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jm0026-smb1\総務部\各課専用\自治振興課\07税財政担当（地方公営企業）\経営比較分析表\令和２年度\01表の分析\04 HPアップ版\18 井手町\"/>
    </mc:Choice>
  </mc:AlternateContent>
  <xr:revisionPtr revIDLastSave="0" documentId="13_ncr:1_{665A45E3-5435-4A46-B863-95B9002692BF}" xr6:coauthVersionLast="36" xr6:coauthVersionMax="36" xr10:uidLastSave="{00000000-0000-0000-0000-000000000000}"/>
  <workbookProtection workbookAlgorithmName="SHA-512" workbookHashValue="8Vz9IQpp4LB7U/UAhtV6NHymQOrPNPw7lEXYMCdFG2l14JOcGkyA1SjRYAq2OW7NCpLCtNOGCHt33dvhXPvcKA==" workbookSaltValue="KNfhYQExwIDt19Eqd3fv7A==" workbookSpinCount="100000" lockStructure="1"/>
  <bookViews>
    <workbookView xWindow="0" yWindow="0" windowWidth="19200" windowHeight="6735"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AL10" i="4" s="1"/>
  <c r="T6" i="5"/>
  <c r="BB8" i="4" s="1"/>
  <c r="S6" i="5"/>
  <c r="R6" i="5"/>
  <c r="Q6" i="5"/>
  <c r="P6" i="5"/>
  <c r="O6" i="5"/>
  <c r="I10" i="4" s="1"/>
  <c r="N6" i="5"/>
  <c r="B10" i="4" s="1"/>
  <c r="M6" i="5"/>
  <c r="AD8" i="4" s="1"/>
  <c r="L6" i="5"/>
  <c r="W8" i="4" s="1"/>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J85" i="4"/>
  <c r="E85" i="4"/>
  <c r="BB10" i="4"/>
  <c r="W10" i="4"/>
  <c r="P10" i="4"/>
  <c r="AT8" i="4"/>
  <c r="AL8" i="4"/>
  <c r="P8" i="4"/>
  <c r="I8" i="4"/>
  <c r="B8" i="4"/>
  <c r="B6" i="4"/>
</calcChain>
</file>

<file path=xl/sharedStrings.xml><?xml version="1.0" encoding="utf-8"?>
<sst xmlns="http://schemas.openxmlformats.org/spreadsheetml/2006/main" count="233" uniqueCount="119">
  <si>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</si>
  <si>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</si>
  <si>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</si>
  <si>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</si>
  <si>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</si>
  <si>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</si>
  <si>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</si>
  <si>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</si>
  <si>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</si>
  <si>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</si>
  <si>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</si>
  <si>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</si>
  <si>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</si>
  <si>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</si>
  <si>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</si>
  <si>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</si>
  <si>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</si>
  <si>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</si>
  <si>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</si>
  <si>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</si>
  <si>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</si>
  <si>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</si>
  <si>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</si>
  <si>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</si>
  <si>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</si>
  <si>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</si>
  <si>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</si>
  <si>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</si>
  <si>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</si>
  <si>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</si>
  <si>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</si>
  <si>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</si>
  <si>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</si>
  <si>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</si>
  <si>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</si>
  <si>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</si>
  <si>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</si>
  <si>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</si>
  <si>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</si>
  <si>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</si>
  <si>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</si>
  <si>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</si>
  <si>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</si>
  <si>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</si>
  <si>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</si>
  <si>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</si>
  <si>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</si>
  <si>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</si>
  <si>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</si>
  <si>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</si>
  <si>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</si>
  <si>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</si>
  <si>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</si>
  <si>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</si>
  <si>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</si>
  <si>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</si>
  <si>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</si>
  <si>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</si>
  <si>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</si>
  <si>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</si>
  <si>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</si>
  <si>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</si>
  <si>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</si>
  <si>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</si>
  <si>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</si>
  <si>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</si>
  <si>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</si>
  <si>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</si>
  <si>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</si>
  <si>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</si>
  <si>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</si>
  <si>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</si>
  <si>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</si>
  <si>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</si>
  <si>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</si>
  <si>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</si>
  <si>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</si>
  <si>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</si>
  <si>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</si>
  <si>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</si>
  <si>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</si>
  <si>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</si>
  <si>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</si>
  <si>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</si>
  <si>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</si>
  <si>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</si>
  <si>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</si>
  <si>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</si>
  <si>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</si>
  <si>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</si>
  <si>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</si>
  <si>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</si>
  <si>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</si>
  <si>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</si>
  <si>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</si>
  <si>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</si>
  <si>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</si>
  <si>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井手町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</si>
  <si>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</si>
  <si>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</si>
  <si>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</si>
  <si>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</si>
  <si>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</si>
  <si>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</si>
  <si>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</si>
  <si>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</si>
  <si>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</si>
  <si>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</si>
  <si>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</si>
  <si>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</si>
  <si>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</si>
  <si>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</si>
  <si>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</si>
  <si>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</si>
  <si>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</si>
  <si>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</si>
  <si>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平成28年度に財政の健全化に向け「井手町上下水道事業経営等審議会」を設置。その後、審議会及び議会での審議を経て、平成29年度に約20年ぶりに平均改定率14％となる水道料金改定を実施しました。
　今後は中長期的な視点から水道事業における既存施設の効率化による更なる経費削減等に努めつつ、老朽化する施設・管路の更新を計画的に実施し、引き続き「有収率」や「管路更新率」の向上に取り組む予定です。</t>
    <rPh sb="132" eb="134">
      <t>ケイヒ</t>
    </rPh>
    <rPh sb="134" eb="136">
      <t>サクゲン</t>
    </rPh>
    <rPh sb="136" eb="137">
      <t>トウ</t>
    </rPh>
    <phoneticPr fontId="4"/>
  </si>
  <si>
    <t>③「管路更新率」は、管路の更新ペースが把握できる指標です。類似団体に比べて低く、管路の老朽化が進んでいるものの、なかなか管路の更新ができていない状況です。今後は、財政状況を見ながらではありますが、老朽化した施設や管路について計画的に更新を行う予定です。</t>
    <rPh sb="72" eb="74">
      <t>ジョウキョウ</t>
    </rPh>
    <rPh sb="77" eb="79">
      <t>コンゴ</t>
    </rPh>
    <rPh sb="116" eb="118">
      <t>コウシン</t>
    </rPh>
    <phoneticPr fontId="4"/>
  </si>
  <si>
    <t xml:space="preserve">･①「収益的収支比率」は、単年度の収支が黒字であれば100％以上となる指標です。平成29年度に水道料金改定を実施し、指標が改善したものの、令和元年度は浄水場の機器修繕が重なった結果100％を下回っています。
･④「企業債残高対給水収益比率」は、企業債残高の割合を示す指標です。企業債の新規発行の抑制等により、今のところ、地方債現在高は類似団体に比べて低いですが、今後施設更新に伴い起債が必要になった場合、類似団体と同程度になると認識しています。
･⑤「料金回収率」は、100％以上であれば健全な指標です。平成29年度に水道料金改定を実施したものの、100％を下回っており、全国的に給水収益が減少傾向にある中で、今後も費用の削減や収益性の向上に努めます。
･⑥「給水原価」は、有収水量（料金の対象となった水量）1㎥あたりにかかる費用を現す指標です。年間有収水量は減少しているものの、経費節減に努めているため、類似団体と比べて低く、概ね一定しています。
･⑦「施設利用率」は、高いほど健全な指標です。給水人口の減少等の影響を受けていることから、類似団体を下回っており、給水能力に余裕が生じている状況です。今後は施設のダウンサイジングや水道事業との統合について検討をします。
･⑧「有収率」は、100％に近いほど施設の稼動が収益に反映されている指標です。平成30年度に対象区域における石綿管の布設替えが完了した結果、有収率はさらに向上し、漏水やメーター不感等の影響は無いと思われますが、今後も適正な維持管理に努め、有収率向上のために取り組む予定です。
</t>
    <rPh sb="58" eb="60">
      <t>シヒョウ</t>
    </rPh>
    <rPh sb="61" eb="63">
      <t>カイゼン</t>
    </rPh>
    <rPh sb="69" eb="71">
      <t>レイワ</t>
    </rPh>
    <rPh sb="71" eb="73">
      <t>ガンネン</t>
    </rPh>
    <rPh sb="73" eb="74">
      <t>ド</t>
    </rPh>
    <rPh sb="75" eb="78">
      <t>ジョウスイジョウ</t>
    </rPh>
    <rPh sb="79" eb="81">
      <t>キキ</t>
    </rPh>
    <rPh sb="81" eb="83">
      <t>シュウゼン</t>
    </rPh>
    <rPh sb="84" eb="85">
      <t>カサ</t>
    </rPh>
    <rPh sb="88" eb="90">
      <t>ケッカ</t>
    </rPh>
    <rPh sb="95" eb="97">
      <t>シタマワ</t>
    </rPh>
    <rPh sb="202" eb="204">
      <t>ルイジ</t>
    </rPh>
    <rPh sb="204" eb="206">
      <t>ダンタイ</t>
    </rPh>
    <rPh sb="207" eb="210">
      <t>ドウテイド</t>
    </rPh>
    <rPh sb="214" eb="216">
      <t>ニンシキ</t>
    </rPh>
    <rPh sb="279" eb="281">
      <t>シタマワ</t>
    </rPh>
    <rPh sb="321" eb="322">
      <t>ツト</t>
    </rPh>
    <rPh sb="448" eb="450">
      <t>キュウスイ</t>
    </rPh>
    <rPh sb="450" eb="452">
      <t>ジンコウ</t>
    </rPh>
    <rPh sb="453" eb="455">
      <t>ゲンショウ</t>
    </rPh>
    <rPh sb="455" eb="456">
      <t>トウ</t>
    </rPh>
    <rPh sb="457" eb="459">
      <t>エイキョウ</t>
    </rPh>
    <rPh sb="460" eb="461">
      <t>ウ</t>
    </rPh>
    <rPh sb="500" eb="502">
      <t>コンゴ</t>
    </rPh>
    <rPh sb="503" eb="505">
      <t>シセツ</t>
    </rPh>
    <rPh sb="515" eb="517">
      <t>スイドウ</t>
    </rPh>
    <rPh sb="517" eb="519">
      <t>ジギョウ</t>
    </rPh>
    <rPh sb="521" eb="523">
      <t>トウゴウ</t>
    </rPh>
    <rPh sb="527" eb="529">
      <t>ケントウ</t>
    </rPh>
    <rPh sb="574" eb="576">
      <t>ヘイセイ</t>
    </rPh>
    <rPh sb="578" eb="580">
      <t>ネンド</t>
    </rPh>
    <rPh sb="581" eb="583">
      <t>タイショウ</t>
    </rPh>
    <rPh sb="583" eb="585">
      <t>クイキ</t>
    </rPh>
    <rPh sb="589" eb="591">
      <t>セキメン</t>
    </rPh>
    <rPh sb="591" eb="592">
      <t>カン</t>
    </rPh>
    <rPh sb="593" eb="595">
      <t>フセツ</t>
    </rPh>
    <rPh sb="595" eb="596">
      <t>カ</t>
    </rPh>
    <rPh sb="598" eb="600">
      <t>カンリョウ</t>
    </rPh>
    <rPh sb="602" eb="604">
      <t>ケッカ</t>
    </rPh>
    <rPh sb="605" eb="608">
      <t>ユウシュウリツ</t>
    </rPh>
    <rPh sb="612" eb="614">
      <t>コウジョウ</t>
    </rPh>
    <rPh sb="616" eb="618">
      <t>ロウスイ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</si>
</sst>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formatCode="#,##0.00;&quot;△&quot;#,##0.00;&quot;-&quot;">
                  <c:v>1.1200000000000001</c:v>
                </c:pt>
              </c:numCache>
            </c:numRef>
          </c:val>
          <c:extLst>
            <c:ext xmlns:c16="http://schemas.microsoft.com/office/drawing/2014/chart" uri="{C3380CC4-5D6E-409C-BE32-E72D297353CC}">
              <c16:uniqueId val="{00000000-5E0E-4BCC-8728-5B9C63D56794}"/>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0.53</c:v>
                </c:pt>
                <c:pt idx="2">
                  <c:v>0.72</c:v>
                </c:pt>
                <c:pt idx="3">
                  <c:v>0.53</c:v>
                </c:pt>
                <c:pt idx="4">
                  <c:v>0.71</c:v>
                </c:pt>
              </c:numCache>
            </c:numRef>
          </c:val>
          <c:smooth val="0"/>
          <c:extLst>
            <c:ext xmlns:c16="http://schemas.microsoft.com/office/drawing/2014/chart" uri="{C3380CC4-5D6E-409C-BE32-E72D297353CC}">
              <c16:uniqueId val="{00000001-5E0E-4BCC-8728-5B9C63D56794}"/>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49.95</c:v>
                </c:pt>
                <c:pt idx="1">
                  <c:v>48.01</c:v>
                </c:pt>
                <c:pt idx="2">
                  <c:v>46.49</c:v>
                </c:pt>
                <c:pt idx="3">
                  <c:v>45.35</c:v>
                </c:pt>
                <c:pt idx="4">
                  <c:v>44.94</c:v>
                </c:pt>
              </c:numCache>
            </c:numRef>
          </c:val>
          <c:extLst>
            <c:ext xmlns:c16="http://schemas.microsoft.com/office/drawing/2014/chart" uri="{C3380CC4-5D6E-409C-BE32-E72D297353CC}">
              <c16:uniqueId val="{00000000-387C-4719-8257-B77818603B31}"/>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57.29</c:v>
                </c:pt>
                <c:pt idx="1">
                  <c:v>55.9</c:v>
                </c:pt>
                <c:pt idx="2">
                  <c:v>57.3</c:v>
                </c:pt>
                <c:pt idx="3">
                  <c:v>56.76</c:v>
                </c:pt>
                <c:pt idx="4">
                  <c:v>56.04</c:v>
                </c:pt>
              </c:numCache>
            </c:numRef>
          </c:val>
          <c:smooth val="0"/>
          <c:extLst>
            <c:ext xmlns:c16="http://schemas.microsoft.com/office/drawing/2014/chart" uri="{C3380CC4-5D6E-409C-BE32-E72D297353CC}">
              <c16:uniqueId val="{00000001-387C-4719-8257-B77818603B31}"/>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90.85</c:v>
                </c:pt>
                <c:pt idx="1">
                  <c:v>92.68</c:v>
                </c:pt>
                <c:pt idx="2">
                  <c:v>94.62</c:v>
                </c:pt>
                <c:pt idx="3">
                  <c:v>96.35</c:v>
                </c:pt>
                <c:pt idx="4">
                  <c:v>96.17</c:v>
                </c:pt>
              </c:numCache>
            </c:numRef>
          </c:val>
          <c:extLst>
            <c:ext xmlns:c16="http://schemas.microsoft.com/office/drawing/2014/chart" uri="{C3380CC4-5D6E-409C-BE32-E72D297353CC}">
              <c16:uniqueId val="{00000000-65D4-4FE4-802C-97DB2BD1DA66}"/>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73.69</c:v>
                </c:pt>
                <c:pt idx="1">
                  <c:v>73.28</c:v>
                </c:pt>
                <c:pt idx="2">
                  <c:v>72.42</c:v>
                </c:pt>
                <c:pt idx="3">
                  <c:v>73.069999999999993</c:v>
                </c:pt>
                <c:pt idx="4">
                  <c:v>72.78</c:v>
                </c:pt>
              </c:numCache>
            </c:numRef>
          </c:val>
          <c:smooth val="0"/>
          <c:extLst>
            <c:ext xmlns:c16="http://schemas.microsoft.com/office/drawing/2014/chart" uri="{C3380CC4-5D6E-409C-BE32-E72D297353CC}">
              <c16:uniqueId val="{00000001-65D4-4FE4-802C-97DB2BD1DA66}"/>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96</c:v>
                </c:pt>
                <c:pt idx="1">
                  <c:v>98.46</c:v>
                </c:pt>
                <c:pt idx="2">
                  <c:v>95.71</c:v>
                </c:pt>
                <c:pt idx="3">
                  <c:v>128.88</c:v>
                </c:pt>
                <c:pt idx="4">
                  <c:v>90.85</c:v>
                </c:pt>
              </c:numCache>
            </c:numRef>
          </c:val>
          <c:extLst>
            <c:ext xmlns:c16="http://schemas.microsoft.com/office/drawing/2014/chart" uri="{C3380CC4-5D6E-409C-BE32-E72D297353CC}">
              <c16:uniqueId val="{00000000-87AB-46E0-99E9-D1B2A12E9557}"/>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76.27</c:v>
                </c:pt>
                <c:pt idx="1">
                  <c:v>77.56</c:v>
                </c:pt>
                <c:pt idx="2">
                  <c:v>78.510000000000005</c:v>
                </c:pt>
                <c:pt idx="3">
                  <c:v>77.91</c:v>
                </c:pt>
                <c:pt idx="4">
                  <c:v>79.099999999999994</c:v>
                </c:pt>
              </c:numCache>
            </c:numRef>
          </c:val>
          <c:smooth val="0"/>
          <c:extLst>
            <c:ext xmlns:c16="http://schemas.microsoft.com/office/drawing/2014/chart" uri="{C3380CC4-5D6E-409C-BE32-E72D297353CC}">
              <c16:uniqueId val="{00000001-87AB-46E0-99E9-D1B2A12E9557}"/>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5E5-47E3-9B76-E835EC92EB12}"/>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5E5-47E3-9B76-E835EC92EB12}"/>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C8-4D4B-95EB-E06416492721}"/>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C8-4D4B-95EB-E06416492721}"/>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549-4EFA-A532-A953E9CA7CD3}"/>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549-4EFA-A532-A953E9CA7CD3}"/>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0C7-4242-91C0-20730662026F}"/>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C7-4242-91C0-20730662026F}"/>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364.04</c:v>
                </c:pt>
                <c:pt idx="1">
                  <c:v>333.46</c:v>
                </c:pt>
                <c:pt idx="2">
                  <c:v>285.14999999999998</c:v>
                </c:pt>
                <c:pt idx="3">
                  <c:v>230.25</c:v>
                </c:pt>
                <c:pt idx="4">
                  <c:v>215.04</c:v>
                </c:pt>
              </c:numCache>
            </c:numRef>
          </c:val>
          <c:extLst>
            <c:ext xmlns:c16="http://schemas.microsoft.com/office/drawing/2014/chart" uri="{C3380CC4-5D6E-409C-BE32-E72D297353CC}">
              <c16:uniqueId val="{00000000-537E-490A-96B8-7CB5B29A8018}"/>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1134.67</c:v>
                </c:pt>
                <c:pt idx="1">
                  <c:v>1144.79</c:v>
                </c:pt>
                <c:pt idx="2">
                  <c:v>1061.58</c:v>
                </c:pt>
                <c:pt idx="3">
                  <c:v>1007.7</c:v>
                </c:pt>
                <c:pt idx="4">
                  <c:v>1018.52</c:v>
                </c:pt>
              </c:numCache>
            </c:numRef>
          </c:val>
          <c:smooth val="0"/>
          <c:extLst>
            <c:ext xmlns:c16="http://schemas.microsoft.com/office/drawing/2014/chart" uri="{C3380CC4-5D6E-409C-BE32-E72D297353CC}">
              <c16:uniqueId val="{00000001-537E-490A-96B8-7CB5B29A8018}"/>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94.79</c:v>
                </c:pt>
                <c:pt idx="1">
                  <c:v>94.81</c:v>
                </c:pt>
                <c:pt idx="2">
                  <c:v>94.75</c:v>
                </c:pt>
                <c:pt idx="3">
                  <c:v>103.42</c:v>
                </c:pt>
                <c:pt idx="4">
                  <c:v>90.04</c:v>
                </c:pt>
              </c:numCache>
            </c:numRef>
          </c:val>
          <c:extLst>
            <c:ext xmlns:c16="http://schemas.microsoft.com/office/drawing/2014/chart" uri="{C3380CC4-5D6E-409C-BE32-E72D297353CC}">
              <c16:uniqueId val="{00000000-849A-4AD4-8B0C-B8B808D149C6}"/>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40.6</c:v>
                </c:pt>
                <c:pt idx="1">
                  <c:v>56.04</c:v>
                </c:pt>
                <c:pt idx="2">
                  <c:v>58.52</c:v>
                </c:pt>
                <c:pt idx="3">
                  <c:v>59.22</c:v>
                </c:pt>
                <c:pt idx="4">
                  <c:v>58.79</c:v>
                </c:pt>
              </c:numCache>
            </c:numRef>
          </c:val>
          <c:smooth val="0"/>
          <c:extLst>
            <c:ext xmlns:c16="http://schemas.microsoft.com/office/drawing/2014/chart" uri="{C3380CC4-5D6E-409C-BE32-E72D297353CC}">
              <c16:uniqueId val="{00000001-849A-4AD4-8B0C-B8B808D149C6}"/>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157.07</c:v>
                </c:pt>
                <c:pt idx="1">
                  <c:v>157.09</c:v>
                </c:pt>
                <c:pt idx="2">
                  <c:v>163.51</c:v>
                </c:pt>
                <c:pt idx="3">
                  <c:v>160.01</c:v>
                </c:pt>
                <c:pt idx="4">
                  <c:v>183.24</c:v>
                </c:pt>
              </c:numCache>
            </c:numRef>
          </c:val>
          <c:extLst>
            <c:ext xmlns:c16="http://schemas.microsoft.com/office/drawing/2014/chart" uri="{C3380CC4-5D6E-409C-BE32-E72D297353CC}">
              <c16:uniqueId val="{00000000-F64D-443D-B28D-5D676E13FF72}"/>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440.03</c:v>
                </c:pt>
                <c:pt idx="1">
                  <c:v>304.35000000000002</c:v>
                </c:pt>
                <c:pt idx="2">
                  <c:v>296.3</c:v>
                </c:pt>
                <c:pt idx="3">
                  <c:v>292.89999999999998</c:v>
                </c:pt>
                <c:pt idx="4">
                  <c:v>298.25</c:v>
                </c:pt>
              </c:numCache>
            </c:numRef>
          </c:val>
          <c:smooth val="0"/>
          <c:extLst>
            <c:ext xmlns:c16="http://schemas.microsoft.com/office/drawing/2014/chart" uri="{C3380CC4-5D6E-409C-BE32-E72D297353CC}">
              <c16:uniqueId val="{00000001-F64D-443D-B28D-5D676E13FF72}"/>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京都府　井手町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D3</v>
      </c>
      <c r="X8" s="50"/>
      <c r="Y8" s="50"/>
      <c r="Z8" s="50"/>
      <c r="AA8" s="50"/>
      <c r="AB8" s="50"/>
      <c r="AC8" s="50"/>
      <c r="AD8" s="50" t="str">
        <f>データ!$M$6</f>
        <v>非設置</v>
      </c>
      <c r="AE8" s="50"/>
      <c r="AF8" s="50"/>
      <c r="AG8" s="50"/>
      <c r="AH8" s="50"/>
      <c r="AI8" s="50"/>
      <c r="AJ8" s="50"/>
      <c r="AK8" s="2"/>
      <c r="AL8" s="51">
        <f>データ!$R$6</f>
        <v>7402</v>
      </c>
      <c r="AM8" s="51"/>
      <c r="AN8" s="51"/>
      <c r="AO8" s="51"/>
      <c r="AP8" s="51"/>
      <c r="AQ8" s="51"/>
      <c r="AR8" s="51"/>
      <c r="AS8" s="51"/>
      <c r="AT8" s="47">
        <f>データ!$S$6</f>
        <v>18.04</v>
      </c>
      <c r="AU8" s="47"/>
      <c r="AV8" s="47"/>
      <c r="AW8" s="47"/>
      <c r="AX8" s="47"/>
      <c r="AY8" s="47"/>
      <c r="AZ8" s="47"/>
      <c r="BA8" s="47"/>
      <c r="BB8" s="47">
        <f>データ!$T$6</f>
        <v>410.31</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29.47</v>
      </c>
      <c r="Q10" s="47"/>
      <c r="R10" s="47"/>
      <c r="S10" s="47"/>
      <c r="T10" s="47"/>
      <c r="U10" s="47"/>
      <c r="V10" s="47"/>
      <c r="W10" s="51">
        <f>データ!$Q$6</f>
        <v>2866</v>
      </c>
      <c r="X10" s="51"/>
      <c r="Y10" s="51"/>
      <c r="Z10" s="51"/>
      <c r="AA10" s="51"/>
      <c r="AB10" s="51"/>
      <c r="AC10" s="51"/>
      <c r="AD10" s="2"/>
      <c r="AE10" s="2"/>
      <c r="AF10" s="2"/>
      <c r="AG10" s="2"/>
      <c r="AH10" s="2"/>
      <c r="AI10" s="2"/>
      <c r="AJ10" s="2"/>
      <c r="AK10" s="2"/>
      <c r="AL10" s="51">
        <f>データ!$U$6</f>
        <v>2179</v>
      </c>
      <c r="AM10" s="51"/>
      <c r="AN10" s="51"/>
      <c r="AO10" s="51"/>
      <c r="AP10" s="51"/>
      <c r="AQ10" s="51"/>
      <c r="AR10" s="51"/>
      <c r="AS10" s="51"/>
      <c r="AT10" s="47">
        <f>データ!$V$6</f>
        <v>0.56999999999999995</v>
      </c>
      <c r="AU10" s="47"/>
      <c r="AV10" s="47"/>
      <c r="AW10" s="47"/>
      <c r="AX10" s="47"/>
      <c r="AY10" s="47"/>
      <c r="AZ10" s="47"/>
      <c r="BA10" s="47"/>
      <c r="BB10" s="47">
        <f>データ!$W$6</f>
        <v>3822.81</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118</v>
      </c>
      <c r="BM16" s="85"/>
      <c r="BN16" s="85"/>
      <c r="BO16" s="85"/>
      <c r="BP16" s="85"/>
      <c r="BQ16" s="85"/>
      <c r="BR16" s="85"/>
      <c r="BS16" s="85"/>
      <c r="BT16" s="85"/>
      <c r="BU16" s="85"/>
      <c r="BV16" s="85"/>
      <c r="BW16" s="85"/>
      <c r="BX16" s="85"/>
      <c r="BY16" s="85"/>
      <c r="BZ16" s="8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117</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116</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42</v>
      </c>
      <c r="N85" s="27" t="s">
        <v>43</v>
      </c>
      <c r="O85" s="27" t="str">
        <f>データ!EN6</f>
        <v>【0.56】</v>
      </c>
    </row>
  </sheetData>
  <sheetProtection algorithmName="SHA-512" hashValue="Idx59Udc6Yr0w3EYDAjQd5/Za7xZKAFlULT8Gakx3NeSj7I3QnUj7/Iy2V0sau2k69mKuSS+B3Z2JXLU3JxYQA==" saltValue="U9brjptN5+PTbz2cxscin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46</v>
      </c>
      <c r="B3" s="30" t="s">
        <v>47</v>
      </c>
      <c r="C3" s="30" t="s">
        <v>48</v>
      </c>
      <c r="D3" s="30" t="s">
        <v>49</v>
      </c>
      <c r="E3" s="30" t="s">
        <v>50</v>
      </c>
      <c r="F3" s="30" t="s">
        <v>51</v>
      </c>
      <c r="G3" s="30" t="s">
        <v>52</v>
      </c>
      <c r="H3" s="77" t="s">
        <v>53</v>
      </c>
      <c r="I3" s="78"/>
      <c r="J3" s="78"/>
      <c r="K3" s="78"/>
      <c r="L3" s="78"/>
      <c r="M3" s="78"/>
      <c r="N3" s="78"/>
      <c r="O3" s="78"/>
      <c r="P3" s="78"/>
      <c r="Q3" s="78"/>
      <c r="R3" s="78"/>
      <c r="S3" s="78"/>
      <c r="T3" s="78"/>
      <c r="U3" s="78"/>
      <c r="V3" s="78"/>
      <c r="W3" s="79"/>
      <c r="X3" s="83" t="s">
        <v>54</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55</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56</v>
      </c>
      <c r="B4" s="31"/>
      <c r="C4" s="31"/>
      <c r="D4" s="31"/>
      <c r="E4" s="31"/>
      <c r="F4" s="31"/>
      <c r="G4" s="31"/>
      <c r="H4" s="80"/>
      <c r="I4" s="81"/>
      <c r="J4" s="81"/>
      <c r="K4" s="81"/>
      <c r="L4" s="81"/>
      <c r="M4" s="81"/>
      <c r="N4" s="81"/>
      <c r="O4" s="81"/>
      <c r="P4" s="81"/>
      <c r="Q4" s="81"/>
      <c r="R4" s="81"/>
      <c r="S4" s="81"/>
      <c r="T4" s="81"/>
      <c r="U4" s="81"/>
      <c r="V4" s="81"/>
      <c r="W4" s="82"/>
      <c r="X4" s="76" t="s">
        <v>57</v>
      </c>
      <c r="Y4" s="76"/>
      <c r="Z4" s="76"/>
      <c r="AA4" s="76"/>
      <c r="AB4" s="76"/>
      <c r="AC4" s="76"/>
      <c r="AD4" s="76"/>
      <c r="AE4" s="76"/>
      <c r="AF4" s="76"/>
      <c r="AG4" s="76"/>
      <c r="AH4" s="76"/>
      <c r="AI4" s="76" t="s">
        <v>58</v>
      </c>
      <c r="AJ4" s="76"/>
      <c r="AK4" s="76"/>
      <c r="AL4" s="76"/>
      <c r="AM4" s="76"/>
      <c r="AN4" s="76"/>
      <c r="AO4" s="76"/>
      <c r="AP4" s="76"/>
      <c r="AQ4" s="76"/>
      <c r="AR4" s="76"/>
      <c r="AS4" s="76"/>
      <c r="AT4" s="76" t="s">
        <v>59</v>
      </c>
      <c r="AU4" s="76"/>
      <c r="AV4" s="76"/>
      <c r="AW4" s="76"/>
      <c r="AX4" s="76"/>
      <c r="AY4" s="76"/>
      <c r="AZ4" s="76"/>
      <c r="BA4" s="76"/>
      <c r="BB4" s="76"/>
      <c r="BC4" s="76"/>
      <c r="BD4" s="76"/>
      <c r="BE4" s="76" t="s">
        <v>60</v>
      </c>
      <c r="BF4" s="76"/>
      <c r="BG4" s="76"/>
      <c r="BH4" s="76"/>
      <c r="BI4" s="76"/>
      <c r="BJ4" s="76"/>
      <c r="BK4" s="76"/>
      <c r="BL4" s="76"/>
      <c r="BM4" s="76"/>
      <c r="BN4" s="76"/>
      <c r="BO4" s="76"/>
      <c r="BP4" s="76" t="s">
        <v>61</v>
      </c>
      <c r="BQ4" s="76"/>
      <c r="BR4" s="76"/>
      <c r="BS4" s="76"/>
      <c r="BT4" s="76"/>
      <c r="BU4" s="76"/>
      <c r="BV4" s="76"/>
      <c r="BW4" s="76"/>
      <c r="BX4" s="76"/>
      <c r="BY4" s="76"/>
      <c r="BZ4" s="76"/>
      <c r="CA4" s="76" t="s">
        <v>62</v>
      </c>
      <c r="CB4" s="76"/>
      <c r="CC4" s="76"/>
      <c r="CD4" s="76"/>
      <c r="CE4" s="76"/>
      <c r="CF4" s="76"/>
      <c r="CG4" s="76"/>
      <c r="CH4" s="76"/>
      <c r="CI4" s="76"/>
      <c r="CJ4" s="76"/>
      <c r="CK4" s="76"/>
      <c r="CL4" s="76" t="s">
        <v>63</v>
      </c>
      <c r="CM4" s="76"/>
      <c r="CN4" s="76"/>
      <c r="CO4" s="76"/>
      <c r="CP4" s="76"/>
      <c r="CQ4" s="76"/>
      <c r="CR4" s="76"/>
      <c r="CS4" s="76"/>
      <c r="CT4" s="76"/>
      <c r="CU4" s="76"/>
      <c r="CV4" s="76"/>
      <c r="CW4" s="76" t="s">
        <v>64</v>
      </c>
      <c r="CX4" s="76"/>
      <c r="CY4" s="76"/>
      <c r="CZ4" s="76"/>
      <c r="DA4" s="76"/>
      <c r="DB4" s="76"/>
      <c r="DC4" s="76"/>
      <c r="DD4" s="76"/>
      <c r="DE4" s="76"/>
      <c r="DF4" s="76"/>
      <c r="DG4" s="76"/>
      <c r="DH4" s="76" t="s">
        <v>65</v>
      </c>
      <c r="DI4" s="76"/>
      <c r="DJ4" s="76"/>
      <c r="DK4" s="76"/>
      <c r="DL4" s="76"/>
      <c r="DM4" s="76"/>
      <c r="DN4" s="76"/>
      <c r="DO4" s="76"/>
      <c r="DP4" s="76"/>
      <c r="DQ4" s="76"/>
      <c r="DR4" s="76"/>
      <c r="DS4" s="76" t="s">
        <v>66</v>
      </c>
      <c r="DT4" s="76"/>
      <c r="DU4" s="76"/>
      <c r="DV4" s="76"/>
      <c r="DW4" s="76"/>
      <c r="DX4" s="76"/>
      <c r="DY4" s="76"/>
      <c r="DZ4" s="76"/>
      <c r="EA4" s="76"/>
      <c r="EB4" s="76"/>
      <c r="EC4" s="76"/>
      <c r="ED4" s="76" t="s">
        <v>67</v>
      </c>
      <c r="EE4" s="76"/>
      <c r="EF4" s="76"/>
      <c r="EG4" s="76"/>
      <c r="EH4" s="76"/>
      <c r="EI4" s="76"/>
      <c r="EJ4" s="76"/>
      <c r="EK4" s="76"/>
      <c r="EL4" s="76"/>
      <c r="EM4" s="76"/>
      <c r="EN4" s="76"/>
    </row>
    <row r="5" spans="1:144" x14ac:dyDescent="0.15">
      <c r="A5" s="29" t="s">
        <v>68</v>
      </c>
      <c r="B5" s="32"/>
      <c r="C5" s="32"/>
      <c r="D5" s="32"/>
      <c r="E5" s="32"/>
      <c r="F5" s="32"/>
      <c r="G5" s="32"/>
      <c r="H5" s="33" t="s">
        <v>69</v>
      </c>
      <c r="I5" s="33" t="s">
        <v>70</v>
      </c>
      <c r="J5" s="33" t="s">
        <v>71</v>
      </c>
      <c r="K5" s="33" t="s">
        <v>72</v>
      </c>
      <c r="L5" s="33" t="s">
        <v>73</v>
      </c>
      <c r="M5" s="33" t="s">
        <v>74</v>
      </c>
      <c r="N5" s="33" t="s">
        <v>75</v>
      </c>
      <c r="O5" s="33" t="s">
        <v>76</v>
      </c>
      <c r="P5" s="33" t="s">
        <v>77</v>
      </c>
      <c r="Q5" s="33" t="s">
        <v>78</v>
      </c>
      <c r="R5" s="33" t="s">
        <v>79</v>
      </c>
      <c r="S5" s="33" t="s">
        <v>80</v>
      </c>
      <c r="T5" s="33" t="s">
        <v>81</v>
      </c>
      <c r="U5" s="33" t="s">
        <v>82</v>
      </c>
      <c r="V5" s="33" t="s">
        <v>83</v>
      </c>
      <c r="W5" s="33" t="s">
        <v>84</v>
      </c>
      <c r="X5" s="33" t="s">
        <v>85</v>
      </c>
      <c r="Y5" s="33" t="s">
        <v>86</v>
      </c>
      <c r="Z5" s="33" t="s">
        <v>87</v>
      </c>
      <c r="AA5" s="33" t="s">
        <v>88</v>
      </c>
      <c r="AB5" s="33" t="s">
        <v>89</v>
      </c>
      <c r="AC5" s="33" t="s">
        <v>90</v>
      </c>
      <c r="AD5" s="33" t="s">
        <v>91</v>
      </c>
      <c r="AE5" s="33" t="s">
        <v>92</v>
      </c>
      <c r="AF5" s="33" t="s">
        <v>93</v>
      </c>
      <c r="AG5" s="33" t="s">
        <v>94</v>
      </c>
      <c r="AH5" s="33" t="s">
        <v>29</v>
      </c>
      <c r="AI5" s="33" t="s">
        <v>85</v>
      </c>
      <c r="AJ5" s="33" t="s">
        <v>86</v>
      </c>
      <c r="AK5" s="33" t="s">
        <v>87</v>
      </c>
      <c r="AL5" s="33" t="s">
        <v>88</v>
      </c>
      <c r="AM5" s="33" t="s">
        <v>89</v>
      </c>
      <c r="AN5" s="33" t="s">
        <v>90</v>
      </c>
      <c r="AO5" s="33" t="s">
        <v>91</v>
      </c>
      <c r="AP5" s="33" t="s">
        <v>92</v>
      </c>
      <c r="AQ5" s="33" t="s">
        <v>93</v>
      </c>
      <c r="AR5" s="33" t="s">
        <v>94</v>
      </c>
      <c r="AS5" s="33" t="s">
        <v>95</v>
      </c>
      <c r="AT5" s="33" t="s">
        <v>85</v>
      </c>
      <c r="AU5" s="33" t="s">
        <v>86</v>
      </c>
      <c r="AV5" s="33" t="s">
        <v>87</v>
      </c>
      <c r="AW5" s="33" t="s">
        <v>88</v>
      </c>
      <c r="AX5" s="33" t="s">
        <v>89</v>
      </c>
      <c r="AY5" s="33" t="s">
        <v>90</v>
      </c>
      <c r="AZ5" s="33" t="s">
        <v>91</v>
      </c>
      <c r="BA5" s="33" t="s">
        <v>92</v>
      </c>
      <c r="BB5" s="33" t="s">
        <v>93</v>
      </c>
      <c r="BC5" s="33" t="s">
        <v>94</v>
      </c>
      <c r="BD5" s="33" t="s">
        <v>95</v>
      </c>
      <c r="BE5" s="33" t="s">
        <v>85</v>
      </c>
      <c r="BF5" s="33" t="s">
        <v>86</v>
      </c>
      <c r="BG5" s="33" t="s">
        <v>87</v>
      </c>
      <c r="BH5" s="33" t="s">
        <v>88</v>
      </c>
      <c r="BI5" s="33" t="s">
        <v>89</v>
      </c>
      <c r="BJ5" s="33" t="s">
        <v>90</v>
      </c>
      <c r="BK5" s="33" t="s">
        <v>91</v>
      </c>
      <c r="BL5" s="33" t="s">
        <v>92</v>
      </c>
      <c r="BM5" s="33" t="s">
        <v>93</v>
      </c>
      <c r="BN5" s="33" t="s">
        <v>94</v>
      </c>
      <c r="BO5" s="33" t="s">
        <v>95</v>
      </c>
      <c r="BP5" s="33" t="s">
        <v>85</v>
      </c>
      <c r="BQ5" s="33" t="s">
        <v>86</v>
      </c>
      <c r="BR5" s="33" t="s">
        <v>87</v>
      </c>
      <c r="BS5" s="33" t="s">
        <v>88</v>
      </c>
      <c r="BT5" s="33" t="s">
        <v>89</v>
      </c>
      <c r="BU5" s="33" t="s">
        <v>90</v>
      </c>
      <c r="BV5" s="33" t="s">
        <v>91</v>
      </c>
      <c r="BW5" s="33" t="s">
        <v>92</v>
      </c>
      <c r="BX5" s="33" t="s">
        <v>93</v>
      </c>
      <c r="BY5" s="33" t="s">
        <v>94</v>
      </c>
      <c r="BZ5" s="33" t="s">
        <v>95</v>
      </c>
      <c r="CA5" s="33" t="s">
        <v>85</v>
      </c>
      <c r="CB5" s="33" t="s">
        <v>86</v>
      </c>
      <c r="CC5" s="33" t="s">
        <v>87</v>
      </c>
      <c r="CD5" s="33" t="s">
        <v>88</v>
      </c>
      <c r="CE5" s="33" t="s">
        <v>89</v>
      </c>
      <c r="CF5" s="33" t="s">
        <v>90</v>
      </c>
      <c r="CG5" s="33" t="s">
        <v>91</v>
      </c>
      <c r="CH5" s="33" t="s">
        <v>92</v>
      </c>
      <c r="CI5" s="33" t="s">
        <v>93</v>
      </c>
      <c r="CJ5" s="33" t="s">
        <v>94</v>
      </c>
      <c r="CK5" s="33" t="s">
        <v>95</v>
      </c>
      <c r="CL5" s="33" t="s">
        <v>85</v>
      </c>
      <c r="CM5" s="33" t="s">
        <v>86</v>
      </c>
      <c r="CN5" s="33" t="s">
        <v>87</v>
      </c>
      <c r="CO5" s="33" t="s">
        <v>88</v>
      </c>
      <c r="CP5" s="33" t="s">
        <v>89</v>
      </c>
      <c r="CQ5" s="33" t="s">
        <v>90</v>
      </c>
      <c r="CR5" s="33" t="s">
        <v>91</v>
      </c>
      <c r="CS5" s="33" t="s">
        <v>92</v>
      </c>
      <c r="CT5" s="33" t="s">
        <v>93</v>
      </c>
      <c r="CU5" s="33" t="s">
        <v>94</v>
      </c>
      <c r="CV5" s="33" t="s">
        <v>95</v>
      </c>
      <c r="CW5" s="33" t="s">
        <v>85</v>
      </c>
      <c r="CX5" s="33" t="s">
        <v>86</v>
      </c>
      <c r="CY5" s="33" t="s">
        <v>87</v>
      </c>
      <c r="CZ5" s="33" t="s">
        <v>88</v>
      </c>
      <c r="DA5" s="33" t="s">
        <v>89</v>
      </c>
      <c r="DB5" s="33" t="s">
        <v>90</v>
      </c>
      <c r="DC5" s="33" t="s">
        <v>91</v>
      </c>
      <c r="DD5" s="33" t="s">
        <v>92</v>
      </c>
      <c r="DE5" s="33" t="s">
        <v>93</v>
      </c>
      <c r="DF5" s="33" t="s">
        <v>94</v>
      </c>
      <c r="DG5" s="33" t="s">
        <v>95</v>
      </c>
      <c r="DH5" s="33" t="s">
        <v>85</v>
      </c>
      <c r="DI5" s="33" t="s">
        <v>86</v>
      </c>
      <c r="DJ5" s="33" t="s">
        <v>87</v>
      </c>
      <c r="DK5" s="33" t="s">
        <v>88</v>
      </c>
      <c r="DL5" s="33" t="s">
        <v>89</v>
      </c>
      <c r="DM5" s="33" t="s">
        <v>90</v>
      </c>
      <c r="DN5" s="33" t="s">
        <v>91</v>
      </c>
      <c r="DO5" s="33" t="s">
        <v>92</v>
      </c>
      <c r="DP5" s="33" t="s">
        <v>93</v>
      </c>
      <c r="DQ5" s="33" t="s">
        <v>94</v>
      </c>
      <c r="DR5" s="33" t="s">
        <v>95</v>
      </c>
      <c r="DS5" s="33" t="s">
        <v>85</v>
      </c>
      <c r="DT5" s="33" t="s">
        <v>86</v>
      </c>
      <c r="DU5" s="33" t="s">
        <v>87</v>
      </c>
      <c r="DV5" s="33" t="s">
        <v>88</v>
      </c>
      <c r="DW5" s="33" t="s">
        <v>89</v>
      </c>
      <c r="DX5" s="33" t="s">
        <v>90</v>
      </c>
      <c r="DY5" s="33" t="s">
        <v>91</v>
      </c>
      <c r="DZ5" s="33" t="s">
        <v>92</v>
      </c>
      <c r="EA5" s="33" t="s">
        <v>93</v>
      </c>
      <c r="EB5" s="33" t="s">
        <v>94</v>
      </c>
      <c r="EC5" s="33" t="s">
        <v>95</v>
      </c>
      <c r="ED5" s="33" t="s">
        <v>85</v>
      </c>
      <c r="EE5" s="33" t="s">
        <v>86</v>
      </c>
      <c r="EF5" s="33" t="s">
        <v>87</v>
      </c>
      <c r="EG5" s="33" t="s">
        <v>88</v>
      </c>
      <c r="EH5" s="33" t="s">
        <v>89</v>
      </c>
      <c r="EI5" s="33" t="s">
        <v>90</v>
      </c>
      <c r="EJ5" s="33" t="s">
        <v>91</v>
      </c>
      <c r="EK5" s="33" t="s">
        <v>92</v>
      </c>
      <c r="EL5" s="33" t="s">
        <v>93</v>
      </c>
      <c r="EM5" s="33" t="s">
        <v>94</v>
      </c>
      <c r="EN5" s="33" t="s">
        <v>95</v>
      </c>
    </row>
    <row r="6" spans="1:144" s="37" customFormat="1" x14ac:dyDescent="0.15">
      <c r="A6" s="29" t="s">
        <v>96</v>
      </c>
      <c r="B6" s="34">
        <f>B7</f>
        <v>2019</v>
      </c>
      <c r="C6" s="34">
        <f t="shared" ref="C6:W6" si="3">C7</f>
        <v>263435</v>
      </c>
      <c r="D6" s="34">
        <f t="shared" si="3"/>
        <v>47</v>
      </c>
      <c r="E6" s="34">
        <f t="shared" si="3"/>
        <v>1</v>
      </c>
      <c r="F6" s="34">
        <f t="shared" si="3"/>
        <v>0</v>
      </c>
      <c r="G6" s="34">
        <f t="shared" si="3"/>
        <v>0</v>
      </c>
      <c r="H6" s="34" t="str">
        <f t="shared" si="3"/>
        <v>京都府　井手町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29.47</v>
      </c>
      <c r="Q6" s="35">
        <f t="shared" si="3"/>
        <v>2866</v>
      </c>
      <c r="R6" s="35">
        <f t="shared" si="3"/>
        <v>7402</v>
      </c>
      <c r="S6" s="35">
        <f t="shared" si="3"/>
        <v>18.04</v>
      </c>
      <c r="T6" s="35">
        <f t="shared" si="3"/>
        <v>410.31</v>
      </c>
      <c r="U6" s="35">
        <f t="shared" si="3"/>
        <v>2179</v>
      </c>
      <c r="V6" s="35">
        <f t="shared" si="3"/>
        <v>0.56999999999999995</v>
      </c>
      <c r="W6" s="35">
        <f t="shared" si="3"/>
        <v>3822.81</v>
      </c>
      <c r="X6" s="36">
        <f>IF(X7="",NA(),X7)</f>
        <v>96</v>
      </c>
      <c r="Y6" s="36">
        <f t="shared" ref="Y6:AG6" si="4">IF(Y7="",NA(),Y7)</f>
        <v>98.46</v>
      </c>
      <c r="Z6" s="36">
        <f t="shared" si="4"/>
        <v>95.71</v>
      </c>
      <c r="AA6" s="36">
        <f t="shared" si="4"/>
        <v>128.88</v>
      </c>
      <c r="AB6" s="36">
        <f t="shared" si="4"/>
        <v>90.85</v>
      </c>
      <c r="AC6" s="36">
        <f t="shared" si="4"/>
        <v>76.27</v>
      </c>
      <c r="AD6" s="36">
        <f t="shared" si="4"/>
        <v>77.56</v>
      </c>
      <c r="AE6" s="36">
        <f t="shared" si="4"/>
        <v>78.510000000000005</v>
      </c>
      <c r="AF6" s="36">
        <f t="shared" si="4"/>
        <v>77.91</v>
      </c>
      <c r="AG6" s="36">
        <f t="shared" si="4"/>
        <v>79.099999999999994</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364.04</v>
      </c>
      <c r="BF6" s="36">
        <f t="shared" ref="BF6:BN6" si="7">IF(BF7="",NA(),BF7)</f>
        <v>333.46</v>
      </c>
      <c r="BG6" s="36">
        <f t="shared" si="7"/>
        <v>285.14999999999998</v>
      </c>
      <c r="BH6" s="36">
        <f t="shared" si="7"/>
        <v>230.25</v>
      </c>
      <c r="BI6" s="36">
        <f t="shared" si="7"/>
        <v>215.04</v>
      </c>
      <c r="BJ6" s="36">
        <f t="shared" si="7"/>
        <v>1134.67</v>
      </c>
      <c r="BK6" s="36">
        <f t="shared" si="7"/>
        <v>1144.79</v>
      </c>
      <c r="BL6" s="36">
        <f t="shared" si="7"/>
        <v>1061.58</v>
      </c>
      <c r="BM6" s="36">
        <f t="shared" si="7"/>
        <v>1007.7</v>
      </c>
      <c r="BN6" s="36">
        <f t="shared" si="7"/>
        <v>1018.52</v>
      </c>
      <c r="BO6" s="35" t="str">
        <f>IF(BO7="","",IF(BO7="-","【-】","【"&amp;SUBSTITUTE(TEXT(BO7,"#,##0.00"),"-","△")&amp;"】"))</f>
        <v>【1,084.05】</v>
      </c>
      <c r="BP6" s="36">
        <f>IF(BP7="",NA(),BP7)</f>
        <v>94.79</v>
      </c>
      <c r="BQ6" s="36">
        <f t="shared" ref="BQ6:BY6" si="8">IF(BQ7="",NA(),BQ7)</f>
        <v>94.81</v>
      </c>
      <c r="BR6" s="36">
        <f t="shared" si="8"/>
        <v>94.75</v>
      </c>
      <c r="BS6" s="36">
        <f t="shared" si="8"/>
        <v>103.42</v>
      </c>
      <c r="BT6" s="36">
        <f t="shared" si="8"/>
        <v>90.04</v>
      </c>
      <c r="BU6" s="36">
        <f t="shared" si="8"/>
        <v>40.6</v>
      </c>
      <c r="BV6" s="36">
        <f t="shared" si="8"/>
        <v>56.04</v>
      </c>
      <c r="BW6" s="36">
        <f t="shared" si="8"/>
        <v>58.52</v>
      </c>
      <c r="BX6" s="36">
        <f t="shared" si="8"/>
        <v>59.22</v>
      </c>
      <c r="BY6" s="36">
        <f t="shared" si="8"/>
        <v>58.79</v>
      </c>
      <c r="BZ6" s="35" t="str">
        <f>IF(BZ7="","",IF(BZ7="-","【-】","【"&amp;SUBSTITUTE(TEXT(BZ7,"#,##0.00"),"-","△")&amp;"】"))</f>
        <v>【53.46】</v>
      </c>
      <c r="CA6" s="36">
        <f>IF(CA7="",NA(),CA7)</f>
        <v>157.07</v>
      </c>
      <c r="CB6" s="36">
        <f t="shared" ref="CB6:CJ6" si="9">IF(CB7="",NA(),CB7)</f>
        <v>157.09</v>
      </c>
      <c r="CC6" s="36">
        <f t="shared" si="9"/>
        <v>163.51</v>
      </c>
      <c r="CD6" s="36">
        <f t="shared" si="9"/>
        <v>160.01</v>
      </c>
      <c r="CE6" s="36">
        <f t="shared" si="9"/>
        <v>183.24</v>
      </c>
      <c r="CF6" s="36">
        <f t="shared" si="9"/>
        <v>440.03</v>
      </c>
      <c r="CG6" s="36">
        <f t="shared" si="9"/>
        <v>304.35000000000002</v>
      </c>
      <c r="CH6" s="36">
        <f t="shared" si="9"/>
        <v>296.3</v>
      </c>
      <c r="CI6" s="36">
        <f t="shared" si="9"/>
        <v>292.89999999999998</v>
      </c>
      <c r="CJ6" s="36">
        <f t="shared" si="9"/>
        <v>298.25</v>
      </c>
      <c r="CK6" s="35" t="str">
        <f>IF(CK7="","",IF(CK7="-","【-】","【"&amp;SUBSTITUTE(TEXT(CK7,"#,##0.00"),"-","△")&amp;"】"))</f>
        <v>【300.47】</v>
      </c>
      <c r="CL6" s="36">
        <f>IF(CL7="",NA(),CL7)</f>
        <v>49.95</v>
      </c>
      <c r="CM6" s="36">
        <f t="shared" ref="CM6:CU6" si="10">IF(CM7="",NA(),CM7)</f>
        <v>48.01</v>
      </c>
      <c r="CN6" s="36">
        <f t="shared" si="10"/>
        <v>46.49</v>
      </c>
      <c r="CO6" s="36">
        <f t="shared" si="10"/>
        <v>45.35</v>
      </c>
      <c r="CP6" s="36">
        <f t="shared" si="10"/>
        <v>44.94</v>
      </c>
      <c r="CQ6" s="36">
        <f t="shared" si="10"/>
        <v>57.29</v>
      </c>
      <c r="CR6" s="36">
        <f t="shared" si="10"/>
        <v>55.9</v>
      </c>
      <c r="CS6" s="36">
        <f t="shared" si="10"/>
        <v>57.3</v>
      </c>
      <c r="CT6" s="36">
        <f t="shared" si="10"/>
        <v>56.76</v>
      </c>
      <c r="CU6" s="36">
        <f t="shared" si="10"/>
        <v>56.04</v>
      </c>
      <c r="CV6" s="35" t="str">
        <f>IF(CV7="","",IF(CV7="-","【-】","【"&amp;SUBSTITUTE(TEXT(CV7,"#,##0.00"),"-","△")&amp;"】"))</f>
        <v>【54.90】</v>
      </c>
      <c r="CW6" s="36">
        <f>IF(CW7="",NA(),CW7)</f>
        <v>90.85</v>
      </c>
      <c r="CX6" s="36">
        <f t="shared" ref="CX6:DF6" si="11">IF(CX7="",NA(),CX7)</f>
        <v>92.68</v>
      </c>
      <c r="CY6" s="36">
        <f t="shared" si="11"/>
        <v>94.62</v>
      </c>
      <c r="CZ6" s="36">
        <f t="shared" si="11"/>
        <v>96.35</v>
      </c>
      <c r="DA6" s="36">
        <f t="shared" si="11"/>
        <v>96.17</v>
      </c>
      <c r="DB6" s="36">
        <f t="shared" si="11"/>
        <v>73.69</v>
      </c>
      <c r="DC6" s="36">
        <f t="shared" si="11"/>
        <v>73.28</v>
      </c>
      <c r="DD6" s="36">
        <f t="shared" si="11"/>
        <v>72.42</v>
      </c>
      <c r="DE6" s="36">
        <f t="shared" si="11"/>
        <v>73.069999999999993</v>
      </c>
      <c r="DF6" s="36">
        <f t="shared" si="11"/>
        <v>72.78</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6">
        <f t="shared" si="14"/>
        <v>1.1200000000000001</v>
      </c>
      <c r="EI6" s="36">
        <f t="shared" si="14"/>
        <v>0.65</v>
      </c>
      <c r="EJ6" s="36">
        <f t="shared" si="14"/>
        <v>0.53</v>
      </c>
      <c r="EK6" s="36">
        <f t="shared" si="14"/>
        <v>0.72</v>
      </c>
      <c r="EL6" s="36">
        <f t="shared" si="14"/>
        <v>0.53</v>
      </c>
      <c r="EM6" s="36">
        <f t="shared" si="14"/>
        <v>0.71</v>
      </c>
      <c r="EN6" s="35" t="str">
        <f>IF(EN7="","",IF(EN7="-","【-】","【"&amp;SUBSTITUTE(TEXT(EN7,"#,##0.00"),"-","△")&amp;"】"))</f>
        <v>【0.56】</v>
      </c>
    </row>
    <row r="7" spans="1:144" s="37" customFormat="1" x14ac:dyDescent="0.15">
      <c r="A7" s="29"/>
      <c r="B7" s="38">
        <v>2019</v>
      </c>
      <c r="C7" s="38">
        <v>263435</v>
      </c>
      <c r="D7" s="38">
        <v>47</v>
      </c>
      <c r="E7" s="38">
        <v>1</v>
      </c>
      <c r="F7" s="38">
        <v>0</v>
      </c>
      <c r="G7" s="38">
        <v>0</v>
      </c>
      <c r="H7" s="38" t="s">
        <v>97</v>
      </c>
      <c r="I7" s="38" t="s">
        <v>98</v>
      </c>
      <c r="J7" s="38" t="s">
        <v>99</v>
      </c>
      <c r="K7" s="38" t="s">
        <v>100</v>
      </c>
      <c r="L7" s="38" t="s">
        <v>101</v>
      </c>
      <c r="M7" s="38" t="s">
        <v>102</v>
      </c>
      <c r="N7" s="39" t="s">
        <v>103</v>
      </c>
      <c r="O7" s="39" t="s">
        <v>104</v>
      </c>
      <c r="P7" s="39">
        <v>29.47</v>
      </c>
      <c r="Q7" s="39">
        <v>2866</v>
      </c>
      <c r="R7" s="39">
        <v>7402</v>
      </c>
      <c r="S7" s="39">
        <v>18.04</v>
      </c>
      <c r="T7" s="39">
        <v>410.31</v>
      </c>
      <c r="U7" s="39">
        <v>2179</v>
      </c>
      <c r="V7" s="39">
        <v>0.56999999999999995</v>
      </c>
      <c r="W7" s="39">
        <v>3822.81</v>
      </c>
      <c r="X7" s="39">
        <v>96</v>
      </c>
      <c r="Y7" s="39">
        <v>98.46</v>
      </c>
      <c r="Z7" s="39">
        <v>95.71</v>
      </c>
      <c r="AA7" s="39">
        <v>128.88</v>
      </c>
      <c r="AB7" s="39">
        <v>90.85</v>
      </c>
      <c r="AC7" s="39">
        <v>76.27</v>
      </c>
      <c r="AD7" s="39">
        <v>77.56</v>
      </c>
      <c r="AE7" s="39">
        <v>78.510000000000005</v>
      </c>
      <c r="AF7" s="39">
        <v>77.91</v>
      </c>
      <c r="AG7" s="39">
        <v>79.099999999999994</v>
      </c>
      <c r="AH7" s="39">
        <v>76.03</v>
      </c>
      <c r="AI7" s="39"/>
      <c r="AJ7" s="39"/>
      <c r="AK7" s="39"/>
      <c r="AL7" s="39"/>
      <c r="AM7" s="39"/>
      <c r="AN7" s="39"/>
      <c r="AO7" s="39"/>
      <c r="AP7" s="39"/>
      <c r="AQ7" s="39"/>
      <c r="AR7" s="39"/>
      <c r="AS7" s="39"/>
      <c r="AT7" s="39"/>
      <c r="AU7" s="39"/>
      <c r="AV7" s="39"/>
      <c r="AW7" s="39"/>
      <c r="AX7" s="39"/>
      <c r="AY7" s="39"/>
      <c r="AZ7" s="39"/>
      <c r="BA7" s="39"/>
      <c r="BB7" s="39"/>
      <c r="BC7" s="39"/>
      <c r="BD7" s="39"/>
      <c r="BE7" s="39">
        <v>364.04</v>
      </c>
      <c r="BF7" s="39">
        <v>333.46</v>
      </c>
      <c r="BG7" s="39">
        <v>285.14999999999998</v>
      </c>
      <c r="BH7" s="39">
        <v>230.25</v>
      </c>
      <c r="BI7" s="39">
        <v>215.04</v>
      </c>
      <c r="BJ7" s="39">
        <v>1134.67</v>
      </c>
      <c r="BK7" s="39">
        <v>1144.79</v>
      </c>
      <c r="BL7" s="39">
        <v>1061.58</v>
      </c>
      <c r="BM7" s="39">
        <v>1007.7</v>
      </c>
      <c r="BN7" s="39">
        <v>1018.52</v>
      </c>
      <c r="BO7" s="39">
        <v>1084.05</v>
      </c>
      <c r="BP7" s="39">
        <v>94.79</v>
      </c>
      <c r="BQ7" s="39">
        <v>94.81</v>
      </c>
      <c r="BR7" s="39">
        <v>94.75</v>
      </c>
      <c r="BS7" s="39">
        <v>103.42</v>
      </c>
      <c r="BT7" s="39">
        <v>90.04</v>
      </c>
      <c r="BU7" s="39">
        <v>40.6</v>
      </c>
      <c r="BV7" s="39">
        <v>56.04</v>
      </c>
      <c r="BW7" s="39">
        <v>58.52</v>
      </c>
      <c r="BX7" s="39">
        <v>59.22</v>
      </c>
      <c r="BY7" s="39">
        <v>58.79</v>
      </c>
      <c r="BZ7" s="39">
        <v>53.46</v>
      </c>
      <c r="CA7" s="39">
        <v>157.07</v>
      </c>
      <c r="CB7" s="39">
        <v>157.09</v>
      </c>
      <c r="CC7" s="39">
        <v>163.51</v>
      </c>
      <c r="CD7" s="39">
        <v>160.01</v>
      </c>
      <c r="CE7" s="39">
        <v>183.24</v>
      </c>
      <c r="CF7" s="39">
        <v>440.03</v>
      </c>
      <c r="CG7" s="39">
        <v>304.35000000000002</v>
      </c>
      <c r="CH7" s="39">
        <v>296.3</v>
      </c>
      <c r="CI7" s="39">
        <v>292.89999999999998</v>
      </c>
      <c r="CJ7" s="39">
        <v>298.25</v>
      </c>
      <c r="CK7" s="39">
        <v>300.47000000000003</v>
      </c>
      <c r="CL7" s="39">
        <v>49.95</v>
      </c>
      <c r="CM7" s="39">
        <v>48.01</v>
      </c>
      <c r="CN7" s="39">
        <v>46.49</v>
      </c>
      <c r="CO7" s="39">
        <v>45.35</v>
      </c>
      <c r="CP7" s="39">
        <v>44.94</v>
      </c>
      <c r="CQ7" s="39">
        <v>57.29</v>
      </c>
      <c r="CR7" s="39">
        <v>55.9</v>
      </c>
      <c r="CS7" s="39">
        <v>57.3</v>
      </c>
      <c r="CT7" s="39">
        <v>56.76</v>
      </c>
      <c r="CU7" s="39">
        <v>56.04</v>
      </c>
      <c r="CV7" s="39">
        <v>54.9</v>
      </c>
      <c r="CW7" s="39">
        <v>90.85</v>
      </c>
      <c r="CX7" s="39">
        <v>92.68</v>
      </c>
      <c r="CY7" s="39">
        <v>94.62</v>
      </c>
      <c r="CZ7" s="39">
        <v>96.35</v>
      </c>
      <c r="DA7" s="39">
        <v>96.17</v>
      </c>
      <c r="DB7" s="39">
        <v>73.69</v>
      </c>
      <c r="DC7" s="39">
        <v>73.28</v>
      </c>
      <c r="DD7" s="39">
        <v>72.42</v>
      </c>
      <c r="DE7" s="39">
        <v>73.069999999999993</v>
      </c>
      <c r="DF7" s="39">
        <v>72.78</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1.1200000000000001</v>
      </c>
      <c r="EI7" s="39">
        <v>0.65</v>
      </c>
      <c r="EJ7" s="39">
        <v>0.53</v>
      </c>
      <c r="EK7" s="39">
        <v>0.72</v>
      </c>
      <c r="EL7" s="39">
        <v>0.53</v>
      </c>
      <c r="EM7" s="39">
        <v>0.71</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105</v>
      </c>
      <c r="C9" s="41" t="s">
        <v>106</v>
      </c>
      <c r="D9" s="41" t="s">
        <v>107</v>
      </c>
      <c r="E9" s="41" t="s">
        <v>108</v>
      </c>
      <c r="F9" s="41" t="s">
        <v>109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47</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110</v>
      </c>
    </row>
    <row r="12" spans="1:144" x14ac:dyDescent="0.15">
      <c r="B12">
        <v>1</v>
      </c>
      <c r="C12">
        <v>1</v>
      </c>
      <c r="D12">
        <v>1</v>
      </c>
      <c r="E12">
        <v>1</v>
      </c>
      <c r="F12">
        <v>1</v>
      </c>
      <c r="G12" t="s">
        <v>111</v>
      </c>
    </row>
    <row r="13" spans="1:144" x14ac:dyDescent="0.15">
      <c r="B13" t="s">
        <v>112</v>
      </c>
      <c r="C13" t="s">
        <v>112</v>
      </c>
      <c r="D13" t="s">
        <v>112</v>
      </c>
      <c r="E13" t="s">
        <v>113</v>
      </c>
      <c r="F13" t="s">
        <v>114</v>
      </c>
      <c r="G13" t="s">
        <v>115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正野　和馬</dc:creator>
  <cp:lastModifiedBy>山﨑　泰路</cp:lastModifiedBy>
  <cp:lastPrinted>2021-02-15T06:54:52Z</cp:lastPrinted>
  <dcterms:created xsi:type="dcterms:W3CDTF">2021-02-15T02:48:50Z</dcterms:created>
  <dcterms:modified xsi:type="dcterms:W3CDTF">2021-02-18T00:59:40Z</dcterms:modified>
</cp:coreProperties>
</file>