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mc:AlternateContent xmlns:mc="http://schemas.openxmlformats.org/markup-compatibility/2006">
    <mc:Choice Requires="x15">
      <x15ac:absPath xmlns:x15ac="http://schemas.microsoft.com/office/spreadsheetml/2010/11/ac" url="Z:\上下水道部\経営企画整備課\01.経営企画整備課共通\60-02　調査報告（国・府等／下水道）\05　経営比較分析表（国策定・市課題分析）\R04（R03決算）\"/>
    </mc:Choice>
  </mc:AlternateContent>
  <xr:revisionPtr revIDLastSave="0" documentId="13_ncr:1_{0B0DC685-D00A-4F44-B38E-7076A9E0C95E}" xr6:coauthVersionLast="36" xr6:coauthVersionMax="36" xr10:uidLastSave="{00000000-0000-0000-0000-000000000000}"/>
  <workbookProtection workbookAlgorithmName="SHA-512" workbookHashValue="ZXKVtrWyPeFljXvVH7ZBCv9igA8XakRLFIhcsSTJGS5W0fbPv+73heicpAP+J3EheQgphcLtS9lC+qqQztcmmw==" workbookSaltValue="35RF4LEC6mRan0nd4zJJLA==" workbookSpinCount="100000" lockStructure="1"/>
  <bookViews>
    <workbookView xWindow="0" yWindow="0" windowWidth="15360" windowHeight="763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BB8" i="4" s="1"/>
  <c r="T6" i="5"/>
  <c r="S6" i="5"/>
  <c r="AL8" i="4" s="1"/>
  <c r="R6" i="5"/>
  <c r="AD10" i="4" s="1"/>
  <c r="Q6" i="5"/>
  <c r="P6" i="5"/>
  <c r="O6" i="5"/>
  <c r="I10" i="4" s="1"/>
  <c r="N6" i="5"/>
  <c r="B10" i="4" s="1"/>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H85" i="4"/>
  <c r="G85" i="4"/>
  <c r="BB10" i="4"/>
  <c r="AT10" i="4"/>
  <c r="W10" i="4"/>
  <c r="P10" i="4"/>
  <c r="AT8" i="4"/>
  <c r="AD8" i="4"/>
  <c r="W8" i="4"/>
  <c r="P8" i="4"/>
  <c r="B8" i="4"/>
  <c r="B6" i="4"/>
</calcChain>
</file>

<file path=xl/sharedStrings.xml><?xml version="1.0" encoding="utf-8"?>
<sst xmlns="http://schemas.openxmlformats.org/spreadsheetml/2006/main" count="297" uniqueCount="116">
  <si>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</si>
  <si>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</si>
  <si>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</si>
  <si>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</si>
  <si>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</si>
  <si>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</si>
  <si>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</si>
  <si>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</si>
  <si>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</si>
  <si>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</si>
  <si>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</si>
  <si>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</si>
  <si>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</si>
  <si>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</si>
  <si>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</si>
  <si>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</si>
  <si>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</si>
  <si>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</si>
  <si>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</si>
  <si>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</si>
  <si>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</si>
  <si>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</si>
  <si>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</si>
  <si>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</si>
  <si>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</si>
  <si>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</si>
  <si>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</si>
  <si>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</si>
  <si>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</si>
  <si>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</si>
  <si>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</si>
  <si>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</si>
  <si>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</si>
  <si>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</si>
  <si>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</si>
  <si>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</si>
  <si>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</si>
  <si>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</si>
  <si>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</si>
  <si>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</si>
  <si>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</si>
  <si>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</si>
  <si>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</si>
  <si>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</si>
  <si>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</si>
  <si>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</si>
  <si>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</si>
  <si>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</si>
  <si>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</si>
  <si>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</si>
  <si>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</si>
  <si>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</si>
  <si>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</si>
  <si>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</si>
  <si>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</si>
  <si>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</si>
  <si>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</si>
  <si>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</si>
  <si>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</si>
  <si>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</si>
  <si>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</si>
  <si>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</si>
  <si>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</si>
  <si>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</si>
  <si>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</si>
  <si>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</si>
  <si>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</si>
  <si>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</si>
  <si>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</si>
  <si>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</si>
  <si>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</si>
  <si>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</si>
  <si>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</si>
  <si>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</si>
  <si>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</si>
  <si>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</si>
  <si>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</si>
  <si>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</si>
  <si>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</si>
  <si>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</si>
  <si>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</si>
  <si>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</si>
  <si>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</si>
  <si>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</si>
  <si>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</si>
  <si>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</si>
  <si>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</si>
  <si>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</si>
  <si>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</si>
  <si>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</si>
  <si>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</si>
  <si>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</si>
  <si>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</si>
  <si>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</si>
  <si>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</si>
  <si>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</si>
  <si>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京丹後市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</si>
  <si>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</si>
  <si>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</si>
  <si>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</si>
  <si>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</si>
  <si>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</si>
  <si>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</si>
  <si>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</si>
  <si>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</si>
  <si>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</si>
  <si>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</si>
  <si>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</si>
  <si>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</si>
  <si>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</si>
  <si>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</si>
  <si>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</si>
  <si>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</si>
  <si>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特定環境保全公共下水事業は、市内に3処理区であり、令和3年度末での全体での整備率は98.1％、水洗化率は69.9％である。現在、残り約2％の整備を行っており、令和5年度には整備を完了する予定としている。水洗化率は前年度末と比べ、1.2％増加した。
　水洗化率も着実に増加しているものの、類似団体平均値と比較すると、本市の水洗化率や施設利用率はまだ低い状況であり、料金収入も少ない。
　さらには、未利用等平準化債を借りていることにより企業債残高が下がらないため、企業債残高対事業規模比率が類似団体平均と比較し高くなっている。
　下水道への接続推進を進めることにより、経営の健全性・効率性の改善を図る必要がある。</t>
    <phoneticPr fontId="4"/>
  </si>
  <si>
    <t>　供用開始時期の早い施設で平成9年であり、供用開始後25年が経過し、機械設備や電気設備の更新や修理が必要な時期となり、現在、長寿命化計画を策定し計画的な改修に取り組んでいる。
　管渠については、耐用年数を50年と見込んでおり、当面老朽化の問題はないと考えている。</t>
    <phoneticPr fontId="4"/>
  </si>
  <si>
    <t>　整備事業での支出増加や今後の維持管理費の増加に対し、使用料収入の増加を図ることが必要であり、このため下水道接続人口の増加に取り組むとともに、3年毎に使用料の見直しの検討を行っている。
　また、現在、集落排水処理施設と公共下水道との統合事業を行っているが、今後も汚水処理施設の大規模改修を見据えながら、経営の効率化のために、下水道事業全体での施設の統合計画も検討していく必要がある。
　なお、令和2年4月より、地方公営企業（法適用）へ移行している。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</si>
</sst>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0.03</c:v>
                </c:pt>
                <c:pt idx="4">
                  <c:v>0.09</c:v>
                </c:pt>
              </c:numCache>
            </c:numRef>
          </c:val>
          <c:extLst>
            <c:ext xmlns:c16="http://schemas.microsoft.com/office/drawing/2014/chart" uri="{C3380CC4-5D6E-409C-BE32-E72D297353CC}">
              <c16:uniqueId val="{00000000-5F4C-449D-877D-B90AB2A14207}"/>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0.39</c:v>
                </c:pt>
                <c:pt idx="4">
                  <c:v>0.1</c:v>
                </c:pt>
              </c:numCache>
            </c:numRef>
          </c:val>
          <c:smooth val="0"/>
          <c:extLst>
            <c:ext xmlns:c16="http://schemas.microsoft.com/office/drawing/2014/chart" uri="{C3380CC4-5D6E-409C-BE32-E72D297353CC}">
              <c16:uniqueId val="{00000001-5F4C-449D-877D-B90AB2A14207}"/>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33.07</c:v>
                </c:pt>
                <c:pt idx="4">
                  <c:v>32.86</c:v>
                </c:pt>
              </c:numCache>
            </c:numRef>
          </c:val>
          <c:extLst>
            <c:ext xmlns:c16="http://schemas.microsoft.com/office/drawing/2014/chart" uri="{C3380CC4-5D6E-409C-BE32-E72D297353CC}">
              <c16:uniqueId val="{00000000-5B9B-44FF-9926-C72A3E3B794F}"/>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42.4</c:v>
                </c:pt>
                <c:pt idx="4">
                  <c:v>42.28</c:v>
                </c:pt>
              </c:numCache>
            </c:numRef>
          </c:val>
          <c:smooth val="0"/>
          <c:extLst>
            <c:ext xmlns:c16="http://schemas.microsoft.com/office/drawing/2014/chart" uri="{C3380CC4-5D6E-409C-BE32-E72D297353CC}">
              <c16:uniqueId val="{00000001-5B9B-44FF-9926-C72A3E3B794F}"/>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68.7</c:v>
                </c:pt>
                <c:pt idx="4">
                  <c:v>69.92</c:v>
                </c:pt>
              </c:numCache>
            </c:numRef>
          </c:val>
          <c:extLst>
            <c:ext xmlns:c16="http://schemas.microsoft.com/office/drawing/2014/chart" uri="{C3380CC4-5D6E-409C-BE32-E72D297353CC}">
              <c16:uniqueId val="{00000000-B327-44C2-9CF1-DBC8DFC0D1D0}"/>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84.19</c:v>
                </c:pt>
                <c:pt idx="4">
                  <c:v>84.34</c:v>
                </c:pt>
              </c:numCache>
            </c:numRef>
          </c:val>
          <c:smooth val="0"/>
          <c:extLst>
            <c:ext xmlns:c16="http://schemas.microsoft.com/office/drawing/2014/chart" uri="{C3380CC4-5D6E-409C-BE32-E72D297353CC}">
              <c16:uniqueId val="{00000001-B327-44C2-9CF1-DBC8DFC0D1D0}"/>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105.19</c:v>
                </c:pt>
                <c:pt idx="4">
                  <c:v>92.45</c:v>
                </c:pt>
              </c:numCache>
            </c:numRef>
          </c:val>
          <c:extLst>
            <c:ext xmlns:c16="http://schemas.microsoft.com/office/drawing/2014/chart" uri="{C3380CC4-5D6E-409C-BE32-E72D297353CC}">
              <c16:uniqueId val="{00000000-F68D-48E3-AA4A-2C8B75377373}"/>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105.78</c:v>
                </c:pt>
                <c:pt idx="4">
                  <c:v>106.09</c:v>
                </c:pt>
              </c:numCache>
            </c:numRef>
          </c:val>
          <c:smooth val="0"/>
          <c:extLst>
            <c:ext xmlns:c16="http://schemas.microsoft.com/office/drawing/2014/chart" uri="{C3380CC4-5D6E-409C-BE32-E72D297353CC}">
              <c16:uniqueId val="{00000001-F68D-48E3-AA4A-2C8B75377373}"/>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4.32</c:v>
                </c:pt>
                <c:pt idx="4">
                  <c:v>8.5</c:v>
                </c:pt>
              </c:numCache>
            </c:numRef>
          </c:val>
          <c:extLst>
            <c:ext xmlns:c16="http://schemas.microsoft.com/office/drawing/2014/chart" uri="{C3380CC4-5D6E-409C-BE32-E72D297353CC}">
              <c16:uniqueId val="{00000000-0BE1-4811-BE46-9597BEE98D97}"/>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21.36</c:v>
                </c:pt>
                <c:pt idx="4">
                  <c:v>22.79</c:v>
                </c:pt>
              </c:numCache>
            </c:numRef>
          </c:val>
          <c:smooth val="0"/>
          <c:extLst>
            <c:ext xmlns:c16="http://schemas.microsoft.com/office/drawing/2014/chart" uri="{C3380CC4-5D6E-409C-BE32-E72D297353CC}">
              <c16:uniqueId val="{00000001-0BE1-4811-BE46-9597BEE98D97}"/>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BDE4-4B0C-9947-9DCA6BD0091C}"/>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0.01</c:v>
                </c:pt>
                <c:pt idx="4">
                  <c:v>0.01</c:v>
                </c:pt>
              </c:numCache>
            </c:numRef>
          </c:val>
          <c:smooth val="0"/>
          <c:extLst>
            <c:ext xmlns:c16="http://schemas.microsoft.com/office/drawing/2014/chart" uri="{C3380CC4-5D6E-409C-BE32-E72D297353CC}">
              <c16:uniqueId val="{00000001-BDE4-4B0C-9947-9DCA6BD0091C}"/>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306.35000000000002</c:v>
                </c:pt>
                <c:pt idx="4">
                  <c:v>346.24</c:v>
                </c:pt>
              </c:numCache>
            </c:numRef>
          </c:val>
          <c:extLst>
            <c:ext xmlns:c16="http://schemas.microsoft.com/office/drawing/2014/chart" uri="{C3380CC4-5D6E-409C-BE32-E72D297353CC}">
              <c16:uniqueId val="{00000000-E355-48EC-85C7-0C4F71A8CABE}"/>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63.96</c:v>
                </c:pt>
                <c:pt idx="4">
                  <c:v>69.42</c:v>
                </c:pt>
              </c:numCache>
            </c:numRef>
          </c:val>
          <c:smooth val="0"/>
          <c:extLst>
            <c:ext xmlns:c16="http://schemas.microsoft.com/office/drawing/2014/chart" uri="{C3380CC4-5D6E-409C-BE32-E72D297353CC}">
              <c16:uniqueId val="{00000001-E355-48EC-85C7-0C4F71A8CABE}"/>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22.59</c:v>
                </c:pt>
                <c:pt idx="4">
                  <c:v>29.57</c:v>
                </c:pt>
              </c:numCache>
            </c:numRef>
          </c:val>
          <c:extLst>
            <c:ext xmlns:c16="http://schemas.microsoft.com/office/drawing/2014/chart" uri="{C3380CC4-5D6E-409C-BE32-E72D297353CC}">
              <c16:uniqueId val="{00000000-DACE-4890-8221-74EDFE325480}"/>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44.24</c:v>
                </c:pt>
                <c:pt idx="4">
                  <c:v>43.07</c:v>
                </c:pt>
              </c:numCache>
            </c:numRef>
          </c:val>
          <c:smooth val="0"/>
          <c:extLst>
            <c:ext xmlns:c16="http://schemas.microsoft.com/office/drawing/2014/chart" uri="{C3380CC4-5D6E-409C-BE32-E72D297353CC}">
              <c16:uniqueId val="{00000001-DACE-4890-8221-74EDFE325480}"/>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4308.12</c:v>
                </c:pt>
                <c:pt idx="4">
                  <c:v>4219.63</c:v>
                </c:pt>
              </c:numCache>
            </c:numRef>
          </c:val>
          <c:extLst>
            <c:ext xmlns:c16="http://schemas.microsoft.com/office/drawing/2014/chart" uri="{C3380CC4-5D6E-409C-BE32-E72D297353CC}">
              <c16:uniqueId val="{00000000-A8E0-4420-9498-3AB0A21BE248}"/>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1258.43</c:v>
                </c:pt>
                <c:pt idx="4">
                  <c:v>1163.75</c:v>
                </c:pt>
              </c:numCache>
            </c:numRef>
          </c:val>
          <c:smooth val="0"/>
          <c:extLst>
            <c:ext xmlns:c16="http://schemas.microsoft.com/office/drawing/2014/chart" uri="{C3380CC4-5D6E-409C-BE32-E72D297353CC}">
              <c16:uniqueId val="{00000001-A8E0-4420-9498-3AB0A21BE248}"/>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64.34</c:v>
                </c:pt>
                <c:pt idx="4">
                  <c:v>70.11</c:v>
                </c:pt>
              </c:numCache>
            </c:numRef>
          </c:val>
          <c:extLst>
            <c:ext xmlns:c16="http://schemas.microsoft.com/office/drawing/2014/chart" uri="{C3380CC4-5D6E-409C-BE32-E72D297353CC}">
              <c16:uniqueId val="{00000000-7FD4-4F37-81BB-D88DC5CCDF90}"/>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73.36</c:v>
                </c:pt>
                <c:pt idx="4">
                  <c:v>72.599999999999994</c:v>
                </c:pt>
              </c:numCache>
            </c:numRef>
          </c:val>
          <c:smooth val="0"/>
          <c:extLst>
            <c:ext xmlns:c16="http://schemas.microsoft.com/office/drawing/2014/chart" uri="{C3380CC4-5D6E-409C-BE32-E72D297353CC}">
              <c16:uniqueId val="{00000001-7FD4-4F37-81BB-D88DC5CCDF90}"/>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237.76</c:v>
                </c:pt>
                <c:pt idx="4">
                  <c:v>216.41</c:v>
                </c:pt>
              </c:numCache>
            </c:numRef>
          </c:val>
          <c:extLst>
            <c:ext xmlns:c16="http://schemas.microsoft.com/office/drawing/2014/chart" uri="{C3380CC4-5D6E-409C-BE32-E72D297353CC}">
              <c16:uniqueId val="{00000000-C164-47BF-81DF-A3AB9339A0AC}"/>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224.88</c:v>
                </c:pt>
                <c:pt idx="4">
                  <c:v>228.64</c:v>
                </c:pt>
              </c:numCache>
            </c:numRef>
          </c:val>
          <c:smooth val="0"/>
          <c:extLst>
            <c:ext xmlns:c16="http://schemas.microsoft.com/office/drawing/2014/chart" uri="{C3380CC4-5D6E-409C-BE32-E72D297353CC}">
              <c16:uniqueId val="{00000001-C164-47BF-81DF-A3AB9339A0AC}"/>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【63.89】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【1,201.79】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【85.24】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【25.87】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D12" zoomScale="85" zoomScaleNormal="85" workbookViewId="0">
      <selection activeCell="BF36" sqref="BF3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京都府　京丹後市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法適用</v>
      </c>
      <c r="C8" s="35"/>
      <c r="D8" s="35"/>
      <c r="E8" s="35"/>
      <c r="F8" s="35"/>
      <c r="G8" s="35"/>
      <c r="H8" s="35"/>
      <c r="I8" s="35" t="str">
        <f>データ!J6</f>
        <v>下水道事業</v>
      </c>
      <c r="J8" s="35"/>
      <c r="K8" s="35"/>
      <c r="L8" s="35"/>
      <c r="M8" s="35"/>
      <c r="N8" s="35"/>
      <c r="O8" s="35"/>
      <c r="P8" s="35" t="str">
        <f>データ!K6</f>
        <v>特定環境保全公共下水道</v>
      </c>
      <c r="Q8" s="35"/>
      <c r="R8" s="35"/>
      <c r="S8" s="35"/>
      <c r="T8" s="35"/>
      <c r="U8" s="35"/>
      <c r="V8" s="35"/>
      <c r="W8" s="35" t="str">
        <f>データ!L6</f>
        <v>D2</v>
      </c>
      <c r="X8" s="35"/>
      <c r="Y8" s="35"/>
      <c r="Z8" s="35"/>
      <c r="AA8" s="35"/>
      <c r="AB8" s="35"/>
      <c r="AC8" s="35"/>
      <c r="AD8" s="36" t="str">
        <f>データ!$M$6</f>
        <v>非設置</v>
      </c>
      <c r="AE8" s="36"/>
      <c r="AF8" s="36"/>
      <c r="AG8" s="36"/>
      <c r="AH8" s="36"/>
      <c r="AI8" s="36"/>
      <c r="AJ8" s="36"/>
      <c r="AK8" s="3"/>
      <c r="AL8" s="37">
        <f>データ!S6</f>
        <v>52845</v>
      </c>
      <c r="AM8" s="37"/>
      <c r="AN8" s="37"/>
      <c r="AO8" s="37"/>
      <c r="AP8" s="37"/>
      <c r="AQ8" s="37"/>
      <c r="AR8" s="37"/>
      <c r="AS8" s="37"/>
      <c r="AT8" s="38">
        <f>データ!T6</f>
        <v>501.44</v>
      </c>
      <c r="AU8" s="38"/>
      <c r="AV8" s="38"/>
      <c r="AW8" s="38"/>
      <c r="AX8" s="38"/>
      <c r="AY8" s="38"/>
      <c r="AZ8" s="38"/>
      <c r="BA8" s="38"/>
      <c r="BB8" s="38">
        <f>データ!U6</f>
        <v>105.39</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f>データ!O6</f>
        <v>43.27</v>
      </c>
      <c r="J10" s="38"/>
      <c r="K10" s="38"/>
      <c r="L10" s="38"/>
      <c r="M10" s="38"/>
      <c r="N10" s="38"/>
      <c r="O10" s="38"/>
      <c r="P10" s="38">
        <f>データ!P6</f>
        <v>15.75</v>
      </c>
      <c r="Q10" s="38"/>
      <c r="R10" s="38"/>
      <c r="S10" s="38"/>
      <c r="T10" s="38"/>
      <c r="U10" s="38"/>
      <c r="V10" s="38"/>
      <c r="W10" s="38">
        <f>データ!Q6</f>
        <v>117.52</v>
      </c>
      <c r="X10" s="38"/>
      <c r="Y10" s="38"/>
      <c r="Z10" s="38"/>
      <c r="AA10" s="38"/>
      <c r="AB10" s="38"/>
      <c r="AC10" s="38"/>
      <c r="AD10" s="37">
        <f>データ!R6</f>
        <v>3196</v>
      </c>
      <c r="AE10" s="37"/>
      <c r="AF10" s="37"/>
      <c r="AG10" s="37"/>
      <c r="AH10" s="37"/>
      <c r="AI10" s="37"/>
      <c r="AJ10" s="37"/>
      <c r="AK10" s="2"/>
      <c r="AL10" s="37">
        <f>データ!V6</f>
        <v>8260</v>
      </c>
      <c r="AM10" s="37"/>
      <c r="AN10" s="37"/>
      <c r="AO10" s="37"/>
      <c r="AP10" s="37"/>
      <c r="AQ10" s="37"/>
      <c r="AR10" s="37"/>
      <c r="AS10" s="37"/>
      <c r="AT10" s="38">
        <f>データ!W6</f>
        <v>3.4</v>
      </c>
      <c r="AU10" s="38"/>
      <c r="AV10" s="38"/>
      <c r="AW10" s="38"/>
      <c r="AX10" s="38"/>
      <c r="AY10" s="38"/>
      <c r="AZ10" s="38"/>
      <c r="BA10" s="38"/>
      <c r="BB10" s="38">
        <f>データ!X6</f>
        <v>2429.41</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113</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114</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115</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【105.35】</v>
      </c>
      <c r="F85" s="12" t="str">
        <f>データ!AT6</f>
        <v>【63.89】</v>
      </c>
      <c r="G85" s="12" t="str">
        <f>データ!BE6</f>
        <v>【44.07】</v>
      </c>
      <c r="H85" s="12" t="str">
        <f>データ!BP6</f>
        <v>【1,201.79】</v>
      </c>
      <c r="I85" s="12" t="str">
        <f>データ!CA6</f>
        <v>【75.31】</v>
      </c>
      <c r="J85" s="12" t="str">
        <f>データ!CL6</f>
        <v>【216.39】</v>
      </c>
      <c r="K85" s="12" t="str">
        <f>データ!CW6</f>
        <v>【42.57】</v>
      </c>
      <c r="L85" s="12" t="str">
        <f>データ!DH6</f>
        <v>【85.24】</v>
      </c>
      <c r="M85" s="12" t="str">
        <f>データ!DS6</f>
        <v>【25.87】</v>
      </c>
      <c r="N85" s="12" t="str">
        <f>データ!ED6</f>
        <v>【0.01】</v>
      </c>
      <c r="O85" s="12" t="str">
        <f>データ!EO6</f>
        <v>【0.15】</v>
      </c>
    </row>
  </sheetData>
  <sheetProtection algorithmName="SHA-512" hashValue="cl4crDRUW4XY/4KYnVTH65Qozb41HEFyNKOdTZ9jBv7Msbh6M5J+msFlWEPCZpEcxbTwbtwVXuupOczZcMZ60w==" saltValue="q5QEg6u1FXWdG3fQPJ26SA=="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262129</v>
      </c>
      <c r="D6" s="19">
        <f t="shared" si="3"/>
        <v>46</v>
      </c>
      <c r="E6" s="19">
        <f t="shared" si="3"/>
        <v>17</v>
      </c>
      <c r="F6" s="19">
        <f t="shared" si="3"/>
        <v>4</v>
      </c>
      <c r="G6" s="19">
        <f t="shared" si="3"/>
        <v>0</v>
      </c>
      <c r="H6" s="19" t="str">
        <f t="shared" si="3"/>
        <v>京都府　京丹後市</v>
      </c>
      <c r="I6" s="19" t="str">
        <f t="shared" si="3"/>
        <v>法適用</v>
      </c>
      <c r="J6" s="19" t="str">
        <f t="shared" si="3"/>
        <v>下水道事業</v>
      </c>
      <c r="K6" s="19" t="str">
        <f t="shared" si="3"/>
        <v>特定環境保全公共下水道</v>
      </c>
      <c r="L6" s="19" t="str">
        <f t="shared" si="3"/>
        <v>D2</v>
      </c>
      <c r="M6" s="19" t="str">
        <f t="shared" si="3"/>
        <v>非設置</v>
      </c>
      <c r="N6" s="20" t="str">
        <f t="shared" si="3"/>
        <v>-</v>
      </c>
      <c r="O6" s="20">
        <f t="shared" si="3"/>
        <v>43.27</v>
      </c>
      <c r="P6" s="20">
        <f t="shared" si="3"/>
        <v>15.75</v>
      </c>
      <c r="Q6" s="20">
        <f t="shared" si="3"/>
        <v>117.52</v>
      </c>
      <c r="R6" s="20">
        <f t="shared" si="3"/>
        <v>3196</v>
      </c>
      <c r="S6" s="20">
        <f t="shared" si="3"/>
        <v>52845</v>
      </c>
      <c r="T6" s="20">
        <f t="shared" si="3"/>
        <v>501.44</v>
      </c>
      <c r="U6" s="20">
        <f t="shared" si="3"/>
        <v>105.39</v>
      </c>
      <c r="V6" s="20">
        <f t="shared" si="3"/>
        <v>8260</v>
      </c>
      <c r="W6" s="20">
        <f t="shared" si="3"/>
        <v>3.4</v>
      </c>
      <c r="X6" s="20">
        <f t="shared" si="3"/>
        <v>2429.41</v>
      </c>
      <c r="Y6" s="21" t="str">
        <f>IF(Y7="",NA(),Y7)</f>
        <v>-</v>
      </c>
      <c r="Z6" s="21" t="str">
        <f t="shared" ref="Z6:AH6" si="4">IF(Z7="",NA(),Z7)</f>
        <v>-</v>
      </c>
      <c r="AA6" s="21" t="str">
        <f t="shared" si="4"/>
        <v>-</v>
      </c>
      <c r="AB6" s="21">
        <f t="shared" si="4"/>
        <v>105.19</v>
      </c>
      <c r="AC6" s="21">
        <f t="shared" si="4"/>
        <v>92.45</v>
      </c>
      <c r="AD6" s="21" t="str">
        <f t="shared" si="4"/>
        <v>-</v>
      </c>
      <c r="AE6" s="21" t="str">
        <f t="shared" si="4"/>
        <v>-</v>
      </c>
      <c r="AF6" s="21" t="str">
        <f t="shared" si="4"/>
        <v>-</v>
      </c>
      <c r="AG6" s="21">
        <f t="shared" si="4"/>
        <v>105.78</v>
      </c>
      <c r="AH6" s="21">
        <f t="shared" si="4"/>
        <v>106.09</v>
      </c>
      <c r="AI6" s="20" t="str">
        <f>IF(AI7="","",IF(AI7="-","【-】","【"&amp;SUBSTITUTE(TEXT(AI7,"#,##0.00"),"-","△")&amp;"】"))</f>
        <v>【105.35】</v>
      </c>
      <c r="AJ6" s="21" t="str">
        <f>IF(AJ7="",NA(),AJ7)</f>
        <v>-</v>
      </c>
      <c r="AK6" s="21" t="str">
        <f t="shared" ref="AK6:AS6" si="5">IF(AK7="",NA(),AK7)</f>
        <v>-</v>
      </c>
      <c r="AL6" s="21" t="str">
        <f t="shared" si="5"/>
        <v>-</v>
      </c>
      <c r="AM6" s="21">
        <f t="shared" si="5"/>
        <v>306.35000000000002</v>
      </c>
      <c r="AN6" s="21">
        <f t="shared" si="5"/>
        <v>346.24</v>
      </c>
      <c r="AO6" s="21" t="str">
        <f t="shared" si="5"/>
        <v>-</v>
      </c>
      <c r="AP6" s="21" t="str">
        <f t="shared" si="5"/>
        <v>-</v>
      </c>
      <c r="AQ6" s="21" t="str">
        <f t="shared" si="5"/>
        <v>-</v>
      </c>
      <c r="AR6" s="21">
        <f t="shared" si="5"/>
        <v>63.96</v>
      </c>
      <c r="AS6" s="21">
        <f t="shared" si="5"/>
        <v>69.42</v>
      </c>
      <c r="AT6" s="20" t="str">
        <f>IF(AT7="","",IF(AT7="-","【-】","【"&amp;SUBSTITUTE(TEXT(AT7,"#,##0.00"),"-","△")&amp;"】"))</f>
        <v>【63.89】</v>
      </c>
      <c r="AU6" s="21" t="str">
        <f>IF(AU7="",NA(),AU7)</f>
        <v>-</v>
      </c>
      <c r="AV6" s="21" t="str">
        <f t="shared" ref="AV6:BD6" si="6">IF(AV7="",NA(),AV7)</f>
        <v>-</v>
      </c>
      <c r="AW6" s="21" t="str">
        <f t="shared" si="6"/>
        <v>-</v>
      </c>
      <c r="AX6" s="21">
        <f t="shared" si="6"/>
        <v>22.59</v>
      </c>
      <c r="AY6" s="21">
        <f t="shared" si="6"/>
        <v>29.57</v>
      </c>
      <c r="AZ6" s="21" t="str">
        <f t="shared" si="6"/>
        <v>-</v>
      </c>
      <c r="BA6" s="21" t="str">
        <f t="shared" si="6"/>
        <v>-</v>
      </c>
      <c r="BB6" s="21" t="str">
        <f t="shared" si="6"/>
        <v>-</v>
      </c>
      <c r="BC6" s="21">
        <f t="shared" si="6"/>
        <v>44.24</v>
      </c>
      <c r="BD6" s="21">
        <f t="shared" si="6"/>
        <v>43.07</v>
      </c>
      <c r="BE6" s="20" t="str">
        <f>IF(BE7="","",IF(BE7="-","【-】","【"&amp;SUBSTITUTE(TEXT(BE7,"#,##0.00"),"-","△")&amp;"】"))</f>
        <v>【44.07】</v>
      </c>
      <c r="BF6" s="21" t="str">
        <f>IF(BF7="",NA(),BF7)</f>
        <v>-</v>
      </c>
      <c r="BG6" s="21" t="str">
        <f t="shared" ref="BG6:BO6" si="7">IF(BG7="",NA(),BG7)</f>
        <v>-</v>
      </c>
      <c r="BH6" s="21" t="str">
        <f t="shared" si="7"/>
        <v>-</v>
      </c>
      <c r="BI6" s="21">
        <f t="shared" si="7"/>
        <v>4308.12</v>
      </c>
      <c r="BJ6" s="21">
        <f t="shared" si="7"/>
        <v>4219.63</v>
      </c>
      <c r="BK6" s="21" t="str">
        <f t="shared" si="7"/>
        <v>-</v>
      </c>
      <c r="BL6" s="21" t="str">
        <f t="shared" si="7"/>
        <v>-</v>
      </c>
      <c r="BM6" s="21" t="str">
        <f t="shared" si="7"/>
        <v>-</v>
      </c>
      <c r="BN6" s="21">
        <f t="shared" si="7"/>
        <v>1258.43</v>
      </c>
      <c r="BO6" s="21">
        <f t="shared" si="7"/>
        <v>1163.75</v>
      </c>
      <c r="BP6" s="20" t="str">
        <f>IF(BP7="","",IF(BP7="-","【-】","【"&amp;SUBSTITUTE(TEXT(BP7,"#,##0.00"),"-","△")&amp;"】"))</f>
        <v>【1,201.79】</v>
      </c>
      <c r="BQ6" s="21" t="str">
        <f>IF(BQ7="",NA(),BQ7)</f>
        <v>-</v>
      </c>
      <c r="BR6" s="21" t="str">
        <f t="shared" ref="BR6:BZ6" si="8">IF(BR7="",NA(),BR7)</f>
        <v>-</v>
      </c>
      <c r="BS6" s="21" t="str">
        <f t="shared" si="8"/>
        <v>-</v>
      </c>
      <c r="BT6" s="21">
        <f t="shared" si="8"/>
        <v>64.34</v>
      </c>
      <c r="BU6" s="21">
        <f t="shared" si="8"/>
        <v>70.11</v>
      </c>
      <c r="BV6" s="21" t="str">
        <f t="shared" si="8"/>
        <v>-</v>
      </c>
      <c r="BW6" s="21" t="str">
        <f t="shared" si="8"/>
        <v>-</v>
      </c>
      <c r="BX6" s="21" t="str">
        <f t="shared" si="8"/>
        <v>-</v>
      </c>
      <c r="BY6" s="21">
        <f t="shared" si="8"/>
        <v>73.36</v>
      </c>
      <c r="BZ6" s="21">
        <f t="shared" si="8"/>
        <v>72.599999999999994</v>
      </c>
      <c r="CA6" s="20" t="str">
        <f>IF(CA7="","",IF(CA7="-","【-】","【"&amp;SUBSTITUTE(TEXT(CA7,"#,##0.00"),"-","△")&amp;"】"))</f>
        <v>【75.31】</v>
      </c>
      <c r="CB6" s="21" t="str">
        <f>IF(CB7="",NA(),CB7)</f>
        <v>-</v>
      </c>
      <c r="CC6" s="21" t="str">
        <f t="shared" ref="CC6:CK6" si="9">IF(CC7="",NA(),CC7)</f>
        <v>-</v>
      </c>
      <c r="CD6" s="21" t="str">
        <f t="shared" si="9"/>
        <v>-</v>
      </c>
      <c r="CE6" s="21">
        <f t="shared" si="9"/>
        <v>237.76</v>
      </c>
      <c r="CF6" s="21">
        <f t="shared" si="9"/>
        <v>216.41</v>
      </c>
      <c r="CG6" s="21" t="str">
        <f t="shared" si="9"/>
        <v>-</v>
      </c>
      <c r="CH6" s="21" t="str">
        <f t="shared" si="9"/>
        <v>-</v>
      </c>
      <c r="CI6" s="21" t="str">
        <f t="shared" si="9"/>
        <v>-</v>
      </c>
      <c r="CJ6" s="21">
        <f t="shared" si="9"/>
        <v>224.88</v>
      </c>
      <c r="CK6" s="21">
        <f t="shared" si="9"/>
        <v>228.64</v>
      </c>
      <c r="CL6" s="20" t="str">
        <f>IF(CL7="","",IF(CL7="-","【-】","【"&amp;SUBSTITUTE(TEXT(CL7,"#,##0.00"),"-","△")&amp;"】"))</f>
        <v>【216.39】</v>
      </c>
      <c r="CM6" s="21" t="str">
        <f>IF(CM7="",NA(),CM7)</f>
        <v>-</v>
      </c>
      <c r="CN6" s="21" t="str">
        <f t="shared" ref="CN6:CV6" si="10">IF(CN7="",NA(),CN7)</f>
        <v>-</v>
      </c>
      <c r="CO6" s="21" t="str">
        <f t="shared" si="10"/>
        <v>-</v>
      </c>
      <c r="CP6" s="21">
        <f t="shared" si="10"/>
        <v>33.07</v>
      </c>
      <c r="CQ6" s="21">
        <f t="shared" si="10"/>
        <v>32.86</v>
      </c>
      <c r="CR6" s="21" t="str">
        <f t="shared" si="10"/>
        <v>-</v>
      </c>
      <c r="CS6" s="21" t="str">
        <f t="shared" si="10"/>
        <v>-</v>
      </c>
      <c r="CT6" s="21" t="str">
        <f t="shared" si="10"/>
        <v>-</v>
      </c>
      <c r="CU6" s="21">
        <f t="shared" si="10"/>
        <v>42.4</v>
      </c>
      <c r="CV6" s="21">
        <f t="shared" si="10"/>
        <v>42.28</v>
      </c>
      <c r="CW6" s="20" t="str">
        <f>IF(CW7="","",IF(CW7="-","【-】","【"&amp;SUBSTITUTE(TEXT(CW7,"#,##0.00"),"-","△")&amp;"】"))</f>
        <v>【42.57】</v>
      </c>
      <c r="CX6" s="21" t="str">
        <f>IF(CX7="",NA(),CX7)</f>
        <v>-</v>
      </c>
      <c r="CY6" s="21" t="str">
        <f t="shared" ref="CY6:DG6" si="11">IF(CY7="",NA(),CY7)</f>
        <v>-</v>
      </c>
      <c r="CZ6" s="21" t="str">
        <f t="shared" si="11"/>
        <v>-</v>
      </c>
      <c r="DA6" s="21">
        <f t="shared" si="11"/>
        <v>68.7</v>
      </c>
      <c r="DB6" s="21">
        <f t="shared" si="11"/>
        <v>69.92</v>
      </c>
      <c r="DC6" s="21" t="str">
        <f t="shared" si="11"/>
        <v>-</v>
      </c>
      <c r="DD6" s="21" t="str">
        <f t="shared" si="11"/>
        <v>-</v>
      </c>
      <c r="DE6" s="21" t="str">
        <f t="shared" si="11"/>
        <v>-</v>
      </c>
      <c r="DF6" s="21">
        <f t="shared" si="11"/>
        <v>84.19</v>
      </c>
      <c r="DG6" s="21">
        <f t="shared" si="11"/>
        <v>84.34</v>
      </c>
      <c r="DH6" s="20" t="str">
        <f>IF(DH7="","",IF(DH7="-","【-】","【"&amp;SUBSTITUTE(TEXT(DH7,"#,##0.00"),"-","△")&amp;"】"))</f>
        <v>【85.24】</v>
      </c>
      <c r="DI6" s="21" t="str">
        <f>IF(DI7="",NA(),DI7)</f>
        <v>-</v>
      </c>
      <c r="DJ6" s="21" t="str">
        <f t="shared" ref="DJ6:DR6" si="12">IF(DJ7="",NA(),DJ7)</f>
        <v>-</v>
      </c>
      <c r="DK6" s="21" t="str">
        <f t="shared" si="12"/>
        <v>-</v>
      </c>
      <c r="DL6" s="21">
        <f t="shared" si="12"/>
        <v>4.32</v>
      </c>
      <c r="DM6" s="21">
        <f t="shared" si="12"/>
        <v>8.5</v>
      </c>
      <c r="DN6" s="21" t="str">
        <f t="shared" si="12"/>
        <v>-</v>
      </c>
      <c r="DO6" s="21" t="str">
        <f t="shared" si="12"/>
        <v>-</v>
      </c>
      <c r="DP6" s="21" t="str">
        <f t="shared" si="12"/>
        <v>-</v>
      </c>
      <c r="DQ6" s="21">
        <f t="shared" si="12"/>
        <v>21.36</v>
      </c>
      <c r="DR6" s="21">
        <f t="shared" si="12"/>
        <v>22.79</v>
      </c>
      <c r="DS6" s="20" t="str">
        <f>IF(DS7="","",IF(DS7="-","【-】","【"&amp;SUBSTITUTE(TEXT(DS7,"#,##0.00"),"-","△")&amp;"】"))</f>
        <v>【25.87】</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1">
        <f t="shared" si="13"/>
        <v>0.01</v>
      </c>
      <c r="EC6" s="21">
        <f t="shared" si="13"/>
        <v>0.01</v>
      </c>
      <c r="ED6" s="20" t="str">
        <f>IF(ED7="","",IF(ED7="-","【-】","【"&amp;SUBSTITUTE(TEXT(ED7,"#,##0.00"),"-","△")&amp;"】"))</f>
        <v>【0.01】</v>
      </c>
      <c r="EE6" s="21" t="str">
        <f>IF(EE7="",NA(),EE7)</f>
        <v>-</v>
      </c>
      <c r="EF6" s="21" t="str">
        <f t="shared" ref="EF6:EN6" si="14">IF(EF7="",NA(),EF7)</f>
        <v>-</v>
      </c>
      <c r="EG6" s="21" t="str">
        <f t="shared" si="14"/>
        <v>-</v>
      </c>
      <c r="EH6" s="21">
        <f t="shared" si="14"/>
        <v>0.03</v>
      </c>
      <c r="EI6" s="21">
        <f t="shared" si="14"/>
        <v>0.09</v>
      </c>
      <c r="EJ6" s="21" t="str">
        <f t="shared" si="14"/>
        <v>-</v>
      </c>
      <c r="EK6" s="21" t="str">
        <f t="shared" si="14"/>
        <v>-</v>
      </c>
      <c r="EL6" s="21" t="str">
        <f t="shared" si="14"/>
        <v>-</v>
      </c>
      <c r="EM6" s="21">
        <f t="shared" si="14"/>
        <v>0.39</v>
      </c>
      <c r="EN6" s="21">
        <f t="shared" si="14"/>
        <v>0.1</v>
      </c>
      <c r="EO6" s="20" t="str">
        <f>IF(EO7="","",IF(EO7="-","【-】","【"&amp;SUBSTITUTE(TEXT(EO7,"#,##0.00"),"-","△")&amp;"】"))</f>
        <v>【0.15】</v>
      </c>
    </row>
    <row r="7" spans="1:148" s="22" customFormat="1" x14ac:dyDescent="0.15">
      <c r="A7" s="14"/>
      <c r="B7" s="23">
        <v>2021</v>
      </c>
      <c r="C7" s="23">
        <v>262129</v>
      </c>
      <c r="D7" s="23">
        <v>46</v>
      </c>
      <c r="E7" s="23">
        <v>17</v>
      </c>
      <c r="F7" s="23">
        <v>4</v>
      </c>
      <c r="G7" s="23">
        <v>0</v>
      </c>
      <c r="H7" s="23" t="s">
        <v>96</v>
      </c>
      <c r="I7" s="23" t="s">
        <v>97</v>
      </c>
      <c r="J7" s="23" t="s">
        <v>98</v>
      </c>
      <c r="K7" s="23" t="s">
        <v>99</v>
      </c>
      <c r="L7" s="23" t="s">
        <v>100</v>
      </c>
      <c r="M7" s="23" t="s">
        <v>101</v>
      </c>
      <c r="N7" s="24" t="s">
        <v>102</v>
      </c>
      <c r="O7" s="24">
        <v>43.27</v>
      </c>
      <c r="P7" s="24">
        <v>15.75</v>
      </c>
      <c r="Q7" s="24">
        <v>117.52</v>
      </c>
      <c r="R7" s="24">
        <v>3196</v>
      </c>
      <c r="S7" s="24">
        <v>52845</v>
      </c>
      <c r="T7" s="24">
        <v>501.44</v>
      </c>
      <c r="U7" s="24">
        <v>105.39</v>
      </c>
      <c r="V7" s="24">
        <v>8260</v>
      </c>
      <c r="W7" s="24">
        <v>3.4</v>
      </c>
      <c r="X7" s="24">
        <v>2429.41</v>
      </c>
      <c r="Y7" s="24" t="s">
        <v>102</v>
      </c>
      <c r="Z7" s="24" t="s">
        <v>102</v>
      </c>
      <c r="AA7" s="24" t="s">
        <v>102</v>
      </c>
      <c r="AB7" s="24">
        <v>105.19</v>
      </c>
      <c r="AC7" s="24">
        <v>92.45</v>
      </c>
      <c r="AD7" s="24" t="s">
        <v>102</v>
      </c>
      <c r="AE7" s="24" t="s">
        <v>102</v>
      </c>
      <c r="AF7" s="24" t="s">
        <v>102</v>
      </c>
      <c r="AG7" s="24">
        <v>105.78</v>
      </c>
      <c r="AH7" s="24">
        <v>106.09</v>
      </c>
      <c r="AI7" s="24">
        <v>105.35</v>
      </c>
      <c r="AJ7" s="24" t="s">
        <v>102</v>
      </c>
      <c r="AK7" s="24" t="s">
        <v>102</v>
      </c>
      <c r="AL7" s="24" t="s">
        <v>102</v>
      </c>
      <c r="AM7" s="24">
        <v>306.35000000000002</v>
      </c>
      <c r="AN7" s="24">
        <v>346.24</v>
      </c>
      <c r="AO7" s="24" t="s">
        <v>102</v>
      </c>
      <c r="AP7" s="24" t="s">
        <v>102</v>
      </c>
      <c r="AQ7" s="24" t="s">
        <v>102</v>
      </c>
      <c r="AR7" s="24">
        <v>63.96</v>
      </c>
      <c r="AS7" s="24">
        <v>69.42</v>
      </c>
      <c r="AT7" s="24">
        <v>63.89</v>
      </c>
      <c r="AU7" s="24" t="s">
        <v>102</v>
      </c>
      <c r="AV7" s="24" t="s">
        <v>102</v>
      </c>
      <c r="AW7" s="24" t="s">
        <v>102</v>
      </c>
      <c r="AX7" s="24">
        <v>22.59</v>
      </c>
      <c r="AY7" s="24">
        <v>29.57</v>
      </c>
      <c r="AZ7" s="24" t="s">
        <v>102</v>
      </c>
      <c r="BA7" s="24" t="s">
        <v>102</v>
      </c>
      <c r="BB7" s="24" t="s">
        <v>102</v>
      </c>
      <c r="BC7" s="24">
        <v>44.24</v>
      </c>
      <c r="BD7" s="24">
        <v>43.07</v>
      </c>
      <c r="BE7" s="24">
        <v>44.07</v>
      </c>
      <c r="BF7" s="24" t="s">
        <v>102</v>
      </c>
      <c r="BG7" s="24" t="s">
        <v>102</v>
      </c>
      <c r="BH7" s="24" t="s">
        <v>102</v>
      </c>
      <c r="BI7" s="24">
        <v>4308.12</v>
      </c>
      <c r="BJ7" s="24">
        <v>4219.63</v>
      </c>
      <c r="BK7" s="24" t="s">
        <v>102</v>
      </c>
      <c r="BL7" s="24" t="s">
        <v>102</v>
      </c>
      <c r="BM7" s="24" t="s">
        <v>102</v>
      </c>
      <c r="BN7" s="24">
        <v>1258.43</v>
      </c>
      <c r="BO7" s="24">
        <v>1163.75</v>
      </c>
      <c r="BP7" s="24">
        <v>1201.79</v>
      </c>
      <c r="BQ7" s="24" t="s">
        <v>102</v>
      </c>
      <c r="BR7" s="24" t="s">
        <v>102</v>
      </c>
      <c r="BS7" s="24" t="s">
        <v>102</v>
      </c>
      <c r="BT7" s="24">
        <v>64.34</v>
      </c>
      <c r="BU7" s="24">
        <v>70.11</v>
      </c>
      <c r="BV7" s="24" t="s">
        <v>102</v>
      </c>
      <c r="BW7" s="24" t="s">
        <v>102</v>
      </c>
      <c r="BX7" s="24" t="s">
        <v>102</v>
      </c>
      <c r="BY7" s="24">
        <v>73.36</v>
      </c>
      <c r="BZ7" s="24">
        <v>72.599999999999994</v>
      </c>
      <c r="CA7" s="24">
        <v>75.31</v>
      </c>
      <c r="CB7" s="24" t="s">
        <v>102</v>
      </c>
      <c r="CC7" s="24" t="s">
        <v>102</v>
      </c>
      <c r="CD7" s="24" t="s">
        <v>102</v>
      </c>
      <c r="CE7" s="24">
        <v>237.76</v>
      </c>
      <c r="CF7" s="24">
        <v>216.41</v>
      </c>
      <c r="CG7" s="24" t="s">
        <v>102</v>
      </c>
      <c r="CH7" s="24" t="s">
        <v>102</v>
      </c>
      <c r="CI7" s="24" t="s">
        <v>102</v>
      </c>
      <c r="CJ7" s="24">
        <v>224.88</v>
      </c>
      <c r="CK7" s="24">
        <v>228.64</v>
      </c>
      <c r="CL7" s="24">
        <v>216.39</v>
      </c>
      <c r="CM7" s="24" t="s">
        <v>102</v>
      </c>
      <c r="CN7" s="24" t="s">
        <v>102</v>
      </c>
      <c r="CO7" s="24" t="s">
        <v>102</v>
      </c>
      <c r="CP7" s="24">
        <v>33.07</v>
      </c>
      <c r="CQ7" s="24">
        <v>32.86</v>
      </c>
      <c r="CR7" s="24" t="s">
        <v>102</v>
      </c>
      <c r="CS7" s="24" t="s">
        <v>102</v>
      </c>
      <c r="CT7" s="24" t="s">
        <v>102</v>
      </c>
      <c r="CU7" s="24">
        <v>42.4</v>
      </c>
      <c r="CV7" s="24">
        <v>42.28</v>
      </c>
      <c r="CW7" s="24">
        <v>42.57</v>
      </c>
      <c r="CX7" s="24" t="s">
        <v>102</v>
      </c>
      <c r="CY7" s="24" t="s">
        <v>102</v>
      </c>
      <c r="CZ7" s="24" t="s">
        <v>102</v>
      </c>
      <c r="DA7" s="24">
        <v>68.7</v>
      </c>
      <c r="DB7" s="24">
        <v>69.92</v>
      </c>
      <c r="DC7" s="24" t="s">
        <v>102</v>
      </c>
      <c r="DD7" s="24" t="s">
        <v>102</v>
      </c>
      <c r="DE7" s="24" t="s">
        <v>102</v>
      </c>
      <c r="DF7" s="24">
        <v>84.19</v>
      </c>
      <c r="DG7" s="24">
        <v>84.34</v>
      </c>
      <c r="DH7" s="24">
        <v>85.24</v>
      </c>
      <c r="DI7" s="24" t="s">
        <v>102</v>
      </c>
      <c r="DJ7" s="24" t="s">
        <v>102</v>
      </c>
      <c r="DK7" s="24" t="s">
        <v>102</v>
      </c>
      <c r="DL7" s="24">
        <v>4.32</v>
      </c>
      <c r="DM7" s="24">
        <v>8.5</v>
      </c>
      <c r="DN7" s="24" t="s">
        <v>102</v>
      </c>
      <c r="DO7" s="24" t="s">
        <v>102</v>
      </c>
      <c r="DP7" s="24" t="s">
        <v>102</v>
      </c>
      <c r="DQ7" s="24">
        <v>21.36</v>
      </c>
      <c r="DR7" s="24">
        <v>22.79</v>
      </c>
      <c r="DS7" s="24">
        <v>25.87</v>
      </c>
      <c r="DT7" s="24" t="s">
        <v>102</v>
      </c>
      <c r="DU7" s="24" t="s">
        <v>102</v>
      </c>
      <c r="DV7" s="24" t="s">
        <v>102</v>
      </c>
      <c r="DW7" s="24">
        <v>0</v>
      </c>
      <c r="DX7" s="24">
        <v>0</v>
      </c>
      <c r="DY7" s="24" t="s">
        <v>102</v>
      </c>
      <c r="DZ7" s="24" t="s">
        <v>102</v>
      </c>
      <c r="EA7" s="24" t="s">
        <v>102</v>
      </c>
      <c r="EB7" s="24">
        <v>0.01</v>
      </c>
      <c r="EC7" s="24">
        <v>0.01</v>
      </c>
      <c r="ED7" s="24">
        <v>0.01</v>
      </c>
      <c r="EE7" s="24" t="s">
        <v>102</v>
      </c>
      <c r="EF7" s="24" t="s">
        <v>102</v>
      </c>
      <c r="EG7" s="24" t="s">
        <v>102</v>
      </c>
      <c r="EH7" s="24">
        <v>0.03</v>
      </c>
      <c r="EI7" s="24">
        <v>0.09</v>
      </c>
      <c r="EJ7" s="24" t="s">
        <v>102</v>
      </c>
      <c r="EK7" s="24" t="s">
        <v>102</v>
      </c>
      <c r="EL7" s="24" t="s">
        <v>102</v>
      </c>
      <c r="EM7" s="24">
        <v>0.39</v>
      </c>
      <c r="EN7" s="24">
        <v>0.1</v>
      </c>
      <c r="EO7" s="24">
        <v>0.15</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吉野 勝</cp:lastModifiedBy>
  <cp:lastPrinted>2023-01-30T08:51:39Z</cp:lastPrinted>
  <dcterms:created xsi:type="dcterms:W3CDTF">2023-01-12T23:40:06Z</dcterms:created>
  <dcterms:modified xsi:type="dcterms:W3CDTF">2023-01-30T08:51:42Z</dcterms:modified>
  <cp:category/>
</cp:coreProperties>
</file>