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上下水道課\上下水道課(企画より7月16日以降のTeraStationのデータ)\★役場内\企画財政課\R4\230112【企画財政課】公営企業に係る「経営比較分析表」（令和３年度決算）の分析等について■■■\02　回答\（多賀水）【経営比較分析表】2021_263435_47_010\"/>
    </mc:Choice>
  </mc:AlternateContent>
  <workbookProtection workbookAlgorithmName="SHA-512" workbookHashValue="Ojb8GILTXQNtQUO8+UJLSKso+C6cr/aCr2SK8/BaVkidWLsS2SnQKs+oZO1XfYtpXbWPH6iHbJOIgF+WvlZfRg==" workbookSaltValue="1eCflJWFyudK+E+YrrJriw==" workbookSpinCount="100000" lockStructure="1"/>
  <bookViews>
    <workbookView xWindow="0" yWindow="0" windowWidth="11265" windowHeight="619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<sst xmlns="http://schemas.openxmlformats.org/spreadsheetml/2006/main" count="233" uniqueCount="118">
  <si>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</si>
  <si>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</si>
  <si>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</si>
  <si>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</si>
  <si>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</si>
  <si>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</si>
  <si>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</si>
  <si>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</si>
  <si>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</si>
  <si>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</si>
  <si>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</si>
  <si>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</si>
  <si>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</si>
  <si>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</si>
  <si>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</si>
  <si>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</si>
  <si>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</si>
  <si>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</si>
  <si>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</si>
  <si>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</si>
  <si>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</si>
  <si>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</si>
  <si>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</si>
  <si>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</si>
  <si>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</si>
  <si>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</si>
  <si>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</si>
  <si>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</si>
  <si>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</si>
  <si>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</si>
  <si>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</si>
  <si>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</si>
  <si>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</si>
  <si>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</si>
  <si>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</si>
  <si>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</si>
  <si>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</si>
  <si>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</si>
  <si>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</si>
  <si>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</si>
  <si>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</si>
  <si>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</si>
  <si>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</si>
  <si>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</si>
  <si>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</si>
  <si>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</si>
  <si>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</si>
  <si>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</si>
  <si>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</si>
  <si>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</si>
  <si>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</si>
  <si>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</si>
  <si>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</si>
  <si>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</si>
  <si>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</si>
  <si>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</si>
  <si>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</si>
  <si>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</si>
  <si>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</si>
  <si>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</si>
  <si>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</si>
  <si>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</si>
  <si>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</si>
  <si>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</si>
  <si>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</si>
  <si>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</si>
  <si>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</si>
  <si>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</si>
  <si>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</si>
  <si>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</si>
  <si>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</si>
  <si>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</si>
  <si>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</si>
  <si>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</si>
  <si>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</si>
  <si>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</si>
  <si>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</si>
  <si>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</si>
  <si>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</si>
  <si>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</si>
  <si>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</si>
  <si>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</si>
  <si>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</si>
  <si>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</si>
  <si>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</si>
  <si>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</si>
  <si>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</si>
  <si>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</si>
  <si>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</si>
  <si>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</si>
  <si>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</si>
  <si>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</si>
  <si>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</si>
  <si>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</si>
  <si>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</si>
  <si>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</si>
  <si>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井手町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</si>
  <si>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</si>
  <si>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</si>
  <si>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</si>
  <si>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</si>
  <si>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</si>
  <si>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</si>
  <si>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</si>
  <si>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</si>
  <si>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</si>
  <si>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</si>
  <si>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</si>
  <si>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</si>
  <si>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</si>
  <si>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</si>
  <si>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</si>
  <si>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</si>
  <si>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</si>
  <si>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</si>
  <si>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③「管路更新率」は、管路の更新ペースが把握できる指標です。類似団体に比べて低く、管路の老朽化が進んでいるものの、なかなか管路の更新ができていない状況です。今後は、財政状況をみながらではありますが、老朽化した施設や管路について計画的に更新を行う予定です。</t>
    <phoneticPr fontId="4"/>
  </si>
  <si>
    <t>　平成28年度に財政の健全化に向け、「井手町上下水道事業経営等審議会」を設置。その後、審議会及び議会での審議を経て、平成29年度に約20年ぶりに平均改定率14％となる水道料金の改定を実施しました。
　今後は中長期的な視点から水道事業における既存施設の効率化による更なる経費削減等に努めつつ、老朽化する施設・管路の更新を計画的に実施し、引き続き「有収率」や「管路更新率」の向上に取り組む予定です。</t>
    <phoneticPr fontId="4"/>
  </si>
  <si>
    <t>・①「収益的収支比率」は、単年度の収支で黒字であれば100%以上となる指標です。平成29年度に水道料金の改定を実施し、過去から経費削減に努めてきたことにより、類似団体平均及び全国平均を上回る結果となりました。
・④「企業債残高対給水収益比率」は、企業債残高の割合を示す指標です。企業債の新規発行の抑制等により、今のところ、類似団体に比べて低い状況ですが、今後施設更新に伴い企業債が必要となった場合、財務状況の悪化が懸念されます。
・⑤「料金回収率」は、100以上であれば健全な指標です。平成29年度に水道料金の改定を実施したものの100%を下回っており、全国的に給水収益が減少傾向にある中で、今後も引き続き費用の削減や収益性の向上に努めます。
・⑥「給水原価」は、有収水量（料金の対象となった水量）1㎥あたりにかかる費用を表す指標です。令和3年度の有収水量は前年度に比べ減少。経年で見ても人口減少等の影響により減少傾向となっています。以前より経費削減に努めているため、類似団体と比べて低く、概ね一定しています。
・⑦「施設利用率」は、高いほど健全な指標です。給水人口の減少等の影響を受けていることから、類似団体平均値を下回っており、給水能力に余裕が生じている状況です。
・⑧「有収率」は、100%に近いほど施設の稼働が収益に反映されている指標です。平成30年度に対象区域における石綿管の布設替えが完了した結果、有収率が向上。漏水やメーター不感等の影響は無いと思われますが、今後も適正な維持管理に努め、有収率の向上に取り組む予定です。</t>
    <rPh sb="385" eb="387">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</si>
</sst>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formatCode="#,##0.00;&quot;△&quot;#,##0.00;&quot;-&quot;">
                  <c:v>1.1200000000000001</c:v>
                </c:pt>
                <c:pt idx="3" formatCode="#,##0.00;&quot;△&quot;#,##0.00;&quot;-&quot;">
                  <c:v>1.26</c:v>
                </c:pt>
                <c:pt idx="4">
                  <c:v>0</c:v>
                </c:pt>
              </c:numCache>
            </c:numRef>
          </c:val>
          <c:extLst>
            <c:ext xmlns:c16="http://schemas.microsoft.com/office/drawing/2014/chart" uri="{C3380CC4-5D6E-409C-BE32-E72D297353CC}">
              <c16:uniqueId val="{00000000-6C33-414B-B577-98B6EC31C668}"/>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0.53</c:v>
                </c:pt>
                <c:pt idx="2">
                  <c:v>0.71</c:v>
                </c:pt>
                <c:pt idx="3">
                  <c:v>0.72</c:v>
                </c:pt>
                <c:pt idx="4">
                  <c:v>0.71</c:v>
                </c:pt>
              </c:numCache>
            </c:numRef>
          </c:val>
          <c:smooth val="0"/>
          <c:extLst>
            <c:ext xmlns:c16="http://schemas.microsoft.com/office/drawing/2014/chart" uri="{C3380CC4-5D6E-409C-BE32-E72D297353CC}">
              <c16:uniqueId val="{00000001-6C33-414B-B577-98B6EC31C668}"/>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46.49</c:v>
                </c:pt>
                <c:pt idx="1">
                  <c:v>45.35</c:v>
                </c:pt>
                <c:pt idx="2">
                  <c:v>44.94</c:v>
                </c:pt>
                <c:pt idx="3">
                  <c:v>47.79</c:v>
                </c:pt>
                <c:pt idx="4">
                  <c:v>48.05</c:v>
                </c:pt>
              </c:numCache>
            </c:numRef>
          </c:val>
          <c:extLst>
            <c:ext xmlns:c16="http://schemas.microsoft.com/office/drawing/2014/chart" uri="{C3380CC4-5D6E-409C-BE32-E72D297353CC}">
              <c16:uniqueId val="{00000000-D15E-4337-9F31-2E53D5FD1479}"/>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57.3</c:v>
                </c:pt>
                <c:pt idx="1">
                  <c:v>56.76</c:v>
                </c:pt>
                <c:pt idx="2">
                  <c:v>56.04</c:v>
                </c:pt>
                <c:pt idx="3">
                  <c:v>58.52</c:v>
                </c:pt>
                <c:pt idx="4">
                  <c:v>58.88</c:v>
                </c:pt>
              </c:numCache>
            </c:numRef>
          </c:val>
          <c:smooth val="0"/>
          <c:extLst>
            <c:ext xmlns:c16="http://schemas.microsoft.com/office/drawing/2014/chart" uri="{C3380CC4-5D6E-409C-BE32-E72D297353CC}">
              <c16:uniqueId val="{00000001-D15E-4337-9F31-2E53D5FD1479}"/>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94.62</c:v>
                </c:pt>
                <c:pt idx="1">
                  <c:v>96.35</c:v>
                </c:pt>
                <c:pt idx="2">
                  <c:v>96.17</c:v>
                </c:pt>
                <c:pt idx="3">
                  <c:v>93.55</c:v>
                </c:pt>
                <c:pt idx="4">
                  <c:v>90.27</c:v>
                </c:pt>
              </c:numCache>
            </c:numRef>
          </c:val>
          <c:extLst>
            <c:ext xmlns:c16="http://schemas.microsoft.com/office/drawing/2014/chart" uri="{C3380CC4-5D6E-409C-BE32-E72D297353CC}">
              <c16:uniqueId val="{00000000-2EB9-46FA-B6BD-3A87785D632E}"/>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72.42</c:v>
                </c:pt>
                <c:pt idx="1">
                  <c:v>73.069999999999993</c:v>
                </c:pt>
                <c:pt idx="2">
                  <c:v>72.78</c:v>
                </c:pt>
                <c:pt idx="3">
                  <c:v>71.33</c:v>
                </c:pt>
                <c:pt idx="4">
                  <c:v>71.150000000000006</c:v>
                </c:pt>
              </c:numCache>
            </c:numRef>
          </c:val>
          <c:smooth val="0"/>
          <c:extLst>
            <c:ext xmlns:c16="http://schemas.microsoft.com/office/drawing/2014/chart" uri="{C3380CC4-5D6E-409C-BE32-E72D297353CC}">
              <c16:uniqueId val="{00000001-2EB9-46FA-B6BD-3A87785D632E}"/>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95.71</c:v>
                </c:pt>
                <c:pt idx="1">
                  <c:v>128.88</c:v>
                </c:pt>
                <c:pt idx="2">
                  <c:v>90.85</c:v>
                </c:pt>
                <c:pt idx="3">
                  <c:v>105.11</c:v>
                </c:pt>
                <c:pt idx="4">
                  <c:v>106.43</c:v>
                </c:pt>
              </c:numCache>
            </c:numRef>
          </c:val>
          <c:extLst>
            <c:ext xmlns:c16="http://schemas.microsoft.com/office/drawing/2014/chart" uri="{C3380CC4-5D6E-409C-BE32-E72D297353CC}">
              <c16:uniqueId val="{00000000-4B6F-4052-BEF4-174C04958079}"/>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78.510000000000005</c:v>
                </c:pt>
                <c:pt idx="1">
                  <c:v>77.91</c:v>
                </c:pt>
                <c:pt idx="2">
                  <c:v>79.099999999999994</c:v>
                </c:pt>
                <c:pt idx="3">
                  <c:v>79.33</c:v>
                </c:pt>
                <c:pt idx="4">
                  <c:v>73.540000000000006</c:v>
                </c:pt>
              </c:numCache>
            </c:numRef>
          </c:val>
          <c:smooth val="0"/>
          <c:extLst>
            <c:ext xmlns:c16="http://schemas.microsoft.com/office/drawing/2014/chart" uri="{C3380CC4-5D6E-409C-BE32-E72D297353CC}">
              <c16:uniqueId val="{00000001-4B6F-4052-BEF4-174C04958079}"/>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71A-41B0-BA3A-19F470FF2A86}"/>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71A-41B0-BA3A-19F470FF2A86}"/>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A6F-4275-AD27-68337AEEBE92}"/>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A6F-4275-AD27-68337AEEBE92}"/>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229-4F55-8E48-B4002D2EB7CC}"/>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229-4F55-8E48-B4002D2EB7CC}"/>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B9A-48E2-B2D5-F0D7BC6E3400}"/>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B9A-48E2-B2D5-F0D7BC6E3400}"/>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285.14999999999998</c:v>
                </c:pt>
                <c:pt idx="1">
                  <c:v>230.25</c:v>
                </c:pt>
                <c:pt idx="2">
                  <c:v>215.04</c:v>
                </c:pt>
                <c:pt idx="3">
                  <c:v>209.17</c:v>
                </c:pt>
                <c:pt idx="4">
                  <c:v>208.66</c:v>
                </c:pt>
              </c:numCache>
            </c:numRef>
          </c:val>
          <c:extLst>
            <c:ext xmlns:c16="http://schemas.microsoft.com/office/drawing/2014/chart" uri="{C3380CC4-5D6E-409C-BE32-E72D297353CC}">
              <c16:uniqueId val="{00000000-CA2A-404B-BBA9-CDC1F426432A}"/>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1061.58</c:v>
                </c:pt>
                <c:pt idx="1">
                  <c:v>1007.7</c:v>
                </c:pt>
                <c:pt idx="2">
                  <c:v>1018.52</c:v>
                </c:pt>
                <c:pt idx="3">
                  <c:v>949.61</c:v>
                </c:pt>
                <c:pt idx="4">
                  <c:v>918.84</c:v>
                </c:pt>
              </c:numCache>
            </c:numRef>
          </c:val>
          <c:smooth val="0"/>
          <c:extLst>
            <c:ext xmlns:c16="http://schemas.microsoft.com/office/drawing/2014/chart" uri="{C3380CC4-5D6E-409C-BE32-E72D297353CC}">
              <c16:uniqueId val="{00000001-CA2A-404B-BBA9-CDC1F426432A}"/>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94.75</c:v>
                </c:pt>
                <c:pt idx="1">
                  <c:v>103.42</c:v>
                </c:pt>
                <c:pt idx="2">
                  <c:v>90.04</c:v>
                </c:pt>
                <c:pt idx="3">
                  <c:v>90.09</c:v>
                </c:pt>
                <c:pt idx="4">
                  <c:v>99.35</c:v>
                </c:pt>
              </c:numCache>
            </c:numRef>
          </c:val>
          <c:extLst>
            <c:ext xmlns:c16="http://schemas.microsoft.com/office/drawing/2014/chart" uri="{C3380CC4-5D6E-409C-BE32-E72D297353CC}">
              <c16:uniqueId val="{00000000-922E-4352-9DE3-C2310C333B31}"/>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58.52</c:v>
                </c:pt>
                <c:pt idx="1">
                  <c:v>59.22</c:v>
                </c:pt>
                <c:pt idx="2">
                  <c:v>58.79</c:v>
                </c:pt>
                <c:pt idx="3">
                  <c:v>58.41</c:v>
                </c:pt>
                <c:pt idx="4">
                  <c:v>58.27</c:v>
                </c:pt>
              </c:numCache>
            </c:numRef>
          </c:val>
          <c:smooth val="0"/>
          <c:extLst>
            <c:ext xmlns:c16="http://schemas.microsoft.com/office/drawing/2014/chart" uri="{C3380CC4-5D6E-409C-BE32-E72D297353CC}">
              <c16:uniqueId val="{00000001-922E-4352-9DE3-C2310C333B31}"/>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163.51</c:v>
                </c:pt>
                <c:pt idx="1">
                  <c:v>160.01</c:v>
                </c:pt>
                <c:pt idx="2">
                  <c:v>183.24</c:v>
                </c:pt>
                <c:pt idx="3">
                  <c:v>187.1</c:v>
                </c:pt>
                <c:pt idx="4">
                  <c:v>169.45</c:v>
                </c:pt>
              </c:numCache>
            </c:numRef>
          </c:val>
          <c:extLst>
            <c:ext xmlns:c16="http://schemas.microsoft.com/office/drawing/2014/chart" uri="{C3380CC4-5D6E-409C-BE32-E72D297353CC}">
              <c16:uniqueId val="{00000000-F2A6-41C1-BAFA-85FF5856D365}"/>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296.3</c:v>
                </c:pt>
                <c:pt idx="1">
                  <c:v>292.89999999999998</c:v>
                </c:pt>
                <c:pt idx="2">
                  <c:v>298.25</c:v>
                </c:pt>
                <c:pt idx="3">
                  <c:v>303.27999999999997</c:v>
                </c:pt>
                <c:pt idx="4">
                  <c:v>303.81</c:v>
                </c:pt>
              </c:numCache>
            </c:numRef>
          </c:val>
          <c:smooth val="0"/>
          <c:extLst>
            <c:ext xmlns:c16="http://schemas.microsoft.com/office/drawing/2014/chart" uri="{C3380CC4-5D6E-409C-BE32-E72D297353CC}">
              <c16:uniqueId val="{00000001-F2A6-41C1-BAFA-85FF5856D365}"/>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23"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15">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15">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1" t="str">
        <f>データ!H6</f>
        <v>京都府　井手町</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15">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D3</v>
      </c>
      <c r="X8" s="36"/>
      <c r="Y8" s="36"/>
      <c r="Z8" s="36"/>
      <c r="AA8" s="36"/>
      <c r="AB8" s="36"/>
      <c r="AC8" s="36"/>
      <c r="AD8" s="36" t="str">
        <f>データ!$M$6</f>
        <v>非設置</v>
      </c>
      <c r="AE8" s="36"/>
      <c r="AF8" s="36"/>
      <c r="AG8" s="36"/>
      <c r="AH8" s="36"/>
      <c r="AI8" s="36"/>
      <c r="AJ8" s="36"/>
      <c r="AK8" s="2"/>
      <c r="AL8" s="37">
        <f>データ!$R$6</f>
        <v>7152</v>
      </c>
      <c r="AM8" s="37"/>
      <c r="AN8" s="37"/>
      <c r="AO8" s="37"/>
      <c r="AP8" s="37"/>
      <c r="AQ8" s="37"/>
      <c r="AR8" s="37"/>
      <c r="AS8" s="37"/>
      <c r="AT8" s="38">
        <f>データ!$S$6</f>
        <v>18.04</v>
      </c>
      <c r="AU8" s="38"/>
      <c r="AV8" s="38"/>
      <c r="AW8" s="38"/>
      <c r="AX8" s="38"/>
      <c r="AY8" s="38"/>
      <c r="AZ8" s="38"/>
      <c r="BA8" s="38"/>
      <c r="BB8" s="38">
        <f>データ!$T$6</f>
        <v>396.45</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29.17</v>
      </c>
      <c r="Q10" s="38"/>
      <c r="R10" s="38"/>
      <c r="S10" s="38"/>
      <c r="T10" s="38"/>
      <c r="U10" s="38"/>
      <c r="V10" s="38"/>
      <c r="W10" s="37">
        <f>データ!$Q$6</f>
        <v>2866</v>
      </c>
      <c r="X10" s="37"/>
      <c r="Y10" s="37"/>
      <c r="Z10" s="37"/>
      <c r="AA10" s="37"/>
      <c r="AB10" s="37"/>
      <c r="AC10" s="37"/>
      <c r="AD10" s="2"/>
      <c r="AE10" s="2"/>
      <c r="AF10" s="2"/>
      <c r="AG10" s="2"/>
      <c r="AH10" s="2"/>
      <c r="AI10" s="2"/>
      <c r="AJ10" s="2"/>
      <c r="AK10" s="2"/>
      <c r="AL10" s="37">
        <f>データ!$U$6</f>
        <v>2075</v>
      </c>
      <c r="AM10" s="37"/>
      <c r="AN10" s="37"/>
      <c r="AO10" s="37"/>
      <c r="AP10" s="37"/>
      <c r="AQ10" s="37"/>
      <c r="AR10" s="37"/>
      <c r="AS10" s="37"/>
      <c r="AT10" s="38">
        <f>データ!$V$6</f>
        <v>0.56999999999999995</v>
      </c>
      <c r="AU10" s="38"/>
      <c r="AV10" s="38"/>
      <c r="AW10" s="38"/>
      <c r="AX10" s="38"/>
      <c r="AY10" s="38"/>
      <c r="AZ10" s="38"/>
      <c r="BA10" s="38"/>
      <c r="BB10" s="38">
        <f>データ!$W$6</f>
        <v>3640.35</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1" t="s">
        <v>117</v>
      </c>
      <c r="BM16" s="72"/>
      <c r="BN16" s="72"/>
      <c r="BO16" s="72"/>
      <c r="BP16" s="72"/>
      <c r="BQ16" s="72"/>
      <c r="BR16" s="72"/>
      <c r="BS16" s="72"/>
      <c r="BT16" s="72"/>
      <c r="BU16" s="72"/>
      <c r="BV16" s="72"/>
      <c r="BW16" s="72"/>
      <c r="BX16" s="72"/>
      <c r="BY16" s="72"/>
      <c r="BZ16" s="7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1"/>
      <c r="BM17" s="72"/>
      <c r="BN17" s="72"/>
      <c r="BO17" s="72"/>
      <c r="BP17" s="72"/>
      <c r="BQ17" s="72"/>
      <c r="BR17" s="72"/>
      <c r="BS17" s="72"/>
      <c r="BT17" s="72"/>
      <c r="BU17" s="72"/>
      <c r="BV17" s="72"/>
      <c r="BW17" s="72"/>
      <c r="BX17" s="72"/>
      <c r="BY17" s="72"/>
      <c r="BZ17" s="7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1"/>
      <c r="BM18" s="72"/>
      <c r="BN18" s="72"/>
      <c r="BO18" s="72"/>
      <c r="BP18" s="72"/>
      <c r="BQ18" s="72"/>
      <c r="BR18" s="72"/>
      <c r="BS18" s="72"/>
      <c r="BT18" s="72"/>
      <c r="BU18" s="72"/>
      <c r="BV18" s="72"/>
      <c r="BW18" s="72"/>
      <c r="BX18" s="72"/>
      <c r="BY18" s="72"/>
      <c r="BZ18" s="7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1"/>
      <c r="BM19" s="72"/>
      <c r="BN19" s="72"/>
      <c r="BO19" s="72"/>
      <c r="BP19" s="72"/>
      <c r="BQ19" s="72"/>
      <c r="BR19" s="72"/>
      <c r="BS19" s="72"/>
      <c r="BT19" s="72"/>
      <c r="BU19" s="72"/>
      <c r="BV19" s="72"/>
      <c r="BW19" s="72"/>
      <c r="BX19" s="72"/>
      <c r="BY19" s="72"/>
      <c r="BZ19" s="7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1"/>
      <c r="BM20" s="72"/>
      <c r="BN20" s="72"/>
      <c r="BO20" s="72"/>
      <c r="BP20" s="72"/>
      <c r="BQ20" s="72"/>
      <c r="BR20" s="72"/>
      <c r="BS20" s="72"/>
      <c r="BT20" s="72"/>
      <c r="BU20" s="72"/>
      <c r="BV20" s="72"/>
      <c r="BW20" s="72"/>
      <c r="BX20" s="72"/>
      <c r="BY20" s="72"/>
      <c r="BZ20" s="7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1"/>
      <c r="BM21" s="72"/>
      <c r="BN21" s="72"/>
      <c r="BO21" s="72"/>
      <c r="BP21" s="72"/>
      <c r="BQ21" s="72"/>
      <c r="BR21" s="72"/>
      <c r="BS21" s="72"/>
      <c r="BT21" s="72"/>
      <c r="BU21" s="72"/>
      <c r="BV21" s="72"/>
      <c r="BW21" s="72"/>
      <c r="BX21" s="72"/>
      <c r="BY21" s="72"/>
      <c r="BZ21" s="7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1"/>
      <c r="BM22" s="72"/>
      <c r="BN22" s="72"/>
      <c r="BO22" s="72"/>
      <c r="BP22" s="72"/>
      <c r="BQ22" s="72"/>
      <c r="BR22" s="72"/>
      <c r="BS22" s="72"/>
      <c r="BT22" s="72"/>
      <c r="BU22" s="72"/>
      <c r="BV22" s="72"/>
      <c r="BW22" s="72"/>
      <c r="BX22" s="72"/>
      <c r="BY22" s="72"/>
      <c r="BZ22" s="7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1"/>
      <c r="BM23" s="72"/>
      <c r="BN23" s="72"/>
      <c r="BO23" s="72"/>
      <c r="BP23" s="72"/>
      <c r="BQ23" s="72"/>
      <c r="BR23" s="72"/>
      <c r="BS23" s="72"/>
      <c r="BT23" s="72"/>
      <c r="BU23" s="72"/>
      <c r="BV23" s="72"/>
      <c r="BW23" s="72"/>
      <c r="BX23" s="72"/>
      <c r="BY23" s="72"/>
      <c r="BZ23" s="7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1"/>
      <c r="BM24" s="72"/>
      <c r="BN24" s="72"/>
      <c r="BO24" s="72"/>
      <c r="BP24" s="72"/>
      <c r="BQ24" s="72"/>
      <c r="BR24" s="72"/>
      <c r="BS24" s="72"/>
      <c r="BT24" s="72"/>
      <c r="BU24" s="72"/>
      <c r="BV24" s="72"/>
      <c r="BW24" s="72"/>
      <c r="BX24" s="72"/>
      <c r="BY24" s="72"/>
      <c r="BZ24" s="7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1"/>
      <c r="BM25" s="72"/>
      <c r="BN25" s="72"/>
      <c r="BO25" s="72"/>
      <c r="BP25" s="72"/>
      <c r="BQ25" s="72"/>
      <c r="BR25" s="72"/>
      <c r="BS25" s="72"/>
      <c r="BT25" s="72"/>
      <c r="BU25" s="72"/>
      <c r="BV25" s="72"/>
      <c r="BW25" s="72"/>
      <c r="BX25" s="72"/>
      <c r="BY25" s="72"/>
      <c r="BZ25" s="7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1"/>
      <c r="BM26" s="72"/>
      <c r="BN26" s="72"/>
      <c r="BO26" s="72"/>
      <c r="BP26" s="72"/>
      <c r="BQ26" s="72"/>
      <c r="BR26" s="72"/>
      <c r="BS26" s="72"/>
      <c r="BT26" s="72"/>
      <c r="BU26" s="72"/>
      <c r="BV26" s="72"/>
      <c r="BW26" s="72"/>
      <c r="BX26" s="72"/>
      <c r="BY26" s="72"/>
      <c r="BZ26" s="7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1"/>
      <c r="BM27" s="72"/>
      <c r="BN27" s="72"/>
      <c r="BO27" s="72"/>
      <c r="BP27" s="72"/>
      <c r="BQ27" s="72"/>
      <c r="BR27" s="72"/>
      <c r="BS27" s="72"/>
      <c r="BT27" s="72"/>
      <c r="BU27" s="72"/>
      <c r="BV27" s="72"/>
      <c r="BW27" s="72"/>
      <c r="BX27" s="72"/>
      <c r="BY27" s="72"/>
      <c r="BZ27" s="7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1"/>
      <c r="BM28" s="72"/>
      <c r="BN28" s="72"/>
      <c r="BO28" s="72"/>
      <c r="BP28" s="72"/>
      <c r="BQ28" s="72"/>
      <c r="BR28" s="72"/>
      <c r="BS28" s="72"/>
      <c r="BT28" s="72"/>
      <c r="BU28" s="72"/>
      <c r="BV28" s="72"/>
      <c r="BW28" s="72"/>
      <c r="BX28" s="72"/>
      <c r="BY28" s="72"/>
      <c r="BZ28" s="7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1"/>
      <c r="BM29" s="72"/>
      <c r="BN29" s="72"/>
      <c r="BO29" s="72"/>
      <c r="BP29" s="72"/>
      <c r="BQ29" s="72"/>
      <c r="BR29" s="72"/>
      <c r="BS29" s="72"/>
      <c r="BT29" s="72"/>
      <c r="BU29" s="72"/>
      <c r="BV29" s="72"/>
      <c r="BW29" s="72"/>
      <c r="BX29" s="72"/>
      <c r="BY29" s="72"/>
      <c r="BZ29" s="7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1"/>
      <c r="BM30" s="72"/>
      <c r="BN30" s="72"/>
      <c r="BO30" s="72"/>
      <c r="BP30" s="72"/>
      <c r="BQ30" s="72"/>
      <c r="BR30" s="72"/>
      <c r="BS30" s="72"/>
      <c r="BT30" s="72"/>
      <c r="BU30" s="72"/>
      <c r="BV30" s="72"/>
      <c r="BW30" s="72"/>
      <c r="BX30" s="72"/>
      <c r="BY30" s="72"/>
      <c r="BZ30" s="7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1"/>
      <c r="BM31" s="72"/>
      <c r="BN31" s="72"/>
      <c r="BO31" s="72"/>
      <c r="BP31" s="72"/>
      <c r="BQ31" s="72"/>
      <c r="BR31" s="72"/>
      <c r="BS31" s="72"/>
      <c r="BT31" s="72"/>
      <c r="BU31" s="72"/>
      <c r="BV31" s="72"/>
      <c r="BW31" s="72"/>
      <c r="BX31" s="72"/>
      <c r="BY31" s="72"/>
      <c r="BZ31" s="7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1"/>
      <c r="BM32" s="72"/>
      <c r="BN32" s="72"/>
      <c r="BO32" s="72"/>
      <c r="BP32" s="72"/>
      <c r="BQ32" s="72"/>
      <c r="BR32" s="72"/>
      <c r="BS32" s="72"/>
      <c r="BT32" s="72"/>
      <c r="BU32" s="72"/>
      <c r="BV32" s="72"/>
      <c r="BW32" s="72"/>
      <c r="BX32" s="72"/>
      <c r="BY32" s="72"/>
      <c r="BZ32" s="7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1"/>
      <c r="BM33" s="72"/>
      <c r="BN33" s="72"/>
      <c r="BO33" s="72"/>
      <c r="BP33" s="72"/>
      <c r="BQ33" s="72"/>
      <c r="BR33" s="72"/>
      <c r="BS33" s="72"/>
      <c r="BT33" s="72"/>
      <c r="BU33" s="72"/>
      <c r="BV33" s="72"/>
      <c r="BW33" s="72"/>
      <c r="BX33" s="72"/>
      <c r="BY33" s="72"/>
      <c r="BZ33" s="7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1"/>
      <c r="BM34" s="72"/>
      <c r="BN34" s="72"/>
      <c r="BO34" s="72"/>
      <c r="BP34" s="72"/>
      <c r="BQ34" s="72"/>
      <c r="BR34" s="72"/>
      <c r="BS34" s="72"/>
      <c r="BT34" s="72"/>
      <c r="BU34" s="72"/>
      <c r="BV34" s="72"/>
      <c r="BW34" s="72"/>
      <c r="BX34" s="72"/>
      <c r="BY34" s="72"/>
      <c r="BZ34" s="7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1"/>
      <c r="BM35" s="72"/>
      <c r="BN35" s="72"/>
      <c r="BO35" s="72"/>
      <c r="BP35" s="72"/>
      <c r="BQ35" s="72"/>
      <c r="BR35" s="72"/>
      <c r="BS35" s="72"/>
      <c r="BT35" s="72"/>
      <c r="BU35" s="72"/>
      <c r="BV35" s="72"/>
      <c r="BW35" s="72"/>
      <c r="BX35" s="72"/>
      <c r="BY35" s="72"/>
      <c r="BZ35" s="7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1"/>
      <c r="BM36" s="72"/>
      <c r="BN36" s="72"/>
      <c r="BO36" s="72"/>
      <c r="BP36" s="72"/>
      <c r="BQ36" s="72"/>
      <c r="BR36" s="72"/>
      <c r="BS36" s="72"/>
      <c r="BT36" s="72"/>
      <c r="BU36" s="72"/>
      <c r="BV36" s="72"/>
      <c r="BW36" s="72"/>
      <c r="BX36" s="72"/>
      <c r="BY36" s="72"/>
      <c r="BZ36" s="7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1"/>
      <c r="BM37" s="72"/>
      <c r="BN37" s="72"/>
      <c r="BO37" s="72"/>
      <c r="BP37" s="72"/>
      <c r="BQ37" s="72"/>
      <c r="BR37" s="72"/>
      <c r="BS37" s="72"/>
      <c r="BT37" s="72"/>
      <c r="BU37" s="72"/>
      <c r="BV37" s="72"/>
      <c r="BW37" s="72"/>
      <c r="BX37" s="72"/>
      <c r="BY37" s="72"/>
      <c r="BZ37" s="7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1"/>
      <c r="BM38" s="72"/>
      <c r="BN38" s="72"/>
      <c r="BO38" s="72"/>
      <c r="BP38" s="72"/>
      <c r="BQ38" s="72"/>
      <c r="BR38" s="72"/>
      <c r="BS38" s="72"/>
      <c r="BT38" s="72"/>
      <c r="BU38" s="72"/>
      <c r="BV38" s="72"/>
      <c r="BW38" s="72"/>
      <c r="BX38" s="72"/>
      <c r="BY38" s="72"/>
      <c r="BZ38" s="7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1"/>
      <c r="BM39" s="72"/>
      <c r="BN39" s="72"/>
      <c r="BO39" s="72"/>
      <c r="BP39" s="72"/>
      <c r="BQ39" s="72"/>
      <c r="BR39" s="72"/>
      <c r="BS39" s="72"/>
      <c r="BT39" s="72"/>
      <c r="BU39" s="72"/>
      <c r="BV39" s="72"/>
      <c r="BW39" s="72"/>
      <c r="BX39" s="72"/>
      <c r="BY39" s="72"/>
      <c r="BZ39" s="7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1"/>
      <c r="BM40" s="72"/>
      <c r="BN40" s="72"/>
      <c r="BO40" s="72"/>
      <c r="BP40" s="72"/>
      <c r="BQ40" s="72"/>
      <c r="BR40" s="72"/>
      <c r="BS40" s="72"/>
      <c r="BT40" s="72"/>
      <c r="BU40" s="72"/>
      <c r="BV40" s="72"/>
      <c r="BW40" s="72"/>
      <c r="BX40" s="72"/>
      <c r="BY40" s="72"/>
      <c r="BZ40" s="7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1"/>
      <c r="BM41" s="72"/>
      <c r="BN41" s="72"/>
      <c r="BO41" s="72"/>
      <c r="BP41" s="72"/>
      <c r="BQ41" s="72"/>
      <c r="BR41" s="72"/>
      <c r="BS41" s="72"/>
      <c r="BT41" s="72"/>
      <c r="BU41" s="72"/>
      <c r="BV41" s="72"/>
      <c r="BW41" s="72"/>
      <c r="BX41" s="72"/>
      <c r="BY41" s="72"/>
      <c r="BZ41" s="7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1"/>
      <c r="BM42" s="72"/>
      <c r="BN42" s="72"/>
      <c r="BO42" s="72"/>
      <c r="BP42" s="72"/>
      <c r="BQ42" s="72"/>
      <c r="BR42" s="72"/>
      <c r="BS42" s="72"/>
      <c r="BT42" s="72"/>
      <c r="BU42" s="72"/>
      <c r="BV42" s="72"/>
      <c r="BW42" s="72"/>
      <c r="BX42" s="72"/>
      <c r="BY42" s="72"/>
      <c r="BZ42" s="7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1"/>
      <c r="BM43" s="72"/>
      <c r="BN43" s="72"/>
      <c r="BO43" s="72"/>
      <c r="BP43" s="72"/>
      <c r="BQ43" s="72"/>
      <c r="BR43" s="72"/>
      <c r="BS43" s="72"/>
      <c r="BT43" s="72"/>
      <c r="BU43" s="72"/>
      <c r="BV43" s="72"/>
      <c r="BW43" s="72"/>
      <c r="BX43" s="72"/>
      <c r="BY43" s="72"/>
      <c r="BZ43" s="7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4"/>
      <c r="BM44" s="75"/>
      <c r="BN44" s="75"/>
      <c r="BO44" s="75"/>
      <c r="BP44" s="75"/>
      <c r="BQ44" s="75"/>
      <c r="BR44" s="75"/>
      <c r="BS44" s="75"/>
      <c r="BT44" s="75"/>
      <c r="BU44" s="75"/>
      <c r="BV44" s="75"/>
      <c r="BW44" s="75"/>
      <c r="BX44" s="75"/>
      <c r="BY44" s="75"/>
      <c r="BZ44" s="7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115</v>
      </c>
      <c r="BM47" s="48"/>
      <c r="BN47" s="48"/>
      <c r="BO47" s="48"/>
      <c r="BP47" s="48"/>
      <c r="BQ47" s="48"/>
      <c r="BR47" s="48"/>
      <c r="BS47" s="48"/>
      <c r="BT47" s="48"/>
      <c r="BU47" s="48"/>
      <c r="BV47" s="48"/>
      <c r="BW47" s="48"/>
      <c r="BX47" s="48"/>
      <c r="BY47" s="48"/>
      <c r="BZ47" s="4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8"/>
      <c r="BN48" s="48"/>
      <c r="BO48" s="48"/>
      <c r="BP48" s="48"/>
      <c r="BQ48" s="48"/>
      <c r="BR48" s="48"/>
      <c r="BS48" s="48"/>
      <c r="BT48" s="48"/>
      <c r="BU48" s="48"/>
      <c r="BV48" s="48"/>
      <c r="BW48" s="48"/>
      <c r="BX48" s="48"/>
      <c r="BY48" s="48"/>
      <c r="BZ48" s="4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8"/>
      <c r="BN49" s="48"/>
      <c r="BO49" s="48"/>
      <c r="BP49" s="48"/>
      <c r="BQ49" s="48"/>
      <c r="BR49" s="48"/>
      <c r="BS49" s="48"/>
      <c r="BT49" s="48"/>
      <c r="BU49" s="48"/>
      <c r="BV49" s="48"/>
      <c r="BW49" s="48"/>
      <c r="BX49" s="48"/>
      <c r="BY49" s="48"/>
      <c r="BZ49" s="4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8"/>
      <c r="BN50" s="48"/>
      <c r="BO50" s="48"/>
      <c r="BP50" s="48"/>
      <c r="BQ50" s="48"/>
      <c r="BR50" s="48"/>
      <c r="BS50" s="48"/>
      <c r="BT50" s="48"/>
      <c r="BU50" s="48"/>
      <c r="BV50" s="48"/>
      <c r="BW50" s="48"/>
      <c r="BX50" s="48"/>
      <c r="BY50" s="48"/>
      <c r="BZ50" s="4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8"/>
      <c r="BN51" s="48"/>
      <c r="BO51" s="48"/>
      <c r="BP51" s="48"/>
      <c r="BQ51" s="48"/>
      <c r="BR51" s="48"/>
      <c r="BS51" s="48"/>
      <c r="BT51" s="48"/>
      <c r="BU51" s="48"/>
      <c r="BV51" s="48"/>
      <c r="BW51" s="48"/>
      <c r="BX51" s="48"/>
      <c r="BY51" s="48"/>
      <c r="BZ51" s="4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8"/>
      <c r="BN52" s="48"/>
      <c r="BO52" s="48"/>
      <c r="BP52" s="48"/>
      <c r="BQ52" s="48"/>
      <c r="BR52" s="48"/>
      <c r="BS52" s="48"/>
      <c r="BT52" s="48"/>
      <c r="BU52" s="48"/>
      <c r="BV52" s="48"/>
      <c r="BW52" s="48"/>
      <c r="BX52" s="48"/>
      <c r="BY52" s="48"/>
      <c r="BZ52" s="4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8"/>
      <c r="BN53" s="48"/>
      <c r="BO53" s="48"/>
      <c r="BP53" s="48"/>
      <c r="BQ53" s="48"/>
      <c r="BR53" s="48"/>
      <c r="BS53" s="48"/>
      <c r="BT53" s="48"/>
      <c r="BU53" s="48"/>
      <c r="BV53" s="48"/>
      <c r="BW53" s="48"/>
      <c r="BX53" s="48"/>
      <c r="BY53" s="48"/>
      <c r="BZ53" s="4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8"/>
      <c r="BN54" s="48"/>
      <c r="BO54" s="48"/>
      <c r="BP54" s="48"/>
      <c r="BQ54" s="48"/>
      <c r="BR54" s="48"/>
      <c r="BS54" s="48"/>
      <c r="BT54" s="48"/>
      <c r="BU54" s="48"/>
      <c r="BV54" s="48"/>
      <c r="BW54" s="48"/>
      <c r="BX54" s="48"/>
      <c r="BY54" s="48"/>
      <c r="BZ54" s="4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8"/>
      <c r="BN55" s="48"/>
      <c r="BO55" s="48"/>
      <c r="BP55" s="48"/>
      <c r="BQ55" s="48"/>
      <c r="BR55" s="48"/>
      <c r="BS55" s="48"/>
      <c r="BT55" s="48"/>
      <c r="BU55" s="48"/>
      <c r="BV55" s="48"/>
      <c r="BW55" s="48"/>
      <c r="BX55" s="48"/>
      <c r="BY55" s="48"/>
      <c r="BZ55" s="4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8"/>
      <c r="BN56" s="48"/>
      <c r="BO56" s="48"/>
      <c r="BP56" s="48"/>
      <c r="BQ56" s="48"/>
      <c r="BR56" s="48"/>
      <c r="BS56" s="48"/>
      <c r="BT56" s="48"/>
      <c r="BU56" s="48"/>
      <c r="BV56" s="48"/>
      <c r="BW56" s="48"/>
      <c r="BX56" s="48"/>
      <c r="BY56" s="48"/>
      <c r="BZ56" s="4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8"/>
      <c r="BN57" s="48"/>
      <c r="BO57" s="48"/>
      <c r="BP57" s="48"/>
      <c r="BQ57" s="48"/>
      <c r="BR57" s="48"/>
      <c r="BS57" s="48"/>
      <c r="BT57" s="48"/>
      <c r="BU57" s="48"/>
      <c r="BV57" s="48"/>
      <c r="BW57" s="48"/>
      <c r="BX57" s="48"/>
      <c r="BY57" s="48"/>
      <c r="BZ57" s="4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8"/>
      <c r="BN58" s="48"/>
      <c r="BO58" s="48"/>
      <c r="BP58" s="48"/>
      <c r="BQ58" s="48"/>
      <c r="BR58" s="48"/>
      <c r="BS58" s="48"/>
      <c r="BT58" s="48"/>
      <c r="BU58" s="48"/>
      <c r="BV58" s="48"/>
      <c r="BW58" s="48"/>
      <c r="BX58" s="48"/>
      <c r="BY58" s="48"/>
      <c r="BZ58" s="4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8"/>
      <c r="BN59" s="48"/>
      <c r="BO59" s="48"/>
      <c r="BP59" s="48"/>
      <c r="BQ59" s="48"/>
      <c r="BR59" s="48"/>
      <c r="BS59" s="48"/>
      <c r="BT59" s="48"/>
      <c r="BU59" s="48"/>
      <c r="BV59" s="48"/>
      <c r="BW59" s="48"/>
      <c r="BX59" s="48"/>
      <c r="BY59" s="48"/>
      <c r="BZ59" s="49"/>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8"/>
      <c r="BN62" s="48"/>
      <c r="BO62" s="48"/>
      <c r="BP62" s="48"/>
      <c r="BQ62" s="48"/>
      <c r="BR62" s="48"/>
      <c r="BS62" s="48"/>
      <c r="BT62" s="48"/>
      <c r="BU62" s="48"/>
      <c r="BV62" s="48"/>
      <c r="BW62" s="48"/>
      <c r="BX62" s="48"/>
      <c r="BY62" s="48"/>
      <c r="BZ62" s="4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0"/>
      <c r="BM63" s="51"/>
      <c r="BN63" s="51"/>
      <c r="BO63" s="51"/>
      <c r="BP63" s="51"/>
      <c r="BQ63" s="51"/>
      <c r="BR63" s="51"/>
      <c r="BS63" s="51"/>
      <c r="BT63" s="51"/>
      <c r="BU63" s="51"/>
      <c r="BV63" s="51"/>
      <c r="BW63" s="51"/>
      <c r="BX63" s="51"/>
      <c r="BY63" s="51"/>
      <c r="BZ63" s="5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116</v>
      </c>
      <c r="BM66" s="48"/>
      <c r="BN66" s="48"/>
      <c r="BO66" s="48"/>
      <c r="BP66" s="48"/>
      <c r="BQ66" s="48"/>
      <c r="BR66" s="48"/>
      <c r="BS66" s="48"/>
      <c r="BT66" s="48"/>
      <c r="BU66" s="48"/>
      <c r="BV66" s="48"/>
      <c r="BW66" s="48"/>
      <c r="BX66" s="48"/>
      <c r="BY66" s="48"/>
      <c r="BZ66" s="4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【73.42】</v>
      </c>
      <c r="F85" s="13" t="s">
        <v>41</v>
      </c>
      <c r="G85" s="13" t="s">
        <v>42</v>
      </c>
      <c r="H85" s="13" t="str">
        <f>データ!BO6</f>
        <v>【940.88】</v>
      </c>
      <c r="I85" s="13" t="str">
        <f>データ!BZ6</f>
        <v>【54.59】</v>
      </c>
      <c r="J85" s="13" t="str">
        <f>データ!CK6</f>
        <v>【301.20】</v>
      </c>
      <c r="K85" s="13" t="str">
        <f>データ!CV6</f>
        <v>【56.42】</v>
      </c>
      <c r="L85" s="13" t="str">
        <f>データ!DG6</f>
        <v>【71.01】</v>
      </c>
      <c r="M85" s="13" t="s">
        <v>42</v>
      </c>
      <c r="N85" s="13" t="s">
        <v>42</v>
      </c>
      <c r="O85" s="13" t="str">
        <f>データ!EN6</f>
        <v>【0.58】</v>
      </c>
    </row>
  </sheetData>
  <sheetProtection algorithmName="SHA-512" hashValue="9Dzfi74wV/lpGCstSj8Mblvxlma9BteUfOrQp22nhGR6VV+/QvKy8AnRQxrybEUc9BucEO5/6lEMePDeec8Hug==" saltValue="ee28nIZZkcqEMtOF4te6M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45</v>
      </c>
      <c r="B3" s="16" t="s">
        <v>46</v>
      </c>
      <c r="C3" s="16" t="s">
        <v>47</v>
      </c>
      <c r="D3" s="16" t="s">
        <v>48</v>
      </c>
      <c r="E3" s="16" t="s">
        <v>49</v>
      </c>
      <c r="F3" s="16" t="s">
        <v>50</v>
      </c>
      <c r="G3" s="16" t="s">
        <v>51</v>
      </c>
      <c r="H3" s="78" t="s">
        <v>52</v>
      </c>
      <c r="I3" s="79"/>
      <c r="J3" s="79"/>
      <c r="K3" s="79"/>
      <c r="L3" s="79"/>
      <c r="M3" s="79"/>
      <c r="N3" s="79"/>
      <c r="O3" s="79"/>
      <c r="P3" s="79"/>
      <c r="Q3" s="79"/>
      <c r="R3" s="79"/>
      <c r="S3" s="79"/>
      <c r="T3" s="79"/>
      <c r="U3" s="79"/>
      <c r="V3" s="79"/>
      <c r="W3" s="80"/>
      <c r="X3" s="84" t="s">
        <v>53</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54</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15">
      <c r="A4" s="15" t="s">
        <v>55</v>
      </c>
      <c r="B4" s="17"/>
      <c r="C4" s="17"/>
      <c r="D4" s="17"/>
      <c r="E4" s="17"/>
      <c r="F4" s="17"/>
      <c r="G4" s="17"/>
      <c r="H4" s="81"/>
      <c r="I4" s="82"/>
      <c r="J4" s="82"/>
      <c r="K4" s="82"/>
      <c r="L4" s="82"/>
      <c r="M4" s="82"/>
      <c r="N4" s="82"/>
      <c r="O4" s="82"/>
      <c r="P4" s="82"/>
      <c r="Q4" s="82"/>
      <c r="R4" s="82"/>
      <c r="S4" s="82"/>
      <c r="T4" s="82"/>
      <c r="U4" s="82"/>
      <c r="V4" s="82"/>
      <c r="W4" s="83"/>
      <c r="X4" s="77" t="s">
        <v>56</v>
      </c>
      <c r="Y4" s="77"/>
      <c r="Z4" s="77"/>
      <c r="AA4" s="77"/>
      <c r="AB4" s="77"/>
      <c r="AC4" s="77"/>
      <c r="AD4" s="77"/>
      <c r="AE4" s="77"/>
      <c r="AF4" s="77"/>
      <c r="AG4" s="77"/>
      <c r="AH4" s="77"/>
      <c r="AI4" s="77" t="s">
        <v>57</v>
      </c>
      <c r="AJ4" s="77"/>
      <c r="AK4" s="77"/>
      <c r="AL4" s="77"/>
      <c r="AM4" s="77"/>
      <c r="AN4" s="77"/>
      <c r="AO4" s="77"/>
      <c r="AP4" s="77"/>
      <c r="AQ4" s="77"/>
      <c r="AR4" s="77"/>
      <c r="AS4" s="77"/>
      <c r="AT4" s="77" t="s">
        <v>58</v>
      </c>
      <c r="AU4" s="77"/>
      <c r="AV4" s="77"/>
      <c r="AW4" s="77"/>
      <c r="AX4" s="77"/>
      <c r="AY4" s="77"/>
      <c r="AZ4" s="77"/>
      <c r="BA4" s="77"/>
      <c r="BB4" s="77"/>
      <c r="BC4" s="77"/>
      <c r="BD4" s="77"/>
      <c r="BE4" s="77" t="s">
        <v>59</v>
      </c>
      <c r="BF4" s="77"/>
      <c r="BG4" s="77"/>
      <c r="BH4" s="77"/>
      <c r="BI4" s="77"/>
      <c r="BJ4" s="77"/>
      <c r="BK4" s="77"/>
      <c r="BL4" s="77"/>
      <c r="BM4" s="77"/>
      <c r="BN4" s="77"/>
      <c r="BO4" s="77"/>
      <c r="BP4" s="77" t="s">
        <v>60</v>
      </c>
      <c r="BQ4" s="77"/>
      <c r="BR4" s="77"/>
      <c r="BS4" s="77"/>
      <c r="BT4" s="77"/>
      <c r="BU4" s="77"/>
      <c r="BV4" s="77"/>
      <c r="BW4" s="77"/>
      <c r="BX4" s="77"/>
      <c r="BY4" s="77"/>
      <c r="BZ4" s="77"/>
      <c r="CA4" s="77" t="s">
        <v>61</v>
      </c>
      <c r="CB4" s="77"/>
      <c r="CC4" s="77"/>
      <c r="CD4" s="77"/>
      <c r="CE4" s="77"/>
      <c r="CF4" s="77"/>
      <c r="CG4" s="77"/>
      <c r="CH4" s="77"/>
      <c r="CI4" s="77"/>
      <c r="CJ4" s="77"/>
      <c r="CK4" s="77"/>
      <c r="CL4" s="77" t="s">
        <v>62</v>
      </c>
      <c r="CM4" s="77"/>
      <c r="CN4" s="77"/>
      <c r="CO4" s="77"/>
      <c r="CP4" s="77"/>
      <c r="CQ4" s="77"/>
      <c r="CR4" s="77"/>
      <c r="CS4" s="77"/>
      <c r="CT4" s="77"/>
      <c r="CU4" s="77"/>
      <c r="CV4" s="77"/>
      <c r="CW4" s="77" t="s">
        <v>63</v>
      </c>
      <c r="CX4" s="77"/>
      <c r="CY4" s="77"/>
      <c r="CZ4" s="77"/>
      <c r="DA4" s="77"/>
      <c r="DB4" s="77"/>
      <c r="DC4" s="77"/>
      <c r="DD4" s="77"/>
      <c r="DE4" s="77"/>
      <c r="DF4" s="77"/>
      <c r="DG4" s="77"/>
      <c r="DH4" s="77" t="s">
        <v>64</v>
      </c>
      <c r="DI4" s="77"/>
      <c r="DJ4" s="77"/>
      <c r="DK4" s="77"/>
      <c r="DL4" s="77"/>
      <c r="DM4" s="77"/>
      <c r="DN4" s="77"/>
      <c r="DO4" s="77"/>
      <c r="DP4" s="77"/>
      <c r="DQ4" s="77"/>
      <c r="DR4" s="77"/>
      <c r="DS4" s="77" t="s">
        <v>65</v>
      </c>
      <c r="DT4" s="77"/>
      <c r="DU4" s="77"/>
      <c r="DV4" s="77"/>
      <c r="DW4" s="77"/>
      <c r="DX4" s="77"/>
      <c r="DY4" s="77"/>
      <c r="DZ4" s="77"/>
      <c r="EA4" s="77"/>
      <c r="EB4" s="77"/>
      <c r="EC4" s="77"/>
      <c r="ED4" s="77" t="s">
        <v>66</v>
      </c>
      <c r="EE4" s="77"/>
      <c r="EF4" s="77"/>
      <c r="EG4" s="77"/>
      <c r="EH4" s="77"/>
      <c r="EI4" s="77"/>
      <c r="EJ4" s="77"/>
      <c r="EK4" s="77"/>
      <c r="EL4" s="77"/>
      <c r="EM4" s="77"/>
      <c r="EN4" s="77"/>
    </row>
    <row r="5" spans="1:144" x14ac:dyDescent="0.15">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15">
      <c r="A6" s="15" t="s">
        <v>95</v>
      </c>
      <c r="B6" s="20">
        <f>B7</f>
        <v>2021</v>
      </c>
      <c r="C6" s="20">
        <f t="shared" ref="C6:W6" si="3">C7</f>
        <v>263435</v>
      </c>
      <c r="D6" s="20">
        <f t="shared" si="3"/>
        <v>47</v>
      </c>
      <c r="E6" s="20">
        <f t="shared" si="3"/>
        <v>1</v>
      </c>
      <c r="F6" s="20">
        <f t="shared" si="3"/>
        <v>0</v>
      </c>
      <c r="G6" s="20">
        <f t="shared" si="3"/>
        <v>0</v>
      </c>
      <c r="H6" s="20" t="str">
        <f t="shared" si="3"/>
        <v>京都府　井手町</v>
      </c>
      <c r="I6" s="20" t="str">
        <f t="shared" si="3"/>
        <v>法非適用</v>
      </c>
      <c r="J6" s="20" t="str">
        <f t="shared" si="3"/>
        <v>水道事業</v>
      </c>
      <c r="K6" s="20" t="str">
        <f t="shared" si="3"/>
        <v>簡易水道事業</v>
      </c>
      <c r="L6" s="20" t="str">
        <f t="shared" si="3"/>
        <v>D3</v>
      </c>
      <c r="M6" s="20" t="str">
        <f t="shared" si="3"/>
        <v>非設置</v>
      </c>
      <c r="N6" s="21" t="str">
        <f t="shared" si="3"/>
        <v>-</v>
      </c>
      <c r="O6" s="21" t="str">
        <f t="shared" si="3"/>
        <v>該当数値なし</v>
      </c>
      <c r="P6" s="21">
        <f t="shared" si="3"/>
        <v>29.17</v>
      </c>
      <c r="Q6" s="21">
        <f t="shared" si="3"/>
        <v>2866</v>
      </c>
      <c r="R6" s="21">
        <f t="shared" si="3"/>
        <v>7152</v>
      </c>
      <c r="S6" s="21">
        <f t="shared" si="3"/>
        <v>18.04</v>
      </c>
      <c r="T6" s="21">
        <f t="shared" si="3"/>
        <v>396.45</v>
      </c>
      <c r="U6" s="21">
        <f t="shared" si="3"/>
        <v>2075</v>
      </c>
      <c r="V6" s="21">
        <f t="shared" si="3"/>
        <v>0.56999999999999995</v>
      </c>
      <c r="W6" s="21">
        <f t="shared" si="3"/>
        <v>3640.35</v>
      </c>
      <c r="X6" s="22">
        <f>IF(X7="",NA(),X7)</f>
        <v>95.71</v>
      </c>
      <c r="Y6" s="22">
        <f t="shared" ref="Y6:AG6" si="4">IF(Y7="",NA(),Y7)</f>
        <v>128.88</v>
      </c>
      <c r="Z6" s="22">
        <f t="shared" si="4"/>
        <v>90.85</v>
      </c>
      <c r="AA6" s="22">
        <f t="shared" si="4"/>
        <v>105.11</v>
      </c>
      <c r="AB6" s="22">
        <f t="shared" si="4"/>
        <v>106.43</v>
      </c>
      <c r="AC6" s="22">
        <f t="shared" si="4"/>
        <v>78.510000000000005</v>
      </c>
      <c r="AD6" s="22">
        <f t="shared" si="4"/>
        <v>77.91</v>
      </c>
      <c r="AE6" s="22">
        <f t="shared" si="4"/>
        <v>79.099999999999994</v>
      </c>
      <c r="AF6" s="22">
        <f t="shared" si="4"/>
        <v>79.33</v>
      </c>
      <c r="AG6" s="22">
        <f t="shared" si="4"/>
        <v>73.540000000000006</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285.14999999999998</v>
      </c>
      <c r="BF6" s="22">
        <f t="shared" ref="BF6:BN6" si="7">IF(BF7="",NA(),BF7)</f>
        <v>230.25</v>
      </c>
      <c r="BG6" s="22">
        <f t="shared" si="7"/>
        <v>215.04</v>
      </c>
      <c r="BH6" s="22">
        <f t="shared" si="7"/>
        <v>209.17</v>
      </c>
      <c r="BI6" s="22">
        <f t="shared" si="7"/>
        <v>208.66</v>
      </c>
      <c r="BJ6" s="22">
        <f t="shared" si="7"/>
        <v>1061.58</v>
      </c>
      <c r="BK6" s="22">
        <f t="shared" si="7"/>
        <v>1007.7</v>
      </c>
      <c r="BL6" s="22">
        <f t="shared" si="7"/>
        <v>1018.52</v>
      </c>
      <c r="BM6" s="22">
        <f t="shared" si="7"/>
        <v>949.61</v>
      </c>
      <c r="BN6" s="22">
        <f t="shared" si="7"/>
        <v>918.84</v>
      </c>
      <c r="BO6" s="21" t="str">
        <f>IF(BO7="","",IF(BO7="-","【-】","【"&amp;SUBSTITUTE(TEXT(BO7,"#,##0.00"),"-","△")&amp;"】"))</f>
        <v>【940.88】</v>
      </c>
      <c r="BP6" s="22">
        <f>IF(BP7="",NA(),BP7)</f>
        <v>94.75</v>
      </c>
      <c r="BQ6" s="22">
        <f t="shared" ref="BQ6:BY6" si="8">IF(BQ7="",NA(),BQ7)</f>
        <v>103.42</v>
      </c>
      <c r="BR6" s="22">
        <f t="shared" si="8"/>
        <v>90.04</v>
      </c>
      <c r="BS6" s="22">
        <f t="shared" si="8"/>
        <v>90.09</v>
      </c>
      <c r="BT6" s="22">
        <f t="shared" si="8"/>
        <v>99.35</v>
      </c>
      <c r="BU6" s="22">
        <f t="shared" si="8"/>
        <v>58.52</v>
      </c>
      <c r="BV6" s="22">
        <f t="shared" si="8"/>
        <v>59.22</v>
      </c>
      <c r="BW6" s="22">
        <f t="shared" si="8"/>
        <v>58.79</v>
      </c>
      <c r="BX6" s="22">
        <f t="shared" si="8"/>
        <v>58.41</v>
      </c>
      <c r="BY6" s="22">
        <f t="shared" si="8"/>
        <v>58.27</v>
      </c>
      <c r="BZ6" s="21" t="str">
        <f>IF(BZ7="","",IF(BZ7="-","【-】","【"&amp;SUBSTITUTE(TEXT(BZ7,"#,##0.00"),"-","△")&amp;"】"))</f>
        <v>【54.59】</v>
      </c>
      <c r="CA6" s="22">
        <f>IF(CA7="",NA(),CA7)</f>
        <v>163.51</v>
      </c>
      <c r="CB6" s="22">
        <f t="shared" ref="CB6:CJ6" si="9">IF(CB7="",NA(),CB7)</f>
        <v>160.01</v>
      </c>
      <c r="CC6" s="22">
        <f t="shared" si="9"/>
        <v>183.24</v>
      </c>
      <c r="CD6" s="22">
        <f t="shared" si="9"/>
        <v>187.1</v>
      </c>
      <c r="CE6" s="22">
        <f t="shared" si="9"/>
        <v>169.45</v>
      </c>
      <c r="CF6" s="22">
        <f t="shared" si="9"/>
        <v>296.3</v>
      </c>
      <c r="CG6" s="22">
        <f t="shared" si="9"/>
        <v>292.89999999999998</v>
      </c>
      <c r="CH6" s="22">
        <f t="shared" si="9"/>
        <v>298.25</v>
      </c>
      <c r="CI6" s="22">
        <f t="shared" si="9"/>
        <v>303.27999999999997</v>
      </c>
      <c r="CJ6" s="22">
        <f t="shared" si="9"/>
        <v>303.81</v>
      </c>
      <c r="CK6" s="21" t="str">
        <f>IF(CK7="","",IF(CK7="-","【-】","【"&amp;SUBSTITUTE(TEXT(CK7,"#,##0.00"),"-","△")&amp;"】"))</f>
        <v>【301.20】</v>
      </c>
      <c r="CL6" s="22">
        <f>IF(CL7="",NA(),CL7)</f>
        <v>46.49</v>
      </c>
      <c r="CM6" s="22">
        <f t="shared" ref="CM6:CU6" si="10">IF(CM7="",NA(),CM7)</f>
        <v>45.35</v>
      </c>
      <c r="CN6" s="22">
        <f t="shared" si="10"/>
        <v>44.94</v>
      </c>
      <c r="CO6" s="22">
        <f t="shared" si="10"/>
        <v>47.79</v>
      </c>
      <c r="CP6" s="22">
        <f t="shared" si="10"/>
        <v>48.05</v>
      </c>
      <c r="CQ6" s="22">
        <f t="shared" si="10"/>
        <v>57.3</v>
      </c>
      <c r="CR6" s="22">
        <f t="shared" si="10"/>
        <v>56.76</v>
      </c>
      <c r="CS6" s="22">
        <f t="shared" si="10"/>
        <v>56.04</v>
      </c>
      <c r="CT6" s="22">
        <f t="shared" si="10"/>
        <v>58.52</v>
      </c>
      <c r="CU6" s="22">
        <f t="shared" si="10"/>
        <v>58.88</v>
      </c>
      <c r="CV6" s="21" t="str">
        <f>IF(CV7="","",IF(CV7="-","【-】","【"&amp;SUBSTITUTE(TEXT(CV7,"#,##0.00"),"-","△")&amp;"】"))</f>
        <v>【56.42】</v>
      </c>
      <c r="CW6" s="22">
        <f>IF(CW7="",NA(),CW7)</f>
        <v>94.62</v>
      </c>
      <c r="CX6" s="22">
        <f t="shared" ref="CX6:DF6" si="11">IF(CX7="",NA(),CX7)</f>
        <v>96.35</v>
      </c>
      <c r="CY6" s="22">
        <f t="shared" si="11"/>
        <v>96.17</v>
      </c>
      <c r="CZ6" s="22">
        <f t="shared" si="11"/>
        <v>93.55</v>
      </c>
      <c r="DA6" s="22">
        <f t="shared" si="11"/>
        <v>90.27</v>
      </c>
      <c r="DB6" s="22">
        <f t="shared" si="11"/>
        <v>72.42</v>
      </c>
      <c r="DC6" s="22">
        <f t="shared" si="11"/>
        <v>73.069999999999993</v>
      </c>
      <c r="DD6" s="22">
        <f t="shared" si="11"/>
        <v>72.78</v>
      </c>
      <c r="DE6" s="22">
        <f t="shared" si="11"/>
        <v>71.33</v>
      </c>
      <c r="DF6" s="22">
        <f t="shared" si="11"/>
        <v>71.150000000000006</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2">
        <f t="shared" si="14"/>
        <v>1.1200000000000001</v>
      </c>
      <c r="EG6" s="22">
        <f t="shared" si="14"/>
        <v>1.26</v>
      </c>
      <c r="EH6" s="21">
        <f t="shared" si="14"/>
        <v>0</v>
      </c>
      <c r="EI6" s="22">
        <f t="shared" si="14"/>
        <v>0.72</v>
      </c>
      <c r="EJ6" s="22">
        <f t="shared" si="14"/>
        <v>0.53</v>
      </c>
      <c r="EK6" s="22">
        <f t="shared" si="14"/>
        <v>0.71</v>
      </c>
      <c r="EL6" s="22">
        <f t="shared" si="14"/>
        <v>0.72</v>
      </c>
      <c r="EM6" s="22">
        <f t="shared" si="14"/>
        <v>0.71</v>
      </c>
      <c r="EN6" s="21" t="str">
        <f>IF(EN7="","",IF(EN7="-","【-】","【"&amp;SUBSTITUTE(TEXT(EN7,"#,##0.00"),"-","△")&amp;"】"))</f>
        <v>【0.58】</v>
      </c>
    </row>
    <row r="7" spans="1:144" s="23" customFormat="1" x14ac:dyDescent="0.15">
      <c r="A7" s="15"/>
      <c r="B7" s="24">
        <v>2021</v>
      </c>
      <c r="C7" s="24">
        <v>263435</v>
      </c>
      <c r="D7" s="24">
        <v>47</v>
      </c>
      <c r="E7" s="24">
        <v>1</v>
      </c>
      <c r="F7" s="24">
        <v>0</v>
      </c>
      <c r="G7" s="24">
        <v>0</v>
      </c>
      <c r="H7" s="24" t="s">
        <v>96</v>
      </c>
      <c r="I7" s="24" t="s">
        <v>97</v>
      </c>
      <c r="J7" s="24" t="s">
        <v>98</v>
      </c>
      <c r="K7" s="24" t="s">
        <v>99</v>
      </c>
      <c r="L7" s="24" t="s">
        <v>100</v>
      </c>
      <c r="M7" s="24" t="s">
        <v>101</v>
      </c>
      <c r="N7" s="25" t="s">
        <v>102</v>
      </c>
      <c r="O7" s="25" t="s">
        <v>103</v>
      </c>
      <c r="P7" s="25">
        <v>29.17</v>
      </c>
      <c r="Q7" s="25">
        <v>2866</v>
      </c>
      <c r="R7" s="25">
        <v>7152</v>
      </c>
      <c r="S7" s="25">
        <v>18.04</v>
      </c>
      <c r="T7" s="25">
        <v>396.45</v>
      </c>
      <c r="U7" s="25">
        <v>2075</v>
      </c>
      <c r="V7" s="25">
        <v>0.56999999999999995</v>
      </c>
      <c r="W7" s="25">
        <v>3640.35</v>
      </c>
      <c r="X7" s="25">
        <v>95.71</v>
      </c>
      <c r="Y7" s="25">
        <v>128.88</v>
      </c>
      <c r="Z7" s="25">
        <v>90.85</v>
      </c>
      <c r="AA7" s="25">
        <v>105.11</v>
      </c>
      <c r="AB7" s="25">
        <v>106.43</v>
      </c>
      <c r="AC7" s="25">
        <v>78.510000000000005</v>
      </c>
      <c r="AD7" s="25">
        <v>77.91</v>
      </c>
      <c r="AE7" s="25">
        <v>79.099999999999994</v>
      </c>
      <c r="AF7" s="25">
        <v>79.33</v>
      </c>
      <c r="AG7" s="25">
        <v>73.540000000000006</v>
      </c>
      <c r="AH7" s="25">
        <v>73.42</v>
      </c>
      <c r="AI7" s="25"/>
      <c r="AJ7" s="25"/>
      <c r="AK7" s="25"/>
      <c r="AL7" s="25"/>
      <c r="AM7" s="25"/>
      <c r="AN7" s="25"/>
      <c r="AO7" s="25"/>
      <c r="AP7" s="25"/>
      <c r="AQ7" s="25"/>
      <c r="AR7" s="25"/>
      <c r="AS7" s="25"/>
      <c r="AT7" s="25"/>
      <c r="AU7" s="25"/>
      <c r="AV7" s="25"/>
      <c r="AW7" s="25"/>
      <c r="AX7" s="25"/>
      <c r="AY7" s="25"/>
      <c r="AZ7" s="25"/>
      <c r="BA7" s="25"/>
      <c r="BB7" s="25"/>
      <c r="BC7" s="25"/>
      <c r="BD7" s="25"/>
      <c r="BE7" s="25">
        <v>285.14999999999998</v>
      </c>
      <c r="BF7" s="25">
        <v>230.25</v>
      </c>
      <c r="BG7" s="25">
        <v>215.04</v>
      </c>
      <c r="BH7" s="25">
        <v>209.17</v>
      </c>
      <c r="BI7" s="25">
        <v>208.66</v>
      </c>
      <c r="BJ7" s="25">
        <v>1061.58</v>
      </c>
      <c r="BK7" s="25">
        <v>1007.7</v>
      </c>
      <c r="BL7" s="25">
        <v>1018.52</v>
      </c>
      <c r="BM7" s="25">
        <v>949.61</v>
      </c>
      <c r="BN7" s="25">
        <v>918.84</v>
      </c>
      <c r="BO7" s="25">
        <v>940.88</v>
      </c>
      <c r="BP7" s="25">
        <v>94.75</v>
      </c>
      <c r="BQ7" s="25">
        <v>103.42</v>
      </c>
      <c r="BR7" s="25">
        <v>90.04</v>
      </c>
      <c r="BS7" s="25">
        <v>90.09</v>
      </c>
      <c r="BT7" s="25">
        <v>99.35</v>
      </c>
      <c r="BU7" s="25">
        <v>58.52</v>
      </c>
      <c r="BV7" s="25">
        <v>59.22</v>
      </c>
      <c r="BW7" s="25">
        <v>58.79</v>
      </c>
      <c r="BX7" s="25">
        <v>58.41</v>
      </c>
      <c r="BY7" s="25">
        <v>58.27</v>
      </c>
      <c r="BZ7" s="25">
        <v>54.59</v>
      </c>
      <c r="CA7" s="25">
        <v>163.51</v>
      </c>
      <c r="CB7" s="25">
        <v>160.01</v>
      </c>
      <c r="CC7" s="25">
        <v>183.24</v>
      </c>
      <c r="CD7" s="25">
        <v>187.1</v>
      </c>
      <c r="CE7" s="25">
        <v>169.45</v>
      </c>
      <c r="CF7" s="25">
        <v>296.3</v>
      </c>
      <c r="CG7" s="25">
        <v>292.89999999999998</v>
      </c>
      <c r="CH7" s="25">
        <v>298.25</v>
      </c>
      <c r="CI7" s="25">
        <v>303.27999999999997</v>
      </c>
      <c r="CJ7" s="25">
        <v>303.81</v>
      </c>
      <c r="CK7" s="25">
        <v>301.2</v>
      </c>
      <c r="CL7" s="25">
        <v>46.49</v>
      </c>
      <c r="CM7" s="25">
        <v>45.35</v>
      </c>
      <c r="CN7" s="25">
        <v>44.94</v>
      </c>
      <c r="CO7" s="25">
        <v>47.79</v>
      </c>
      <c r="CP7" s="25">
        <v>48.05</v>
      </c>
      <c r="CQ7" s="25">
        <v>57.3</v>
      </c>
      <c r="CR7" s="25">
        <v>56.76</v>
      </c>
      <c r="CS7" s="25">
        <v>56.04</v>
      </c>
      <c r="CT7" s="25">
        <v>58.52</v>
      </c>
      <c r="CU7" s="25">
        <v>58.88</v>
      </c>
      <c r="CV7" s="25">
        <v>56.42</v>
      </c>
      <c r="CW7" s="25">
        <v>94.62</v>
      </c>
      <c r="CX7" s="25">
        <v>96.35</v>
      </c>
      <c r="CY7" s="25">
        <v>96.17</v>
      </c>
      <c r="CZ7" s="25">
        <v>93.55</v>
      </c>
      <c r="DA7" s="25">
        <v>90.27</v>
      </c>
      <c r="DB7" s="25">
        <v>72.42</v>
      </c>
      <c r="DC7" s="25">
        <v>73.069999999999993</v>
      </c>
      <c r="DD7" s="25">
        <v>72.78</v>
      </c>
      <c r="DE7" s="25">
        <v>71.33</v>
      </c>
      <c r="DF7" s="25">
        <v>71.150000000000006</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1.1200000000000001</v>
      </c>
      <c r="EG7" s="25">
        <v>1.26</v>
      </c>
      <c r="EH7" s="25">
        <v>0</v>
      </c>
      <c r="EI7" s="25">
        <v>0.72</v>
      </c>
      <c r="EJ7" s="25">
        <v>0.53</v>
      </c>
      <c r="EK7" s="25">
        <v>0.71</v>
      </c>
      <c r="EL7" s="25">
        <v>0.72</v>
      </c>
      <c r="EM7" s="25">
        <v>0.71</v>
      </c>
      <c r="EN7" s="25">
        <v>0.57999999999999996</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46</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15">
      <c r="B11">
        <v>4</v>
      </c>
      <c r="C11">
        <v>3</v>
      </c>
      <c r="D11">
        <v>2</v>
      </c>
      <c r="E11">
        <v>1</v>
      </c>
      <c r="F11">
        <v>0</v>
      </c>
      <c r="G11" t="s">
        <v>109</v>
      </c>
    </row>
    <row r="12" spans="1:144" x14ac:dyDescent="0.15">
      <c r="B12">
        <v>1</v>
      </c>
      <c r="C12">
        <v>1</v>
      </c>
      <c r="D12">
        <v>1</v>
      </c>
      <c r="E12">
        <v>2</v>
      </c>
      <c r="F12">
        <v>3</v>
      </c>
      <c r="G12" t="s">
        <v>110</v>
      </c>
    </row>
    <row r="13" spans="1:144" x14ac:dyDescent="0.15">
      <c r="B13" t="s">
        <v>111</v>
      </c>
      <c r="C13" t="s">
        <v>112</v>
      </c>
      <c r="D13" t="s">
        <v>113</v>
      </c>
      <c r="E13" t="s">
        <v>113</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仁木　崇</cp:lastModifiedBy>
  <cp:lastPrinted>2023-02-08T02:29:34Z</cp:lastPrinted>
  <dcterms:created xsi:type="dcterms:W3CDTF">2022-12-01T01:10:37Z</dcterms:created>
  <dcterms:modified xsi:type="dcterms:W3CDTF">2023-02-08T02:29:35Z</dcterms:modified>
  <cp:category/>
</cp:coreProperties>
</file>