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Jm0026-smb1\総務部\各課専用\自治振興課\07税財政担当（地方公営企業）\経営比較分析表\令和４年度\230106公営企業に係る経営比較分析表（令和３年度決算）の分析等について\03 市町村等から\21 和束町\"/>
    </mc:Choice>
  </mc:AlternateContent>
  <xr:revisionPtr revIDLastSave="0" documentId="13_ncr:1_{BEEEA29D-0065-4D0D-BF13-26D2DE65D1D1}" xr6:coauthVersionLast="36" xr6:coauthVersionMax="36" xr10:uidLastSave="{00000000-0000-0000-0000-000000000000}"/>
  <workbookProtection workbookAlgorithmName="SHA-512" workbookHashValue="ILf85+Okng66KYrGJXw01LueX6OhyM3jmaYhEkoupmdM/KkoMLJuPmhda+8oqmxPCDtyRt298AgMRNvRteaBlQ==" workbookSaltValue="nWgwM0kMP29S4ZuiMow0zQ==" workbookSpinCount="100000" lockStructure="1"/>
  <bookViews>
    <workbookView xWindow="0" yWindow="0" windowWidth="15360" windowHeight="7632"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R6" i="5"/>
  <c r="AL8" i="4" s="1"/>
  <c r="Q6" i="5"/>
  <c r="P6" i="5"/>
  <c r="O6" i="5"/>
  <c r="I10" i="4" s="1"/>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AL10" i="4"/>
  <c r="W10" i="4"/>
  <c r="P10" i="4"/>
  <c r="BB8" i="4"/>
  <c r="AT8" i="4"/>
  <c r="AD8" i="4"/>
  <c r="W8" i="4"/>
  <c r="P8" i="4"/>
  <c r="I8" i="4"/>
  <c r="B8" i="4"/>
  <c r="B6" i="4"/>
</calcChain>
</file>

<file path=xl/sharedStrings.xml><?xml version="1.0" encoding="utf-8"?>
<sst xmlns="http://schemas.openxmlformats.org/spreadsheetml/2006/main" count="233" uniqueCount="117">
  <si>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</si>
  <si>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</si>
  <si>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</si>
  <si>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</si>
  <si>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</si>
  <si>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</si>
  <si>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</si>
  <si>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</si>
  <si>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</si>
  <si>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</si>
  <si>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</si>
  <si>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</si>
  <si>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</si>
  <si>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</si>
  <si>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</si>
  <si>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</si>
  <si>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</si>
  <si>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</si>
  <si>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</si>
  <si>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</si>
  <si>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</si>
  <si>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</si>
  <si>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</si>
  <si>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</si>
  <si>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</si>
  <si>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</si>
  <si>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</si>
  <si>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</si>
  <si>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</si>
  <si>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</si>
  <si>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</si>
  <si>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</si>
  <si>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</si>
  <si>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</si>
  <si>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</si>
  <si>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</si>
  <si>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</si>
  <si>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</si>
  <si>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</si>
  <si>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</si>
  <si>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</si>
  <si>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</si>
  <si>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</si>
  <si>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</si>
  <si>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</si>
  <si>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</si>
  <si>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</si>
  <si>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</si>
  <si>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</si>
  <si>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</si>
  <si>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</si>
  <si>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</si>
  <si>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</si>
  <si>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</si>
  <si>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</si>
  <si>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</si>
  <si>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</si>
  <si>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</si>
  <si>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</si>
  <si>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</si>
  <si>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</si>
  <si>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</si>
  <si>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</si>
  <si>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</si>
  <si>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</si>
  <si>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</si>
  <si>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</si>
  <si>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</si>
  <si>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</si>
  <si>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</si>
  <si>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</si>
  <si>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</si>
  <si>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</si>
  <si>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</si>
  <si>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</si>
  <si>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</si>
  <si>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</si>
  <si>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</si>
  <si>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</si>
  <si>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</si>
  <si>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</si>
  <si>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</si>
  <si>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</si>
  <si>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</si>
  <si>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</si>
  <si>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</si>
  <si>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</si>
  <si>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</si>
  <si>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</si>
  <si>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</si>
  <si>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</si>
  <si>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</si>
  <si>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</si>
  <si>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</si>
  <si>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</si>
  <si>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</si>
  <si>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和束町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</si>
  <si>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</si>
  <si>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</si>
  <si>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</si>
  <si>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</si>
  <si>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</si>
  <si>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</si>
  <si>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</si>
  <si>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</si>
  <si>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</si>
  <si>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</si>
  <si>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</si>
  <si>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</si>
  <si>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</si>
  <si>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</si>
  <si>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</si>
  <si>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</si>
  <si>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</si>
  <si>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道路改良工事などに伴う布設替工事をほぼ毎年実施してきており、特に平成１７年度に完了した前回の統合簡易水道事業における布設工事、平成２３年度まで実施された下水道工事に伴う布設替工事などにより、中央簡易水道区域の管路については現時点では更新の必要性はないものと判断している。
　また、令和２年度に完了した統合簡易水道事業により、木屋簡易水道区域の管路（耐震管）の更新を実施した。
　残る西部簡易水道区域においては、特に漏水が頻発する管路の布設替工事を部分的に実施したが、全体的に経年劣化傾向にあり漏水の懸念が非常に高いことから、計画的に更新が図れるよう検討する。</t>
    <rPh sb="175" eb="177">
      <t>タイシン</t>
    </rPh>
    <rPh sb="177" eb="178">
      <t>カン</t>
    </rPh>
    <rPh sb="180" eb="182">
      <t>コウシン</t>
    </rPh>
    <rPh sb="247" eb="249">
      <t>ロウスイ</t>
    </rPh>
    <rPh sb="250" eb="252">
      <t>ケネン</t>
    </rPh>
    <rPh sb="253" eb="255">
      <t>ヒジョウ</t>
    </rPh>
    <rPh sb="256" eb="257">
      <t>タカ</t>
    </rPh>
    <phoneticPr fontId="4"/>
  </si>
  <si>
    <t>　本町の簡易水道事業は、繰出基準内で独立採算制を維持できている。
　人口はこれまで同様減少傾向にあり、年間総有収水量の減少により総収益が減少し、修繕費の減少及び消費税納付額の減少により総費用が減少したが、地方債償還金が増加したことで収益的収支比率が下降した。
　供給単価及び給水原価が増加したことにより、料金回収率が増加した。
　平成２７年度から実施していた統合簡易水道事業が令和２年度に完了したが、今後、地方償還金の増加が見込まれる一方で料金収入については人口減などにより減少傾向が予想されており、収益的収支比率の低下や企業債残高対給水収益比率の上昇が懸念されることから、料金改定は避けられないと判断したため、令和４年４月より料金改定を実施することとなった。
　料金改定後においても、その他の料金収入につながる取り組み、事務事業の見直しなどによる経費削減、長寿命化計画の策定による中長期的な維持管理・更新を図るなど、経営の安定化を図る取り組みを推進する。</t>
    <rPh sb="83" eb="85">
      <t>ノウフ</t>
    </rPh>
    <rPh sb="85" eb="86">
      <t>ガク</t>
    </rPh>
    <rPh sb="87" eb="89">
      <t>ゲンショウ</t>
    </rPh>
    <rPh sb="131" eb="135">
      <t>キョウキュウタンカ</t>
    </rPh>
    <rPh sb="135" eb="136">
      <t>オヨ</t>
    </rPh>
    <rPh sb="142" eb="144">
      <t>ゾウカ</t>
    </rPh>
    <rPh sb="158" eb="160">
      <t>ゾウカ</t>
    </rPh>
    <rPh sb="242" eb="244">
      <t>ヨソウ</t>
    </rPh>
    <rPh sb="266" eb="267">
      <t>タイ</t>
    </rPh>
    <phoneticPr fontId="4"/>
  </si>
  <si>
    <t>　これまで職員数の減数による人件費削減や他事業との共同事務による事務費削減、民間委託などによるコストダウン化など事務事業の見直し、また既往債の繰上償還や低利率への借換などにより経費削減に努めてきたが、今後においてより経営の安定化を図るためには、料金改定は避けられないと判断し、令和４年４月より基本水量の見直しを含む料金改定を実施した。
　また、料金改定後も料金収入の増加をめざし、まちづくり部門をはじめ町全体として連携を図り、企業誘致による業務営業用及び工場用有収水量の増加、観光行政の推進による観光・交流人口の増加による有収水量の増加などに取り組むとともに、指定管理者制度等による施設の有効な民間委託、自然エネルギー活用による光熱水費の削減、長寿命化計画の策定による中長期的な維持管理・更新等に係るトータルコストの縮減など検討を進めていきた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</si>
</sst>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5" fillId="0" borderId="6"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1.34</c:v>
                </c:pt>
                <c:pt idx="1">
                  <c:v>0.1</c:v>
                </c:pt>
                <c:pt idx="2">
                  <c:v>0.42</c:v>
                </c:pt>
                <c:pt idx="3">
                  <c:v>0.21</c:v>
                </c:pt>
                <c:pt idx="4" formatCode="#,##0.00;&quot;△&quot;#,##0.00">
                  <c:v>0</c:v>
                </c:pt>
              </c:numCache>
            </c:numRef>
          </c:val>
          <c:extLst>
            <c:ext xmlns:c16="http://schemas.microsoft.com/office/drawing/2014/chart" uri="{C3380CC4-5D6E-409C-BE32-E72D297353CC}">
              <c16:uniqueId val="{00000000-1B65-4EBF-9A9E-08D0B6662F5E}"/>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0.53</c:v>
                </c:pt>
                <c:pt idx="2">
                  <c:v>0.71</c:v>
                </c:pt>
                <c:pt idx="3">
                  <c:v>0.72</c:v>
                </c:pt>
                <c:pt idx="4">
                  <c:v>0.71</c:v>
                </c:pt>
              </c:numCache>
            </c:numRef>
          </c:val>
          <c:smooth val="0"/>
          <c:extLst>
            <c:ext xmlns:c16="http://schemas.microsoft.com/office/drawing/2014/chart" uri="{C3380CC4-5D6E-409C-BE32-E72D297353CC}">
              <c16:uniqueId val="{00000001-1B65-4EBF-9A9E-08D0B6662F5E}"/>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66.91</c:v>
                </c:pt>
                <c:pt idx="1">
                  <c:v>65.569999999999993</c:v>
                </c:pt>
                <c:pt idx="2">
                  <c:v>61.37</c:v>
                </c:pt>
                <c:pt idx="3">
                  <c:v>63.29</c:v>
                </c:pt>
                <c:pt idx="4">
                  <c:v>64.44</c:v>
                </c:pt>
              </c:numCache>
            </c:numRef>
          </c:val>
          <c:extLst>
            <c:ext xmlns:c16="http://schemas.microsoft.com/office/drawing/2014/chart" uri="{C3380CC4-5D6E-409C-BE32-E72D297353CC}">
              <c16:uniqueId val="{00000000-79BE-4223-AA95-BE1C01C8FB21}"/>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57.3</c:v>
                </c:pt>
                <c:pt idx="1">
                  <c:v>56.76</c:v>
                </c:pt>
                <c:pt idx="2">
                  <c:v>56.04</c:v>
                </c:pt>
                <c:pt idx="3">
                  <c:v>58.52</c:v>
                </c:pt>
                <c:pt idx="4">
                  <c:v>58.88</c:v>
                </c:pt>
              </c:numCache>
            </c:numRef>
          </c:val>
          <c:smooth val="0"/>
          <c:extLst>
            <c:ext xmlns:c16="http://schemas.microsoft.com/office/drawing/2014/chart" uri="{C3380CC4-5D6E-409C-BE32-E72D297353CC}">
              <c16:uniqueId val="{00000001-79BE-4223-AA95-BE1C01C8FB21}"/>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84.03</c:v>
                </c:pt>
                <c:pt idx="1">
                  <c:v>84.03</c:v>
                </c:pt>
                <c:pt idx="2">
                  <c:v>86.05</c:v>
                </c:pt>
                <c:pt idx="3">
                  <c:v>85.23</c:v>
                </c:pt>
                <c:pt idx="4">
                  <c:v>79.73</c:v>
                </c:pt>
              </c:numCache>
            </c:numRef>
          </c:val>
          <c:extLst>
            <c:ext xmlns:c16="http://schemas.microsoft.com/office/drawing/2014/chart" uri="{C3380CC4-5D6E-409C-BE32-E72D297353CC}">
              <c16:uniqueId val="{00000000-4DDF-4AEE-ABC7-CB70E9B7E4BB}"/>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72.42</c:v>
                </c:pt>
                <c:pt idx="1">
                  <c:v>73.069999999999993</c:v>
                </c:pt>
                <c:pt idx="2">
                  <c:v>72.78</c:v>
                </c:pt>
                <c:pt idx="3">
                  <c:v>71.33</c:v>
                </c:pt>
                <c:pt idx="4">
                  <c:v>71.150000000000006</c:v>
                </c:pt>
              </c:numCache>
            </c:numRef>
          </c:val>
          <c:smooth val="0"/>
          <c:extLst>
            <c:ext xmlns:c16="http://schemas.microsoft.com/office/drawing/2014/chart" uri="{C3380CC4-5D6E-409C-BE32-E72D297353CC}">
              <c16:uniqueId val="{00000001-4DDF-4AEE-ABC7-CB70E9B7E4BB}"/>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80.88</c:v>
                </c:pt>
                <c:pt idx="1">
                  <c:v>81.569999999999993</c:v>
                </c:pt>
                <c:pt idx="2">
                  <c:v>71.180000000000007</c:v>
                </c:pt>
                <c:pt idx="3">
                  <c:v>73.88</c:v>
                </c:pt>
                <c:pt idx="4">
                  <c:v>68.239999999999995</c:v>
                </c:pt>
              </c:numCache>
            </c:numRef>
          </c:val>
          <c:extLst>
            <c:ext xmlns:c16="http://schemas.microsoft.com/office/drawing/2014/chart" uri="{C3380CC4-5D6E-409C-BE32-E72D297353CC}">
              <c16:uniqueId val="{00000000-554F-45B3-A190-32700748F3DD}"/>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78.510000000000005</c:v>
                </c:pt>
                <c:pt idx="1">
                  <c:v>77.91</c:v>
                </c:pt>
                <c:pt idx="2">
                  <c:v>79.099999999999994</c:v>
                </c:pt>
                <c:pt idx="3">
                  <c:v>79.33</c:v>
                </c:pt>
                <c:pt idx="4">
                  <c:v>73.540000000000006</c:v>
                </c:pt>
              </c:numCache>
            </c:numRef>
          </c:val>
          <c:smooth val="0"/>
          <c:extLst>
            <c:ext xmlns:c16="http://schemas.microsoft.com/office/drawing/2014/chart" uri="{C3380CC4-5D6E-409C-BE32-E72D297353CC}">
              <c16:uniqueId val="{00000001-554F-45B3-A190-32700748F3DD}"/>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0B1-4C62-851F-D43D75D780D6}"/>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B1-4C62-851F-D43D75D780D6}"/>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9B2-4468-99EB-A6EBD450521F}"/>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B2-4468-99EB-A6EBD450521F}"/>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24-43A4-8BA1-16A334029BE7}"/>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24-43A4-8BA1-16A334029BE7}"/>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D5C-440D-9582-EDB4E14FC8C2}"/>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5C-440D-9582-EDB4E14FC8C2}"/>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1869.03</c:v>
                </c:pt>
                <c:pt idx="1">
                  <c:v>1804.52</c:v>
                </c:pt>
                <c:pt idx="2">
                  <c:v>1882.94</c:v>
                </c:pt>
                <c:pt idx="3">
                  <c:v>2433.75</c:v>
                </c:pt>
                <c:pt idx="4">
                  <c:v>1936.13</c:v>
                </c:pt>
              </c:numCache>
            </c:numRef>
          </c:val>
          <c:extLst>
            <c:ext xmlns:c16="http://schemas.microsoft.com/office/drawing/2014/chart" uri="{C3380CC4-5D6E-409C-BE32-E72D297353CC}">
              <c16:uniqueId val="{00000000-77BB-45D2-8E70-FED8BB332BC2}"/>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1061.58</c:v>
                </c:pt>
                <c:pt idx="1">
                  <c:v>1007.7</c:v>
                </c:pt>
                <c:pt idx="2">
                  <c:v>1018.52</c:v>
                </c:pt>
                <c:pt idx="3">
                  <c:v>949.61</c:v>
                </c:pt>
                <c:pt idx="4">
                  <c:v>918.84</c:v>
                </c:pt>
              </c:numCache>
            </c:numRef>
          </c:val>
          <c:smooth val="0"/>
          <c:extLst>
            <c:ext xmlns:c16="http://schemas.microsoft.com/office/drawing/2014/chart" uri="{C3380CC4-5D6E-409C-BE32-E72D297353CC}">
              <c16:uniqueId val="{00000001-77BB-45D2-8E70-FED8BB332BC2}"/>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63.69</c:v>
                </c:pt>
                <c:pt idx="1">
                  <c:v>56.12</c:v>
                </c:pt>
                <c:pt idx="2">
                  <c:v>53.53</c:v>
                </c:pt>
                <c:pt idx="3">
                  <c:v>43.09</c:v>
                </c:pt>
                <c:pt idx="4">
                  <c:v>48.07</c:v>
                </c:pt>
              </c:numCache>
            </c:numRef>
          </c:val>
          <c:extLst>
            <c:ext xmlns:c16="http://schemas.microsoft.com/office/drawing/2014/chart" uri="{C3380CC4-5D6E-409C-BE32-E72D297353CC}">
              <c16:uniqueId val="{00000000-8F4B-49BA-B923-11150EA480C3}"/>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58.52</c:v>
                </c:pt>
                <c:pt idx="1">
                  <c:v>59.22</c:v>
                </c:pt>
                <c:pt idx="2">
                  <c:v>58.79</c:v>
                </c:pt>
                <c:pt idx="3">
                  <c:v>58.41</c:v>
                </c:pt>
                <c:pt idx="4">
                  <c:v>58.27</c:v>
                </c:pt>
              </c:numCache>
            </c:numRef>
          </c:val>
          <c:smooth val="0"/>
          <c:extLst>
            <c:ext xmlns:c16="http://schemas.microsoft.com/office/drawing/2014/chart" uri="{C3380CC4-5D6E-409C-BE32-E72D297353CC}">
              <c16:uniqueId val="{00000001-8F4B-49BA-B923-11150EA480C3}"/>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301.39</c:v>
                </c:pt>
                <c:pt idx="1">
                  <c:v>354.16</c:v>
                </c:pt>
                <c:pt idx="2">
                  <c:v>373.06</c:v>
                </c:pt>
                <c:pt idx="3">
                  <c:v>373.18</c:v>
                </c:pt>
                <c:pt idx="4">
                  <c:v>420.86</c:v>
                </c:pt>
              </c:numCache>
            </c:numRef>
          </c:val>
          <c:extLst>
            <c:ext xmlns:c16="http://schemas.microsoft.com/office/drawing/2014/chart" uri="{C3380CC4-5D6E-409C-BE32-E72D297353CC}">
              <c16:uniqueId val="{00000000-BD83-4B5C-AF1B-E9498AA869B8}"/>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296.3</c:v>
                </c:pt>
                <c:pt idx="1">
                  <c:v>292.89999999999998</c:v>
                </c:pt>
                <c:pt idx="2">
                  <c:v>298.25</c:v>
                </c:pt>
                <c:pt idx="3">
                  <c:v>303.27999999999997</c:v>
                </c:pt>
                <c:pt idx="4">
                  <c:v>303.81</c:v>
                </c:pt>
              </c:numCache>
            </c:numRef>
          </c:val>
          <c:smooth val="0"/>
          <c:extLst>
            <c:ext xmlns:c16="http://schemas.microsoft.com/office/drawing/2014/chart" uri="{C3380CC4-5D6E-409C-BE32-E72D297353CC}">
              <c16:uniqueId val="{00000001-BD83-4B5C-AF1B-E9498AA869B8}"/>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2" sqref="B2:BZ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7" t="str">
        <f>データ!H6</f>
        <v>京都府　和束町</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68" t="s">
        <v>9</v>
      </c>
      <c r="BM7" s="69"/>
      <c r="BN7" s="69"/>
      <c r="BO7" s="69"/>
      <c r="BP7" s="69"/>
      <c r="BQ7" s="69"/>
      <c r="BR7" s="69"/>
      <c r="BS7" s="69"/>
      <c r="BT7" s="69"/>
      <c r="BU7" s="69"/>
      <c r="BV7" s="69"/>
      <c r="BW7" s="69"/>
      <c r="BX7" s="69"/>
      <c r="BY7" s="70"/>
    </row>
    <row r="8" spans="1:78" ht="18.75" customHeight="1" x14ac:dyDescent="0.2">
      <c r="A8" s="2"/>
      <c r="B8" s="65" t="str">
        <f>データ!$I$6</f>
        <v>法非適用</v>
      </c>
      <c r="C8" s="65"/>
      <c r="D8" s="65"/>
      <c r="E8" s="65"/>
      <c r="F8" s="65"/>
      <c r="G8" s="65"/>
      <c r="H8" s="65"/>
      <c r="I8" s="65" t="str">
        <f>データ!$J$6</f>
        <v>水道事業</v>
      </c>
      <c r="J8" s="65"/>
      <c r="K8" s="65"/>
      <c r="L8" s="65"/>
      <c r="M8" s="65"/>
      <c r="N8" s="65"/>
      <c r="O8" s="65"/>
      <c r="P8" s="65" t="str">
        <f>データ!$K$6</f>
        <v>簡易水道事業</v>
      </c>
      <c r="Q8" s="65"/>
      <c r="R8" s="65"/>
      <c r="S8" s="65"/>
      <c r="T8" s="65"/>
      <c r="U8" s="65"/>
      <c r="V8" s="65"/>
      <c r="W8" s="65" t="str">
        <f>データ!$L$6</f>
        <v>D3</v>
      </c>
      <c r="X8" s="65"/>
      <c r="Y8" s="65"/>
      <c r="Z8" s="65"/>
      <c r="AA8" s="65"/>
      <c r="AB8" s="65"/>
      <c r="AC8" s="65"/>
      <c r="AD8" s="65" t="str">
        <f>データ!$M$6</f>
        <v>非設置</v>
      </c>
      <c r="AE8" s="65"/>
      <c r="AF8" s="65"/>
      <c r="AG8" s="65"/>
      <c r="AH8" s="65"/>
      <c r="AI8" s="65"/>
      <c r="AJ8" s="65"/>
      <c r="AK8" s="2"/>
      <c r="AL8" s="60">
        <f>データ!$R$6</f>
        <v>3689</v>
      </c>
      <c r="AM8" s="60"/>
      <c r="AN8" s="60"/>
      <c r="AO8" s="60"/>
      <c r="AP8" s="60"/>
      <c r="AQ8" s="60"/>
      <c r="AR8" s="60"/>
      <c r="AS8" s="60"/>
      <c r="AT8" s="36">
        <f>データ!$S$6</f>
        <v>64.930000000000007</v>
      </c>
      <c r="AU8" s="36"/>
      <c r="AV8" s="36"/>
      <c r="AW8" s="36"/>
      <c r="AX8" s="36"/>
      <c r="AY8" s="36"/>
      <c r="AZ8" s="36"/>
      <c r="BA8" s="36"/>
      <c r="BB8" s="36">
        <f>データ!$T$6</f>
        <v>56.82</v>
      </c>
      <c r="BC8" s="36"/>
      <c r="BD8" s="36"/>
      <c r="BE8" s="36"/>
      <c r="BF8" s="36"/>
      <c r="BG8" s="36"/>
      <c r="BH8" s="36"/>
      <c r="BI8" s="36"/>
      <c r="BJ8" s="3"/>
      <c r="BK8" s="3"/>
      <c r="BL8" s="61" t="s">
        <v>10</v>
      </c>
      <c r="BM8" s="62"/>
      <c r="BN8" s="63" t="s">
        <v>11</v>
      </c>
      <c r="BO8" s="63"/>
      <c r="BP8" s="63"/>
      <c r="BQ8" s="63"/>
      <c r="BR8" s="63"/>
      <c r="BS8" s="63"/>
      <c r="BT8" s="63"/>
      <c r="BU8" s="63"/>
      <c r="BV8" s="63"/>
      <c r="BW8" s="63"/>
      <c r="BX8" s="63"/>
      <c r="BY8" s="64"/>
    </row>
    <row r="9" spans="1:78" ht="18.75" customHeight="1" x14ac:dyDescent="0.2">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47" t="s">
        <v>19</v>
      </c>
      <c r="BM9" s="48"/>
      <c r="BN9" s="49" t="s">
        <v>20</v>
      </c>
      <c r="BO9" s="49"/>
      <c r="BP9" s="49"/>
      <c r="BQ9" s="49"/>
      <c r="BR9" s="49"/>
      <c r="BS9" s="49"/>
      <c r="BT9" s="49"/>
      <c r="BU9" s="49"/>
      <c r="BV9" s="49"/>
      <c r="BW9" s="49"/>
      <c r="BX9" s="49"/>
      <c r="BY9" s="50"/>
    </row>
    <row r="10" spans="1:78" ht="18.75" customHeight="1" x14ac:dyDescent="0.2">
      <c r="A10" s="2"/>
      <c r="B10" s="36" t="str">
        <f>データ!$N$6</f>
        <v>-</v>
      </c>
      <c r="C10" s="36"/>
      <c r="D10" s="36"/>
      <c r="E10" s="36"/>
      <c r="F10" s="36"/>
      <c r="G10" s="36"/>
      <c r="H10" s="36"/>
      <c r="I10" s="36" t="str">
        <f>データ!$O$6</f>
        <v>該当数値なし</v>
      </c>
      <c r="J10" s="36"/>
      <c r="K10" s="36"/>
      <c r="L10" s="36"/>
      <c r="M10" s="36"/>
      <c r="N10" s="36"/>
      <c r="O10" s="36"/>
      <c r="P10" s="36">
        <f>データ!$P$6</f>
        <v>99.12</v>
      </c>
      <c r="Q10" s="36"/>
      <c r="R10" s="36"/>
      <c r="S10" s="36"/>
      <c r="T10" s="36"/>
      <c r="U10" s="36"/>
      <c r="V10" s="36"/>
      <c r="W10" s="60">
        <f>データ!$Q$6</f>
        <v>3520</v>
      </c>
      <c r="X10" s="60"/>
      <c r="Y10" s="60"/>
      <c r="Z10" s="60"/>
      <c r="AA10" s="60"/>
      <c r="AB10" s="60"/>
      <c r="AC10" s="60"/>
      <c r="AD10" s="2"/>
      <c r="AE10" s="2"/>
      <c r="AF10" s="2"/>
      <c r="AG10" s="2"/>
      <c r="AH10" s="2"/>
      <c r="AI10" s="2"/>
      <c r="AJ10" s="2"/>
      <c r="AK10" s="2"/>
      <c r="AL10" s="60">
        <f>データ!$U$6</f>
        <v>3620</v>
      </c>
      <c r="AM10" s="60"/>
      <c r="AN10" s="60"/>
      <c r="AO10" s="60"/>
      <c r="AP10" s="60"/>
      <c r="AQ10" s="60"/>
      <c r="AR10" s="60"/>
      <c r="AS10" s="60"/>
      <c r="AT10" s="36">
        <f>データ!$V$6</f>
        <v>8.8000000000000007</v>
      </c>
      <c r="AU10" s="36"/>
      <c r="AV10" s="36"/>
      <c r="AW10" s="36"/>
      <c r="AX10" s="36"/>
      <c r="AY10" s="36"/>
      <c r="AZ10" s="36"/>
      <c r="BA10" s="36"/>
      <c r="BB10" s="36">
        <f>データ!$W$6</f>
        <v>411.36</v>
      </c>
      <c r="BC10" s="36"/>
      <c r="BD10" s="36"/>
      <c r="BE10" s="36"/>
      <c r="BF10" s="36"/>
      <c r="BG10" s="36"/>
      <c r="BH10" s="36"/>
      <c r="BI10" s="36"/>
      <c r="BJ10" s="2"/>
      <c r="BK10" s="2"/>
      <c r="BL10" s="51" t="s">
        <v>21</v>
      </c>
      <c r="BM10" s="52"/>
      <c r="BN10" s="53" t="s">
        <v>22</v>
      </c>
      <c r="BO10" s="53"/>
      <c r="BP10" s="53"/>
      <c r="BQ10" s="53"/>
      <c r="BR10" s="53"/>
      <c r="BS10" s="53"/>
      <c r="BT10" s="53"/>
      <c r="BU10" s="53"/>
      <c r="BV10" s="53"/>
      <c r="BW10" s="53"/>
      <c r="BX10" s="53"/>
      <c r="BY10" s="54"/>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2">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30" t="s">
        <v>25</v>
      </c>
      <c r="BM14" s="31"/>
      <c r="BN14" s="31"/>
      <c r="BO14" s="31"/>
      <c r="BP14" s="31"/>
      <c r="BQ14" s="31"/>
      <c r="BR14" s="31"/>
      <c r="BS14" s="31"/>
      <c r="BT14" s="31"/>
      <c r="BU14" s="31"/>
      <c r="BV14" s="31"/>
      <c r="BW14" s="31"/>
      <c r="BX14" s="31"/>
      <c r="BY14" s="31"/>
      <c r="BZ14" s="32"/>
    </row>
    <row r="15" spans="1:78" ht="13.5" customHeight="1" x14ac:dyDescent="0.2">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3"/>
      <c r="BM15" s="34"/>
      <c r="BN15" s="34"/>
      <c r="BO15" s="34"/>
      <c r="BP15" s="34"/>
      <c r="BQ15" s="34"/>
      <c r="BR15" s="34"/>
      <c r="BS15" s="34"/>
      <c r="BT15" s="34"/>
      <c r="BU15" s="34"/>
      <c r="BV15" s="34"/>
      <c r="BW15" s="34"/>
      <c r="BX15" s="34"/>
      <c r="BY15" s="34"/>
      <c r="BZ15" s="35"/>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115</v>
      </c>
      <c r="BM16" s="38"/>
      <c r="BN16" s="38"/>
      <c r="BO16" s="38"/>
      <c r="BP16" s="38"/>
      <c r="BQ16" s="38"/>
      <c r="BR16" s="38"/>
      <c r="BS16" s="38"/>
      <c r="BT16" s="38"/>
      <c r="BU16" s="38"/>
      <c r="BV16" s="38"/>
      <c r="BW16" s="38"/>
      <c r="BX16" s="38"/>
      <c r="BY16" s="38"/>
      <c r="BZ16" s="3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7" t="s">
        <v>114</v>
      </c>
      <c r="BM47" s="38"/>
      <c r="BN47" s="38"/>
      <c r="BO47" s="38"/>
      <c r="BP47" s="38"/>
      <c r="BQ47" s="38"/>
      <c r="BR47" s="38"/>
      <c r="BS47" s="38"/>
      <c r="BT47" s="38"/>
      <c r="BU47" s="38"/>
      <c r="BV47" s="38"/>
      <c r="BW47" s="38"/>
      <c r="BX47" s="38"/>
      <c r="BY47" s="38"/>
      <c r="BZ47" s="3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7"/>
      <c r="BM48" s="38"/>
      <c r="BN48" s="38"/>
      <c r="BO48" s="38"/>
      <c r="BP48" s="38"/>
      <c r="BQ48" s="38"/>
      <c r="BR48" s="38"/>
      <c r="BS48" s="38"/>
      <c r="BT48" s="38"/>
      <c r="BU48" s="38"/>
      <c r="BV48" s="38"/>
      <c r="BW48" s="38"/>
      <c r="BX48" s="38"/>
      <c r="BY48" s="38"/>
      <c r="BZ48" s="3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7"/>
      <c r="BM49" s="38"/>
      <c r="BN49" s="38"/>
      <c r="BO49" s="38"/>
      <c r="BP49" s="38"/>
      <c r="BQ49" s="38"/>
      <c r="BR49" s="38"/>
      <c r="BS49" s="38"/>
      <c r="BT49" s="38"/>
      <c r="BU49" s="38"/>
      <c r="BV49" s="38"/>
      <c r="BW49" s="38"/>
      <c r="BX49" s="38"/>
      <c r="BY49" s="38"/>
      <c r="BZ49" s="3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7"/>
      <c r="BM50" s="38"/>
      <c r="BN50" s="38"/>
      <c r="BO50" s="38"/>
      <c r="BP50" s="38"/>
      <c r="BQ50" s="38"/>
      <c r="BR50" s="38"/>
      <c r="BS50" s="38"/>
      <c r="BT50" s="38"/>
      <c r="BU50" s="38"/>
      <c r="BV50" s="38"/>
      <c r="BW50" s="38"/>
      <c r="BX50" s="38"/>
      <c r="BY50" s="38"/>
      <c r="BZ50" s="3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7"/>
      <c r="BM51" s="38"/>
      <c r="BN51" s="38"/>
      <c r="BO51" s="38"/>
      <c r="BP51" s="38"/>
      <c r="BQ51" s="38"/>
      <c r="BR51" s="38"/>
      <c r="BS51" s="38"/>
      <c r="BT51" s="38"/>
      <c r="BU51" s="38"/>
      <c r="BV51" s="38"/>
      <c r="BW51" s="38"/>
      <c r="BX51" s="38"/>
      <c r="BY51" s="38"/>
      <c r="BZ51" s="3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7"/>
      <c r="BM52" s="38"/>
      <c r="BN52" s="38"/>
      <c r="BO52" s="38"/>
      <c r="BP52" s="38"/>
      <c r="BQ52" s="38"/>
      <c r="BR52" s="38"/>
      <c r="BS52" s="38"/>
      <c r="BT52" s="38"/>
      <c r="BU52" s="38"/>
      <c r="BV52" s="38"/>
      <c r="BW52" s="38"/>
      <c r="BX52" s="38"/>
      <c r="BY52" s="38"/>
      <c r="BZ52" s="3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7"/>
      <c r="BM53" s="38"/>
      <c r="BN53" s="38"/>
      <c r="BO53" s="38"/>
      <c r="BP53" s="38"/>
      <c r="BQ53" s="38"/>
      <c r="BR53" s="38"/>
      <c r="BS53" s="38"/>
      <c r="BT53" s="38"/>
      <c r="BU53" s="38"/>
      <c r="BV53" s="38"/>
      <c r="BW53" s="38"/>
      <c r="BX53" s="38"/>
      <c r="BY53" s="38"/>
      <c r="BZ53" s="3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7"/>
      <c r="BM54" s="38"/>
      <c r="BN54" s="38"/>
      <c r="BO54" s="38"/>
      <c r="BP54" s="38"/>
      <c r="BQ54" s="38"/>
      <c r="BR54" s="38"/>
      <c r="BS54" s="38"/>
      <c r="BT54" s="38"/>
      <c r="BU54" s="38"/>
      <c r="BV54" s="38"/>
      <c r="BW54" s="38"/>
      <c r="BX54" s="38"/>
      <c r="BY54" s="38"/>
      <c r="BZ54" s="3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7"/>
      <c r="BM55" s="38"/>
      <c r="BN55" s="38"/>
      <c r="BO55" s="38"/>
      <c r="BP55" s="38"/>
      <c r="BQ55" s="38"/>
      <c r="BR55" s="38"/>
      <c r="BS55" s="38"/>
      <c r="BT55" s="38"/>
      <c r="BU55" s="38"/>
      <c r="BV55" s="38"/>
      <c r="BW55" s="38"/>
      <c r="BX55" s="38"/>
      <c r="BY55" s="38"/>
      <c r="BZ55" s="3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7"/>
      <c r="BM56" s="38"/>
      <c r="BN56" s="38"/>
      <c r="BO56" s="38"/>
      <c r="BP56" s="38"/>
      <c r="BQ56" s="38"/>
      <c r="BR56" s="38"/>
      <c r="BS56" s="38"/>
      <c r="BT56" s="38"/>
      <c r="BU56" s="38"/>
      <c r="BV56" s="38"/>
      <c r="BW56" s="38"/>
      <c r="BX56" s="38"/>
      <c r="BY56" s="38"/>
      <c r="BZ56" s="3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7"/>
      <c r="BM57" s="38"/>
      <c r="BN57" s="38"/>
      <c r="BO57" s="38"/>
      <c r="BP57" s="38"/>
      <c r="BQ57" s="38"/>
      <c r="BR57" s="38"/>
      <c r="BS57" s="38"/>
      <c r="BT57" s="38"/>
      <c r="BU57" s="38"/>
      <c r="BV57" s="38"/>
      <c r="BW57" s="38"/>
      <c r="BX57" s="38"/>
      <c r="BY57" s="38"/>
      <c r="BZ57" s="3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7"/>
      <c r="BM58" s="38"/>
      <c r="BN58" s="38"/>
      <c r="BO58" s="38"/>
      <c r="BP58" s="38"/>
      <c r="BQ58" s="38"/>
      <c r="BR58" s="38"/>
      <c r="BS58" s="38"/>
      <c r="BT58" s="38"/>
      <c r="BU58" s="38"/>
      <c r="BV58" s="38"/>
      <c r="BW58" s="38"/>
      <c r="BX58" s="38"/>
      <c r="BY58" s="38"/>
      <c r="BZ58" s="3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7"/>
      <c r="BM59" s="38"/>
      <c r="BN59" s="38"/>
      <c r="BO59" s="38"/>
      <c r="BP59" s="38"/>
      <c r="BQ59" s="38"/>
      <c r="BR59" s="38"/>
      <c r="BS59" s="38"/>
      <c r="BT59" s="38"/>
      <c r="BU59" s="38"/>
      <c r="BV59" s="38"/>
      <c r="BW59" s="38"/>
      <c r="BX59" s="38"/>
      <c r="BY59" s="38"/>
      <c r="BZ59" s="39"/>
    </row>
    <row r="60" spans="1:78" ht="13.5" customHeight="1" x14ac:dyDescent="0.2">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7"/>
      <c r="BM60" s="38"/>
      <c r="BN60" s="38"/>
      <c r="BO60" s="38"/>
      <c r="BP60" s="38"/>
      <c r="BQ60" s="38"/>
      <c r="BR60" s="38"/>
      <c r="BS60" s="38"/>
      <c r="BT60" s="38"/>
      <c r="BU60" s="38"/>
      <c r="BV60" s="38"/>
      <c r="BW60" s="38"/>
      <c r="BX60" s="38"/>
      <c r="BY60" s="38"/>
      <c r="BZ60" s="39"/>
    </row>
    <row r="61" spans="1:78" ht="13.5" customHeight="1" x14ac:dyDescent="0.2">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7"/>
      <c r="BM61" s="38"/>
      <c r="BN61" s="38"/>
      <c r="BO61" s="38"/>
      <c r="BP61" s="38"/>
      <c r="BQ61" s="38"/>
      <c r="BR61" s="38"/>
      <c r="BS61" s="38"/>
      <c r="BT61" s="38"/>
      <c r="BU61" s="38"/>
      <c r="BV61" s="38"/>
      <c r="BW61" s="38"/>
      <c r="BX61" s="38"/>
      <c r="BY61" s="38"/>
      <c r="BZ61" s="3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7"/>
      <c r="BM62" s="38"/>
      <c r="BN62" s="38"/>
      <c r="BO62" s="38"/>
      <c r="BP62" s="38"/>
      <c r="BQ62" s="38"/>
      <c r="BR62" s="38"/>
      <c r="BS62" s="38"/>
      <c r="BT62" s="38"/>
      <c r="BU62" s="38"/>
      <c r="BV62" s="38"/>
      <c r="BW62" s="38"/>
      <c r="BX62" s="38"/>
      <c r="BY62" s="38"/>
      <c r="BZ62" s="3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0"/>
      <c r="BM63" s="41"/>
      <c r="BN63" s="41"/>
      <c r="BO63" s="41"/>
      <c r="BP63" s="41"/>
      <c r="BQ63" s="41"/>
      <c r="BR63" s="41"/>
      <c r="BS63" s="41"/>
      <c r="BT63" s="41"/>
      <c r="BU63" s="41"/>
      <c r="BV63" s="41"/>
      <c r="BW63" s="41"/>
      <c r="BX63" s="41"/>
      <c r="BY63" s="41"/>
      <c r="BZ63" s="42"/>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7" t="s">
        <v>116</v>
      </c>
      <c r="BM66" s="38"/>
      <c r="BN66" s="38"/>
      <c r="BO66" s="38"/>
      <c r="BP66" s="38"/>
      <c r="BQ66" s="38"/>
      <c r="BR66" s="38"/>
      <c r="BS66" s="38"/>
      <c r="BT66" s="38"/>
      <c r="BU66" s="38"/>
      <c r="BV66" s="38"/>
      <c r="BW66" s="38"/>
      <c r="BX66" s="38"/>
      <c r="BY66" s="38"/>
      <c r="BZ66" s="3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7"/>
      <c r="BM67" s="38"/>
      <c r="BN67" s="38"/>
      <c r="BO67" s="38"/>
      <c r="BP67" s="38"/>
      <c r="BQ67" s="38"/>
      <c r="BR67" s="38"/>
      <c r="BS67" s="38"/>
      <c r="BT67" s="38"/>
      <c r="BU67" s="38"/>
      <c r="BV67" s="38"/>
      <c r="BW67" s="38"/>
      <c r="BX67" s="38"/>
      <c r="BY67" s="38"/>
      <c r="BZ67" s="3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7"/>
      <c r="BM68" s="38"/>
      <c r="BN68" s="38"/>
      <c r="BO68" s="38"/>
      <c r="BP68" s="38"/>
      <c r="BQ68" s="38"/>
      <c r="BR68" s="38"/>
      <c r="BS68" s="38"/>
      <c r="BT68" s="38"/>
      <c r="BU68" s="38"/>
      <c r="BV68" s="38"/>
      <c r="BW68" s="38"/>
      <c r="BX68" s="38"/>
      <c r="BY68" s="38"/>
      <c r="BZ68" s="3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7"/>
      <c r="BM69" s="38"/>
      <c r="BN69" s="38"/>
      <c r="BO69" s="38"/>
      <c r="BP69" s="38"/>
      <c r="BQ69" s="38"/>
      <c r="BR69" s="38"/>
      <c r="BS69" s="38"/>
      <c r="BT69" s="38"/>
      <c r="BU69" s="38"/>
      <c r="BV69" s="38"/>
      <c r="BW69" s="38"/>
      <c r="BX69" s="38"/>
      <c r="BY69" s="38"/>
      <c r="BZ69" s="3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7"/>
      <c r="BM70" s="38"/>
      <c r="BN70" s="38"/>
      <c r="BO70" s="38"/>
      <c r="BP70" s="38"/>
      <c r="BQ70" s="38"/>
      <c r="BR70" s="38"/>
      <c r="BS70" s="38"/>
      <c r="BT70" s="38"/>
      <c r="BU70" s="38"/>
      <c r="BV70" s="38"/>
      <c r="BW70" s="38"/>
      <c r="BX70" s="38"/>
      <c r="BY70" s="38"/>
      <c r="BZ70" s="3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7"/>
      <c r="BM71" s="38"/>
      <c r="BN71" s="38"/>
      <c r="BO71" s="38"/>
      <c r="BP71" s="38"/>
      <c r="BQ71" s="38"/>
      <c r="BR71" s="38"/>
      <c r="BS71" s="38"/>
      <c r="BT71" s="38"/>
      <c r="BU71" s="38"/>
      <c r="BV71" s="38"/>
      <c r="BW71" s="38"/>
      <c r="BX71" s="38"/>
      <c r="BY71" s="38"/>
      <c r="BZ71" s="3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7"/>
      <c r="BM72" s="38"/>
      <c r="BN72" s="38"/>
      <c r="BO72" s="38"/>
      <c r="BP72" s="38"/>
      <c r="BQ72" s="38"/>
      <c r="BR72" s="38"/>
      <c r="BS72" s="38"/>
      <c r="BT72" s="38"/>
      <c r="BU72" s="38"/>
      <c r="BV72" s="38"/>
      <c r="BW72" s="38"/>
      <c r="BX72" s="38"/>
      <c r="BY72" s="38"/>
      <c r="BZ72" s="3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7"/>
      <c r="BM73" s="38"/>
      <c r="BN73" s="38"/>
      <c r="BO73" s="38"/>
      <c r="BP73" s="38"/>
      <c r="BQ73" s="38"/>
      <c r="BR73" s="38"/>
      <c r="BS73" s="38"/>
      <c r="BT73" s="38"/>
      <c r="BU73" s="38"/>
      <c r="BV73" s="38"/>
      <c r="BW73" s="38"/>
      <c r="BX73" s="38"/>
      <c r="BY73" s="38"/>
      <c r="BZ73" s="3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7"/>
      <c r="BM74" s="38"/>
      <c r="BN74" s="38"/>
      <c r="BO74" s="38"/>
      <c r="BP74" s="38"/>
      <c r="BQ74" s="38"/>
      <c r="BR74" s="38"/>
      <c r="BS74" s="38"/>
      <c r="BT74" s="38"/>
      <c r="BU74" s="38"/>
      <c r="BV74" s="38"/>
      <c r="BW74" s="38"/>
      <c r="BX74" s="38"/>
      <c r="BY74" s="38"/>
      <c r="BZ74" s="3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7"/>
      <c r="BM75" s="38"/>
      <c r="BN75" s="38"/>
      <c r="BO75" s="38"/>
      <c r="BP75" s="38"/>
      <c r="BQ75" s="38"/>
      <c r="BR75" s="38"/>
      <c r="BS75" s="38"/>
      <c r="BT75" s="38"/>
      <c r="BU75" s="38"/>
      <c r="BV75" s="38"/>
      <c r="BW75" s="38"/>
      <c r="BX75" s="38"/>
      <c r="BY75" s="38"/>
      <c r="BZ75" s="3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7"/>
      <c r="BM76" s="38"/>
      <c r="BN76" s="38"/>
      <c r="BO76" s="38"/>
      <c r="BP76" s="38"/>
      <c r="BQ76" s="38"/>
      <c r="BR76" s="38"/>
      <c r="BS76" s="38"/>
      <c r="BT76" s="38"/>
      <c r="BU76" s="38"/>
      <c r="BV76" s="38"/>
      <c r="BW76" s="38"/>
      <c r="BX76" s="38"/>
      <c r="BY76" s="38"/>
      <c r="BZ76" s="3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7"/>
      <c r="BM77" s="38"/>
      <c r="BN77" s="38"/>
      <c r="BO77" s="38"/>
      <c r="BP77" s="38"/>
      <c r="BQ77" s="38"/>
      <c r="BR77" s="38"/>
      <c r="BS77" s="38"/>
      <c r="BT77" s="38"/>
      <c r="BU77" s="38"/>
      <c r="BV77" s="38"/>
      <c r="BW77" s="38"/>
      <c r="BX77" s="38"/>
      <c r="BY77" s="38"/>
      <c r="BZ77" s="3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7"/>
      <c r="BM78" s="38"/>
      <c r="BN78" s="38"/>
      <c r="BO78" s="38"/>
      <c r="BP78" s="38"/>
      <c r="BQ78" s="38"/>
      <c r="BR78" s="38"/>
      <c r="BS78" s="38"/>
      <c r="BT78" s="38"/>
      <c r="BU78" s="38"/>
      <c r="BV78" s="38"/>
      <c r="BW78" s="38"/>
      <c r="BX78" s="38"/>
      <c r="BY78" s="38"/>
      <c r="BZ78" s="3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7"/>
      <c r="BM79" s="38"/>
      <c r="BN79" s="38"/>
      <c r="BO79" s="38"/>
      <c r="BP79" s="38"/>
      <c r="BQ79" s="38"/>
      <c r="BR79" s="38"/>
      <c r="BS79" s="38"/>
      <c r="BT79" s="38"/>
      <c r="BU79" s="38"/>
      <c r="BV79" s="38"/>
      <c r="BW79" s="38"/>
      <c r="BX79" s="38"/>
      <c r="BY79" s="38"/>
      <c r="BZ79" s="3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7"/>
      <c r="BM80" s="38"/>
      <c r="BN80" s="38"/>
      <c r="BO80" s="38"/>
      <c r="BP80" s="38"/>
      <c r="BQ80" s="38"/>
      <c r="BR80" s="38"/>
      <c r="BS80" s="38"/>
      <c r="BT80" s="38"/>
      <c r="BU80" s="38"/>
      <c r="BV80" s="38"/>
      <c r="BW80" s="38"/>
      <c r="BX80" s="38"/>
      <c r="BY80" s="38"/>
      <c r="BZ80" s="3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7"/>
      <c r="BM81" s="38"/>
      <c r="BN81" s="38"/>
      <c r="BO81" s="38"/>
      <c r="BP81" s="38"/>
      <c r="BQ81" s="38"/>
      <c r="BR81" s="38"/>
      <c r="BS81" s="38"/>
      <c r="BT81" s="38"/>
      <c r="BU81" s="38"/>
      <c r="BV81" s="38"/>
      <c r="BW81" s="38"/>
      <c r="BX81" s="38"/>
      <c r="BY81" s="38"/>
      <c r="BZ81" s="3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0"/>
      <c r="BM82" s="41"/>
      <c r="BN82" s="41"/>
      <c r="BO82" s="41"/>
      <c r="BP82" s="41"/>
      <c r="BQ82" s="41"/>
      <c r="BR82" s="41"/>
      <c r="BS82" s="41"/>
      <c r="BT82" s="41"/>
      <c r="BU82" s="41"/>
      <c r="BV82" s="41"/>
      <c r="BW82" s="41"/>
      <c r="BX82" s="41"/>
      <c r="BY82" s="41"/>
      <c r="BZ82" s="4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42</v>
      </c>
      <c r="N85" s="13" t="s">
        <v>42</v>
      </c>
      <c r="O85" s="13" t="str">
        <f>データ!EN6</f>
        <v>【0.58】</v>
      </c>
    </row>
  </sheetData>
  <sheetProtection algorithmName="SHA-512" hashValue="+pl4ALVbuw6RBZGzdDACTSK/HEgWUfoqJB9XGZDTm+Z6n6rtU06LCexG4JkrUUO9a1Iwx7uvWpWnnOKyGIRiTA==" saltValue="1TjFViJJyOwsoVnQkwg83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2">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2">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2">
      <c r="A6" s="15" t="s">
        <v>95</v>
      </c>
      <c r="B6" s="20">
        <f>B7</f>
        <v>2021</v>
      </c>
      <c r="C6" s="20">
        <f t="shared" ref="C6:W6" si="3">C7</f>
        <v>263656</v>
      </c>
      <c r="D6" s="20">
        <f t="shared" si="3"/>
        <v>47</v>
      </c>
      <c r="E6" s="20">
        <f t="shared" si="3"/>
        <v>1</v>
      </c>
      <c r="F6" s="20">
        <f t="shared" si="3"/>
        <v>0</v>
      </c>
      <c r="G6" s="20">
        <f t="shared" si="3"/>
        <v>0</v>
      </c>
      <c r="H6" s="20" t="str">
        <f t="shared" si="3"/>
        <v>京都府　和束町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99.12</v>
      </c>
      <c r="Q6" s="21">
        <f t="shared" si="3"/>
        <v>3520</v>
      </c>
      <c r="R6" s="21">
        <f t="shared" si="3"/>
        <v>3689</v>
      </c>
      <c r="S6" s="21">
        <f t="shared" si="3"/>
        <v>64.930000000000007</v>
      </c>
      <c r="T6" s="21">
        <f t="shared" si="3"/>
        <v>56.82</v>
      </c>
      <c r="U6" s="21">
        <f t="shared" si="3"/>
        <v>3620</v>
      </c>
      <c r="V6" s="21">
        <f t="shared" si="3"/>
        <v>8.8000000000000007</v>
      </c>
      <c r="W6" s="21">
        <f t="shared" si="3"/>
        <v>411.36</v>
      </c>
      <c r="X6" s="22">
        <f>IF(X7="",NA(),X7)</f>
        <v>80.88</v>
      </c>
      <c r="Y6" s="22">
        <f t="shared" ref="Y6:AG6" si="4">IF(Y7="",NA(),Y7)</f>
        <v>81.569999999999993</v>
      </c>
      <c r="Z6" s="22">
        <f t="shared" si="4"/>
        <v>71.180000000000007</v>
      </c>
      <c r="AA6" s="22">
        <f t="shared" si="4"/>
        <v>73.88</v>
      </c>
      <c r="AB6" s="22">
        <f t="shared" si="4"/>
        <v>68.239999999999995</v>
      </c>
      <c r="AC6" s="22">
        <f t="shared" si="4"/>
        <v>78.510000000000005</v>
      </c>
      <c r="AD6" s="22">
        <f t="shared" si="4"/>
        <v>77.91</v>
      </c>
      <c r="AE6" s="22">
        <f t="shared" si="4"/>
        <v>79.099999999999994</v>
      </c>
      <c r="AF6" s="22">
        <f t="shared" si="4"/>
        <v>79.33</v>
      </c>
      <c r="AG6" s="22">
        <f t="shared" si="4"/>
        <v>73.540000000000006</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1869.03</v>
      </c>
      <c r="BF6" s="22">
        <f t="shared" ref="BF6:BN6" si="7">IF(BF7="",NA(),BF7)</f>
        <v>1804.52</v>
      </c>
      <c r="BG6" s="22">
        <f t="shared" si="7"/>
        <v>1882.94</v>
      </c>
      <c r="BH6" s="22">
        <f t="shared" si="7"/>
        <v>2433.75</v>
      </c>
      <c r="BI6" s="22">
        <f t="shared" si="7"/>
        <v>1936.13</v>
      </c>
      <c r="BJ6" s="22">
        <f t="shared" si="7"/>
        <v>1061.58</v>
      </c>
      <c r="BK6" s="22">
        <f t="shared" si="7"/>
        <v>1007.7</v>
      </c>
      <c r="BL6" s="22">
        <f t="shared" si="7"/>
        <v>1018.52</v>
      </c>
      <c r="BM6" s="22">
        <f t="shared" si="7"/>
        <v>949.61</v>
      </c>
      <c r="BN6" s="22">
        <f t="shared" si="7"/>
        <v>918.84</v>
      </c>
      <c r="BO6" s="21" t="str">
        <f>IF(BO7="","",IF(BO7="-","【-】","【"&amp;SUBSTITUTE(TEXT(BO7,"#,##0.00"),"-","△")&amp;"】"))</f>
        <v>【940.88】</v>
      </c>
      <c r="BP6" s="22">
        <f>IF(BP7="",NA(),BP7)</f>
        <v>63.69</v>
      </c>
      <c r="BQ6" s="22">
        <f t="shared" ref="BQ6:BY6" si="8">IF(BQ7="",NA(),BQ7)</f>
        <v>56.12</v>
      </c>
      <c r="BR6" s="22">
        <f t="shared" si="8"/>
        <v>53.53</v>
      </c>
      <c r="BS6" s="22">
        <f t="shared" si="8"/>
        <v>43.09</v>
      </c>
      <c r="BT6" s="22">
        <f t="shared" si="8"/>
        <v>48.07</v>
      </c>
      <c r="BU6" s="22">
        <f t="shared" si="8"/>
        <v>58.52</v>
      </c>
      <c r="BV6" s="22">
        <f t="shared" si="8"/>
        <v>59.22</v>
      </c>
      <c r="BW6" s="22">
        <f t="shared" si="8"/>
        <v>58.79</v>
      </c>
      <c r="BX6" s="22">
        <f t="shared" si="8"/>
        <v>58.41</v>
      </c>
      <c r="BY6" s="22">
        <f t="shared" si="8"/>
        <v>58.27</v>
      </c>
      <c r="BZ6" s="21" t="str">
        <f>IF(BZ7="","",IF(BZ7="-","【-】","【"&amp;SUBSTITUTE(TEXT(BZ7,"#,##0.00"),"-","△")&amp;"】"))</f>
        <v>【54.59】</v>
      </c>
      <c r="CA6" s="22">
        <f>IF(CA7="",NA(),CA7)</f>
        <v>301.39</v>
      </c>
      <c r="CB6" s="22">
        <f t="shared" ref="CB6:CJ6" si="9">IF(CB7="",NA(),CB7)</f>
        <v>354.16</v>
      </c>
      <c r="CC6" s="22">
        <f t="shared" si="9"/>
        <v>373.06</v>
      </c>
      <c r="CD6" s="22">
        <f t="shared" si="9"/>
        <v>373.18</v>
      </c>
      <c r="CE6" s="22">
        <f t="shared" si="9"/>
        <v>420.86</v>
      </c>
      <c r="CF6" s="22">
        <f t="shared" si="9"/>
        <v>296.3</v>
      </c>
      <c r="CG6" s="22">
        <f t="shared" si="9"/>
        <v>292.89999999999998</v>
      </c>
      <c r="CH6" s="22">
        <f t="shared" si="9"/>
        <v>298.25</v>
      </c>
      <c r="CI6" s="22">
        <f t="shared" si="9"/>
        <v>303.27999999999997</v>
      </c>
      <c r="CJ6" s="22">
        <f t="shared" si="9"/>
        <v>303.81</v>
      </c>
      <c r="CK6" s="21" t="str">
        <f>IF(CK7="","",IF(CK7="-","【-】","【"&amp;SUBSTITUTE(TEXT(CK7,"#,##0.00"),"-","△")&amp;"】"))</f>
        <v>【301.20】</v>
      </c>
      <c r="CL6" s="22">
        <f>IF(CL7="",NA(),CL7)</f>
        <v>66.91</v>
      </c>
      <c r="CM6" s="22">
        <f t="shared" ref="CM6:CU6" si="10">IF(CM7="",NA(),CM7)</f>
        <v>65.569999999999993</v>
      </c>
      <c r="CN6" s="22">
        <f t="shared" si="10"/>
        <v>61.37</v>
      </c>
      <c r="CO6" s="22">
        <f t="shared" si="10"/>
        <v>63.29</v>
      </c>
      <c r="CP6" s="22">
        <f t="shared" si="10"/>
        <v>64.44</v>
      </c>
      <c r="CQ6" s="22">
        <f t="shared" si="10"/>
        <v>57.3</v>
      </c>
      <c r="CR6" s="22">
        <f t="shared" si="10"/>
        <v>56.76</v>
      </c>
      <c r="CS6" s="22">
        <f t="shared" si="10"/>
        <v>56.04</v>
      </c>
      <c r="CT6" s="22">
        <f t="shared" si="10"/>
        <v>58.52</v>
      </c>
      <c r="CU6" s="22">
        <f t="shared" si="10"/>
        <v>58.88</v>
      </c>
      <c r="CV6" s="21" t="str">
        <f>IF(CV7="","",IF(CV7="-","【-】","【"&amp;SUBSTITUTE(TEXT(CV7,"#,##0.00"),"-","△")&amp;"】"))</f>
        <v>【56.42】</v>
      </c>
      <c r="CW6" s="22">
        <f>IF(CW7="",NA(),CW7)</f>
        <v>84.03</v>
      </c>
      <c r="CX6" s="22">
        <f t="shared" ref="CX6:DF6" si="11">IF(CX7="",NA(),CX7)</f>
        <v>84.03</v>
      </c>
      <c r="CY6" s="22">
        <f t="shared" si="11"/>
        <v>86.05</v>
      </c>
      <c r="CZ6" s="22">
        <f t="shared" si="11"/>
        <v>85.23</v>
      </c>
      <c r="DA6" s="22">
        <f t="shared" si="11"/>
        <v>79.73</v>
      </c>
      <c r="DB6" s="22">
        <f t="shared" si="11"/>
        <v>72.42</v>
      </c>
      <c r="DC6" s="22">
        <f t="shared" si="11"/>
        <v>73.069999999999993</v>
      </c>
      <c r="DD6" s="22">
        <f t="shared" si="11"/>
        <v>72.78</v>
      </c>
      <c r="DE6" s="22">
        <f t="shared" si="11"/>
        <v>71.33</v>
      </c>
      <c r="DF6" s="22">
        <f t="shared" si="11"/>
        <v>71.150000000000006</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1.34</v>
      </c>
      <c r="EE6" s="22">
        <f t="shared" ref="EE6:EM6" si="14">IF(EE7="",NA(),EE7)</f>
        <v>0.1</v>
      </c>
      <c r="EF6" s="22">
        <f t="shared" si="14"/>
        <v>0.42</v>
      </c>
      <c r="EG6" s="22">
        <f t="shared" si="14"/>
        <v>0.21</v>
      </c>
      <c r="EH6" s="21">
        <f t="shared" si="14"/>
        <v>0</v>
      </c>
      <c r="EI6" s="22">
        <f t="shared" si="14"/>
        <v>0.72</v>
      </c>
      <c r="EJ6" s="22">
        <f t="shared" si="14"/>
        <v>0.53</v>
      </c>
      <c r="EK6" s="22">
        <f t="shared" si="14"/>
        <v>0.71</v>
      </c>
      <c r="EL6" s="22">
        <f t="shared" si="14"/>
        <v>0.72</v>
      </c>
      <c r="EM6" s="22">
        <f t="shared" si="14"/>
        <v>0.71</v>
      </c>
      <c r="EN6" s="21" t="str">
        <f>IF(EN7="","",IF(EN7="-","【-】","【"&amp;SUBSTITUTE(TEXT(EN7,"#,##0.00"),"-","△")&amp;"】"))</f>
        <v>【0.58】</v>
      </c>
    </row>
    <row r="7" spans="1:144" s="23" customFormat="1" x14ac:dyDescent="0.2">
      <c r="A7" s="15"/>
      <c r="B7" s="24">
        <v>2021</v>
      </c>
      <c r="C7" s="24">
        <v>263656</v>
      </c>
      <c r="D7" s="24">
        <v>47</v>
      </c>
      <c r="E7" s="24">
        <v>1</v>
      </c>
      <c r="F7" s="24">
        <v>0</v>
      </c>
      <c r="G7" s="24">
        <v>0</v>
      </c>
      <c r="H7" s="24" t="s">
        <v>96</v>
      </c>
      <c r="I7" s="24" t="s">
        <v>97</v>
      </c>
      <c r="J7" s="24" t="s">
        <v>98</v>
      </c>
      <c r="K7" s="24" t="s">
        <v>99</v>
      </c>
      <c r="L7" s="24" t="s">
        <v>100</v>
      </c>
      <c r="M7" s="24" t="s">
        <v>101</v>
      </c>
      <c r="N7" s="25" t="s">
        <v>102</v>
      </c>
      <c r="O7" s="25" t="s">
        <v>103</v>
      </c>
      <c r="P7" s="25">
        <v>99.12</v>
      </c>
      <c r="Q7" s="25">
        <v>3520</v>
      </c>
      <c r="R7" s="25">
        <v>3689</v>
      </c>
      <c r="S7" s="25">
        <v>64.930000000000007</v>
      </c>
      <c r="T7" s="25">
        <v>56.82</v>
      </c>
      <c r="U7" s="25">
        <v>3620</v>
      </c>
      <c r="V7" s="25">
        <v>8.8000000000000007</v>
      </c>
      <c r="W7" s="25">
        <v>411.36</v>
      </c>
      <c r="X7" s="25">
        <v>80.88</v>
      </c>
      <c r="Y7" s="25">
        <v>81.569999999999993</v>
      </c>
      <c r="Z7" s="25">
        <v>71.180000000000007</v>
      </c>
      <c r="AA7" s="25">
        <v>73.88</v>
      </c>
      <c r="AB7" s="25">
        <v>68.239999999999995</v>
      </c>
      <c r="AC7" s="25">
        <v>78.510000000000005</v>
      </c>
      <c r="AD7" s="25">
        <v>77.91</v>
      </c>
      <c r="AE7" s="25">
        <v>79.099999999999994</v>
      </c>
      <c r="AF7" s="25">
        <v>79.33</v>
      </c>
      <c r="AG7" s="25">
        <v>73.540000000000006</v>
      </c>
      <c r="AH7" s="25">
        <v>73.42</v>
      </c>
      <c r="AI7" s="25"/>
      <c r="AJ7" s="25"/>
      <c r="AK7" s="25"/>
      <c r="AL7" s="25"/>
      <c r="AM7" s="25"/>
      <c r="AN7" s="25"/>
      <c r="AO7" s="25"/>
      <c r="AP7" s="25"/>
      <c r="AQ7" s="25"/>
      <c r="AR7" s="25"/>
      <c r="AS7" s="25"/>
      <c r="AT7" s="25"/>
      <c r="AU7" s="25"/>
      <c r="AV7" s="25"/>
      <c r="AW7" s="25"/>
      <c r="AX7" s="25"/>
      <c r="AY7" s="25"/>
      <c r="AZ7" s="25"/>
      <c r="BA7" s="25"/>
      <c r="BB7" s="25"/>
      <c r="BC7" s="25"/>
      <c r="BD7" s="25"/>
      <c r="BE7" s="25">
        <v>1869.03</v>
      </c>
      <c r="BF7" s="25">
        <v>1804.52</v>
      </c>
      <c r="BG7" s="25">
        <v>1882.94</v>
      </c>
      <c r="BH7" s="25">
        <v>2433.75</v>
      </c>
      <c r="BI7" s="25">
        <v>1936.13</v>
      </c>
      <c r="BJ7" s="25">
        <v>1061.58</v>
      </c>
      <c r="BK7" s="25">
        <v>1007.7</v>
      </c>
      <c r="BL7" s="25">
        <v>1018.52</v>
      </c>
      <c r="BM7" s="25">
        <v>949.61</v>
      </c>
      <c r="BN7" s="25">
        <v>918.84</v>
      </c>
      <c r="BO7" s="25">
        <v>940.88</v>
      </c>
      <c r="BP7" s="25">
        <v>63.69</v>
      </c>
      <c r="BQ7" s="25">
        <v>56.12</v>
      </c>
      <c r="BR7" s="25">
        <v>53.53</v>
      </c>
      <c r="BS7" s="25">
        <v>43.09</v>
      </c>
      <c r="BT7" s="25">
        <v>48.07</v>
      </c>
      <c r="BU7" s="25">
        <v>58.52</v>
      </c>
      <c r="BV7" s="25">
        <v>59.22</v>
      </c>
      <c r="BW7" s="25">
        <v>58.79</v>
      </c>
      <c r="BX7" s="25">
        <v>58.41</v>
      </c>
      <c r="BY7" s="25">
        <v>58.27</v>
      </c>
      <c r="BZ7" s="25">
        <v>54.59</v>
      </c>
      <c r="CA7" s="25">
        <v>301.39</v>
      </c>
      <c r="CB7" s="25">
        <v>354.16</v>
      </c>
      <c r="CC7" s="25">
        <v>373.06</v>
      </c>
      <c r="CD7" s="25">
        <v>373.18</v>
      </c>
      <c r="CE7" s="25">
        <v>420.86</v>
      </c>
      <c r="CF7" s="25">
        <v>296.3</v>
      </c>
      <c r="CG7" s="25">
        <v>292.89999999999998</v>
      </c>
      <c r="CH7" s="25">
        <v>298.25</v>
      </c>
      <c r="CI7" s="25">
        <v>303.27999999999997</v>
      </c>
      <c r="CJ7" s="25">
        <v>303.81</v>
      </c>
      <c r="CK7" s="25">
        <v>301.2</v>
      </c>
      <c r="CL7" s="25">
        <v>66.91</v>
      </c>
      <c r="CM7" s="25">
        <v>65.569999999999993</v>
      </c>
      <c r="CN7" s="25">
        <v>61.37</v>
      </c>
      <c r="CO7" s="25">
        <v>63.29</v>
      </c>
      <c r="CP7" s="25">
        <v>64.44</v>
      </c>
      <c r="CQ7" s="25">
        <v>57.3</v>
      </c>
      <c r="CR7" s="25">
        <v>56.76</v>
      </c>
      <c r="CS7" s="25">
        <v>56.04</v>
      </c>
      <c r="CT7" s="25">
        <v>58.52</v>
      </c>
      <c r="CU7" s="25">
        <v>58.88</v>
      </c>
      <c r="CV7" s="25">
        <v>56.42</v>
      </c>
      <c r="CW7" s="25">
        <v>84.03</v>
      </c>
      <c r="CX7" s="25">
        <v>84.03</v>
      </c>
      <c r="CY7" s="25">
        <v>86.05</v>
      </c>
      <c r="CZ7" s="25">
        <v>85.23</v>
      </c>
      <c r="DA7" s="25">
        <v>79.73</v>
      </c>
      <c r="DB7" s="25">
        <v>72.42</v>
      </c>
      <c r="DC7" s="25">
        <v>73.069999999999993</v>
      </c>
      <c r="DD7" s="25">
        <v>72.78</v>
      </c>
      <c r="DE7" s="25">
        <v>71.33</v>
      </c>
      <c r="DF7" s="25">
        <v>71.150000000000006</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1.34</v>
      </c>
      <c r="EE7" s="25">
        <v>0.1</v>
      </c>
      <c r="EF7" s="25">
        <v>0.42</v>
      </c>
      <c r="EG7" s="25">
        <v>0.21</v>
      </c>
      <c r="EH7" s="25">
        <v>0</v>
      </c>
      <c r="EI7" s="25">
        <v>0.72</v>
      </c>
      <c r="EJ7" s="25">
        <v>0.53</v>
      </c>
      <c r="EK7" s="25">
        <v>0.71</v>
      </c>
      <c r="EL7" s="25">
        <v>0.72</v>
      </c>
      <c r="EM7" s="25">
        <v>0.71</v>
      </c>
      <c r="EN7" s="25">
        <v>0.57999999999999996</v>
      </c>
    </row>
    <row r="8" spans="1:144" x14ac:dyDescent="0.2">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2">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7" t="s">
        <v>46</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2">
      <c r="B11">
        <v>4</v>
      </c>
      <c r="C11">
        <v>3</v>
      </c>
      <c r="D11">
        <v>2</v>
      </c>
      <c r="E11">
        <v>1</v>
      </c>
      <c r="F11">
        <v>0</v>
      </c>
      <c r="G11" t="s">
        <v>109</v>
      </c>
    </row>
    <row r="12" spans="1:144" x14ac:dyDescent="0.2">
      <c r="B12">
        <v>1</v>
      </c>
      <c r="C12">
        <v>1</v>
      </c>
      <c r="D12">
        <v>1</v>
      </c>
      <c r="E12">
        <v>2</v>
      </c>
      <c r="F12">
        <v>3</v>
      </c>
      <c r="G12" t="s">
        <v>110</v>
      </c>
    </row>
    <row r="13" spans="1:144" x14ac:dyDescent="0.2">
      <c r="B13" t="s">
        <v>111</v>
      </c>
      <c r="C13" t="s">
        <v>111</v>
      </c>
      <c r="D13" t="s">
        <v>112</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日下部　安彦</cp:lastModifiedBy>
  <cp:lastPrinted>2023-02-08T09:41:55Z</cp:lastPrinted>
  <dcterms:created xsi:type="dcterms:W3CDTF">2022-12-01T01:10:39Z</dcterms:created>
  <dcterms:modified xsi:type="dcterms:W3CDTF">2023-02-13T02:34:07Z</dcterms:modified>
  <cp:category/>
</cp:coreProperties>
</file>