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firstSheet="11" activeTab="1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C35" i="9"/>
  <c r="CO34" i="9"/>
  <c r="BW34" i="9"/>
  <c r="BW35" i="9" s="1"/>
  <c r="BW36" i="9" s="1"/>
  <c r="BW37" i="9" s="1"/>
  <c r="BW38" i="9" s="1"/>
  <c r="BW39" i="9" s="1"/>
  <c r="BW40" i="9" s="1"/>
  <c r="BW41" i="9" s="1"/>
  <c r="BW42" i="9" s="1"/>
  <c r="BW43" i="9" s="1"/>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alcChain>
</file>

<file path=xl/sharedStrings.xml><?xml version="1.0" encoding="utf-8"?>
<sst xmlns="http://schemas.openxmlformats.org/spreadsheetml/2006/main" count="1060" uniqueCount="561">
  <si>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</si>
  <si>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</si>
  <si>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</si>
  <si>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</si>
  <si>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</si>
  <si>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</si>
  <si>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</si>
  <si>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</si>
  <si>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</si>
  <si>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</si>
  <si>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</si>
  <si>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</si>
  <si>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</si>
  <si>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</si>
  <si>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</si>
  <si>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</si>
  <si>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</si>
  <si>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</si>
  <si>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</si>
  <si>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</si>
  <si>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</si>
  <si>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</si>
  <si>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</si>
  <si>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</si>
  <si>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</si>
  <si>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</si>
  <si>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</si>
  <si>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</si>
  <si>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</si>
  <si>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</si>
  <si>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</si>
  <si>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</si>
  <si>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</si>
  <si>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</si>
  <si>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</si>
  <si>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</si>
  <si>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</si>
  <si>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</si>
  <si>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</si>
  <si>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</si>
  <si>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</si>
  <si>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</si>
  <si>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</si>
  <si>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</si>
  <si>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</si>
  <si>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</si>
  <si>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</si>
  <si>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</si>
  <si>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</si>
  <si>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</si>
  <si>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</si>
  <si>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</si>
  <si>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</si>
  <si>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</si>
  <si>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</si>
  <si>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</si>
  <si>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</si>
  <si>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</si>
  <si>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</si>
  <si>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</si>
  <si>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</si>
  <si>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</si>
  <si>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</si>
  <si>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</si>
  <si>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</si>
  <si>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</si>
  <si>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</si>
  <si>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</si>
  <si>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</si>
  <si>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</si>
  <si>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</si>
  <si>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</si>
  <si>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</si>
  <si>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</si>
  <si>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</si>
  <si>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</si>
  <si>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</si>
  <si>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</si>
  <si>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</si>
  <si>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</si>
  <si>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</si>
  <si>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</si>
  <si>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精華町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</si>
  <si>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</si>
  <si>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</si>
  <si>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</si>
  <si>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</si>
  <si>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</si>
  <si>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</si>
  <si>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</si>
  <si>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</si>
  <si>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</si>
  <si>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</si>
  <si>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</si>
  <si>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</si>
  <si>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</si>
  <si>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</si>
  <si>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</si>
  <si>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</si>
  <si>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</si>
  <si>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</si>
  <si>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</si>
  <si>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</si>
  <si>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</si>
  <si>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</si>
  <si>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</si>
  <si>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</si>
  <si>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</si>
  <si>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</si>
  <si>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</si>
  <si>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</si>
  <si>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</si>
  <si>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</si>
  <si>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</si>
  <si>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</si>
  <si>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</si>
  <si>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</si>
  <si>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</si>
  <si>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</si>
  <si>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</si>
  <si>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</si>
  <si>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</si>
  <si>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</si>
  <si>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</si>
  <si>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</si>
  <si>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</si>
  <si>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</si>
  <si>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</si>
  <si>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</si>
  <si>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</si>
  <si>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</si>
  <si>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</si>
  <si>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</si>
  <si>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</si>
  <si>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</si>
  <si>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</si>
  <si>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</si>
  <si>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</si>
  <si>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</si>
  <si>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</si>
  <si>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</si>
  <si>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</si>
  <si>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</si>
  <si>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</si>
  <si>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</si>
  <si>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</si>
  <si>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</si>
  <si>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</si>
  <si>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</si>
  <si>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</si>
  <si>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</si>
  <si>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</si>
  <si>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</si>
  <si>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</si>
  <si>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</si>
  <si>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</si>
  <si>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</si>
  <si>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</si>
  <si>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</si>
  <si>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</si>
  <si>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</si>
  <si>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</si>
  <si>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</si>
  <si>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</si>
  <si>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</si>
  <si>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</si>
  <si>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</si>
  <si>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</si>
  <si>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</si>
  <si>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</si>
  <si>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</si>
  <si>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</si>
  <si>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</si>
  <si>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</si>
  <si>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</si>
  <si>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</si>
  <si>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</si>
  <si>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</si>
  <si>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</si>
  <si>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</si>
  <si>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</si>
  <si>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</si>
  <si>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</si>
  <si>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</si>
  <si>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</si>
  <si>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</si>
  <si>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</si>
  <si>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</si>
  <si>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</si>
  <si>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</si>
  <si>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</si>
  <si>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</si>
  <si>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</si>
  <si>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</si>
  <si>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</si>
  <si>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京都府精華町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</si>
  <si>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</si>
  <si>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</si>
  <si>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</si>
  <si>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</si>
  <si>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</si>
  <si>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</si>
  <si>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</si>
  <si>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</si>
  <si>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</si>
  <si>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</si>
  <si>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</si>
  <si>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</si>
  <si>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</si>
  <si>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</si>
  <si>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</si>
  <si>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</si>
  <si>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</si>
  <si>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</si>
  <si>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</si>
  <si>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</si>
  <si>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</si>
  <si>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</si>
  <si>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</si>
  <si>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</si>
  <si>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</si>
  <si>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</si>
  <si>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</si>
  <si>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</si>
  <si>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</si>
  <si>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</si>
  <si>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</si>
  <si>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</si>
  <si>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</si>
  <si>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</si>
  <si>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</si>
  <si>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</si>
  <si>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</si>
  <si>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</si>
  <si>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</si>
  <si>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</si>
  <si>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</si>
  <si>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</si>
  <si>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</si>
  <si>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</si>
  <si>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</si>
  <si>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</si>
  <si>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</si>
  <si>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</si>
  <si>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</si>
  <si>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</si>
  <si>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</si>
  <si>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</si>
  <si>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</si>
  <si>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</si>
  <si>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</si>
  <si>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</si>
  <si>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</si>
  <si>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</si>
  <si>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</si>
  <si>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</si>
  <si>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</si>
  <si>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</si>
  <si>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</si>
  <si>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</si>
  <si>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</si>
  <si>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</si>
  <si>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</si>
  <si>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</si>
  <si>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</si>
  <si>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</si>
  <si>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</si>
  <si>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</si>
  <si>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</si>
  <si>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</si>
  <si>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</si>
  <si>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</si>
  <si>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</si>
  <si>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</si>
  <si>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</si>
  <si>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</si>
  <si>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</si>
  <si>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</si>
  <si>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</si>
  <si>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</si>
  <si>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</si>
  <si>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</si>
  <si>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</si>
  <si>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</si>
  <si>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</si>
  <si>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</si>
  <si>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</si>
  <si>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</si>
  <si>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</si>
  <si>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</si>
  <si>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</si>
  <si>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</si>
  <si>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</si>
  <si>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</si>
  <si>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</si>
  <si>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</si>
  <si>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</si>
  <si>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</si>
  <si>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</si>
  <si>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</si>
  <si>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</si>
  <si>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</si>
  <si>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</si>
  <si>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</si>
  <si>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</si>
  <si>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</si>
  <si>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</si>
  <si>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</si>
  <si>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</si>
  <si>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</si>
  <si>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</si>
  <si>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</si>
  <si>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</si>
  <si>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</si>
  <si>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</si>
  <si>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</si>
  <si>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</si>
  <si>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</si>
  <si>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</si>
  <si>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</si>
  <si>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</si>
  <si>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</si>
  <si>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</si>
  <si>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</si>
  <si>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</si>
  <si>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</si>
  <si>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</si>
  <si>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</si>
  <si>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</si>
  <si>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</si>
  <si>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</si>
  <si>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</si>
  <si>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</si>
  <si>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</si>
  <si>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</si>
  <si>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</si>
  <si>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</si>
  <si>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</si>
  <si>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</si>
  <si>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</si>
  <si>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</si>
  <si>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</si>
  <si>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</si>
  <si>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</si>
  <si>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京都府精華町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</si>
  <si>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</si>
  <si>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</si>
  <si>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</si>
  <si>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</si>
  <si>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</si>
  <si>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</si>
  <si>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</si>
  <si>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</si>
  <si>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</si>
  <si>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</si>
  <si>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</si>
  <si>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</si>
  <si>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</si>
  <si>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</si>
  <si>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</si>
  <si>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</si>
  <si>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</si>
  <si>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</si>
  <si>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</si>
  <si>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</si>
  <si>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</si>
  <si>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</si>
  <si>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</si>
  <si>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</si>
  <si>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</si>
  <si>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</si>
  <si>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</si>
  <si>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</si>
  <si>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</si>
  <si>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</si>
  <si>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</si>
  <si>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</si>
  <si>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</si>
  <si>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</si>
  <si>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</si>
  <si>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</si>
  <si>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水道事業特別会計</t>
    <phoneticPr fontId="5"/>
  </si>
  <si>
    <t>法適用企業</t>
    <phoneticPr fontId="5"/>
  </si>
  <si>
    <t>病院事業特別会計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</si>
  <si>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</si>
  <si>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</si>
  <si>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</si>
  <si>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</si>
  <si>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</si>
  <si>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</si>
  <si>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</si>
  <si>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</si>
  <si>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</si>
  <si>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</si>
  <si>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</si>
  <si>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</si>
  <si>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</si>
  <si>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</si>
  <si>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</si>
  <si>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</si>
  <si>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</si>
  <si>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</si>
  <si>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</si>
  <si>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</si>
  <si>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</si>
  <si>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</si>
  <si>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</si>
  <si>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</si>
  <si>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</si>
  <si>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</si>
  <si>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</si>
  <si>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</si>
  <si>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</si>
  <si>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</si>
  <si>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</si>
  <si>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</si>
  <si>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</si>
  <si>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</si>
  <si>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</si>
  <si>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</si>
  <si>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</si>
  <si>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</si>
  <si>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</si>
  <si>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</si>
  <si>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</si>
  <si>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</si>
  <si>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</si>
  <si>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</si>
  <si>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</si>
  <si>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</si>
  <si>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</si>
  <si>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</si>
  <si>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</si>
  <si>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</si>
  <si>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</si>
  <si>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</si>
  <si>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</si>
  <si>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</si>
  <si>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国民健康保険病院事業特別会計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</si>
  <si>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</si>
  <si>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</si>
  <si>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</si>
  <si>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</si>
  <si>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</si>
  <si>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</si>
  <si>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</si>
  <si>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</si>
  <si>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</si>
  <si>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</si>
  <si>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</si>
  <si>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</si>
  <si>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</si>
  <si>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</si>
  <si>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</si>
  <si>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</si>
  <si>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</si>
  <si>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</si>
  <si>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</si>
  <si>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</si>
  <si>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</si>
  <si>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</si>
  <si>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</si>
  <si>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</si>
  <si>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</si>
  <si>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</si>
  <si>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</si>
  <si>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</si>
  <si>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</si>
  <si>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</si>
  <si>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</si>
  <si>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</si>
  <si>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</si>
  <si>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</si>
  <si>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</si>
  <si>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</si>
  <si>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</si>
  <si>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</si>
  <si>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</si>
  <si>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</si>
  <si>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</si>
  <si>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</si>
  <si>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</si>
  <si>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</si>
  <si>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</si>
  <si>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</si>
  <si>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</si>
  <si>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</si>
  <si>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</si>
  <si>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</si>
  <si>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</si>
  <si>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</si>
  <si>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</si>
  <si>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</si>
  <si>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</si>
  <si>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</si>
  <si>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</si>
  <si>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</si>
  <si>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</si>
  <si>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</si>
  <si>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</si>
  <si>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</si>
  <si>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</si>
  <si>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</si>
  <si>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</si>
  <si>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</si>
  <si>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</si>
  <si>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</si>
  <si>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</si>
  <si>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</si>
  <si>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</si>
  <si>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</si>
  <si>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</si>
  <si>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</si>
  <si>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</si>
  <si>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</si>
  <si>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</si>
  <si>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</si>
  <si>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</si>
  <si>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</si>
  <si>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</si>
  <si>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</si>
  <si>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</si>
  <si>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3.10</t>
  </si>
  <si>
    <t>▲ 3.17</t>
  </si>
  <si>
    <t>水道事業特別会計</t>
  </si>
  <si>
    <t>介護保険事業特別会計</t>
  </si>
  <si>
    <t>国民健康保険事業特別会計</t>
  </si>
  <si>
    <t>一般会計</t>
  </si>
  <si>
    <t>後期高齢者医療特別会計</t>
  </si>
  <si>
    <t>病院事業特別会計</t>
  </si>
  <si>
    <t>公共下水道事業特別会計</t>
  </si>
  <si>
    <t>その他会計（赤字）</t>
  </si>
  <si>
    <t>その他会計（黒字）</t>
  </si>
  <si>
    <t>-</t>
    <phoneticPr fontId="2"/>
  </si>
  <si>
    <t>相楽郡西部塵埃処理組合</t>
    <rPh sb="0" eb="3">
      <t>ソウラクグン</t>
    </rPh>
    <rPh sb="3" eb="5">
      <t>セイブ</t>
    </rPh>
    <rPh sb="5" eb="6">
      <t>チリ</t>
    </rPh>
    <rPh sb="6" eb="7">
      <t>ホコリ</t>
    </rPh>
    <rPh sb="7" eb="9">
      <t>ショリ</t>
    </rPh>
    <rPh sb="9" eb="11">
      <t>クミアイ</t>
    </rPh>
    <phoneticPr fontId="24"/>
  </si>
  <si>
    <t>相楽郡広域事務組合（一般会計）</t>
    <rPh sb="0" eb="3">
      <t>ソウラクグン</t>
    </rPh>
    <rPh sb="3" eb="5">
      <t>コウイキ</t>
    </rPh>
    <rPh sb="5" eb="7">
      <t>ジム</t>
    </rPh>
    <rPh sb="7" eb="9">
      <t>クミアイ</t>
    </rPh>
    <rPh sb="10" eb="12">
      <t>イッパン</t>
    </rPh>
    <rPh sb="12" eb="14">
      <t>カイケイ</t>
    </rPh>
    <phoneticPr fontId="24"/>
  </si>
  <si>
    <t>京都府市町村議会議員公務災害補償等組合</t>
    <rPh sb="0" eb="3">
      <t>キョウトフ</t>
    </rPh>
    <rPh sb="3" eb="6">
      <t>シチョウソン</t>
    </rPh>
    <rPh sb="6" eb="8">
      <t>ギカイ</t>
    </rPh>
    <rPh sb="8" eb="10">
      <t>ギイン</t>
    </rPh>
    <rPh sb="10" eb="12">
      <t>コウム</t>
    </rPh>
    <rPh sb="12" eb="14">
      <t>サイガイ</t>
    </rPh>
    <rPh sb="14" eb="16">
      <t>ホショウ</t>
    </rPh>
    <rPh sb="16" eb="17">
      <t>トウ</t>
    </rPh>
    <rPh sb="17" eb="19">
      <t>クミアイ</t>
    </rPh>
    <phoneticPr fontId="24"/>
  </si>
  <si>
    <t>京都府後期高齢者医療広域連合（一般会計）</t>
    <rPh sb="0" eb="3">
      <t>キョウトフ</t>
    </rPh>
    <rPh sb="3" eb="5">
      <t>コウキ</t>
    </rPh>
    <rPh sb="5" eb="8">
      <t>コウレイシャ</t>
    </rPh>
    <rPh sb="8" eb="10">
      <t>イリョウ</t>
    </rPh>
    <rPh sb="10" eb="12">
      <t>コウイキ</t>
    </rPh>
    <rPh sb="12" eb="14">
      <t>レンゴウ</t>
    </rPh>
    <rPh sb="15" eb="17">
      <t>イッパン</t>
    </rPh>
    <rPh sb="17" eb="19">
      <t>カイケイ</t>
    </rPh>
    <phoneticPr fontId="24"/>
  </si>
  <si>
    <t>京都府住宅新築資金等貸付事業管理組合（一般会計）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イッパン</t>
    </rPh>
    <rPh sb="21" eb="23">
      <t>カイケイ</t>
    </rPh>
    <phoneticPr fontId="24"/>
  </si>
  <si>
    <t>京都府住宅新築資金等貸付事業管理組合（特別会計）</t>
    <rPh sb="0" eb="3">
      <t>キョウトフ</t>
    </rPh>
    <rPh sb="3" eb="5">
      <t>ジュウタク</t>
    </rPh>
    <rPh sb="5" eb="7">
      <t>シンチク</t>
    </rPh>
    <rPh sb="7" eb="9">
      <t>シキン</t>
    </rPh>
    <rPh sb="9" eb="10">
      <t>トウ</t>
    </rPh>
    <rPh sb="10" eb="12">
      <t>カシツケ</t>
    </rPh>
    <rPh sb="12" eb="14">
      <t>ジギョウ</t>
    </rPh>
    <rPh sb="14" eb="16">
      <t>カンリ</t>
    </rPh>
    <rPh sb="16" eb="18">
      <t>クミアイ</t>
    </rPh>
    <rPh sb="19" eb="21">
      <t>トクベツ</t>
    </rPh>
    <rPh sb="21" eb="23">
      <t>カイケイ</t>
    </rPh>
    <phoneticPr fontId="24"/>
  </si>
  <si>
    <t>京都府自治会館管理組合</t>
    <rPh sb="0" eb="3">
      <t>キョウトフ</t>
    </rPh>
    <rPh sb="3" eb="5">
      <t>ジチ</t>
    </rPh>
    <rPh sb="5" eb="7">
      <t>カイカン</t>
    </rPh>
    <rPh sb="7" eb="9">
      <t>カンリ</t>
    </rPh>
    <rPh sb="9" eb="11">
      <t>クミアイ</t>
    </rPh>
    <phoneticPr fontId="24"/>
  </si>
  <si>
    <t>京都府市町村職員退職手当組合</t>
    <rPh sb="0" eb="3">
      <t>キョウトフ</t>
    </rPh>
    <rPh sb="3" eb="6">
      <t>シチョウソン</t>
    </rPh>
    <rPh sb="6" eb="8">
      <t>ショクイン</t>
    </rPh>
    <rPh sb="8" eb="10">
      <t>タイショク</t>
    </rPh>
    <rPh sb="10" eb="12">
      <t>テアテ</t>
    </rPh>
    <rPh sb="12" eb="14">
      <t>クミアイ</t>
    </rPh>
    <phoneticPr fontId="24"/>
  </si>
  <si>
    <t>京都地方税機構</t>
    <rPh sb="0" eb="2">
      <t>キョウト</t>
    </rPh>
    <rPh sb="2" eb="4">
      <t>チホウ</t>
    </rPh>
    <rPh sb="4" eb="5">
      <t>ゼイ</t>
    </rPh>
    <rPh sb="5" eb="7">
      <t>キコウ</t>
    </rPh>
    <phoneticPr fontId="24"/>
  </si>
  <si>
    <t>相楽郡広域事務組合（特別会計）</t>
    <rPh sb="0" eb="3">
      <t>ソウラクグン</t>
    </rPh>
    <rPh sb="3" eb="5">
      <t>コウイキ</t>
    </rPh>
    <rPh sb="5" eb="7">
      <t>ジム</t>
    </rPh>
    <rPh sb="7" eb="9">
      <t>クミアイ</t>
    </rPh>
    <rPh sb="10" eb="12">
      <t>トクベツ</t>
    </rPh>
    <rPh sb="12" eb="14">
      <t>カイケイ</t>
    </rPh>
    <phoneticPr fontId="24"/>
  </si>
  <si>
    <t>京都府後期高齢者医療広域連合（特別会計）</t>
    <rPh sb="0" eb="3">
      <t>キョウトフ</t>
    </rPh>
    <rPh sb="3" eb="5">
      <t>コウキ</t>
    </rPh>
    <rPh sb="5" eb="8">
      <t>コウレイシャ</t>
    </rPh>
    <rPh sb="8" eb="10">
      <t>イリョウ</t>
    </rPh>
    <rPh sb="10" eb="12">
      <t>コウイキ</t>
    </rPh>
    <rPh sb="12" eb="14">
      <t>レンゴウ</t>
    </rPh>
    <rPh sb="15" eb="17">
      <t>トクベツ</t>
    </rPh>
    <rPh sb="17" eb="19">
      <t>カイケイ</t>
    </rPh>
    <phoneticPr fontId="24"/>
  </si>
  <si>
    <t>-</t>
    <phoneticPr fontId="2"/>
  </si>
  <si>
    <t>学研都市京都土地開発公社</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</si>
  <si>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</si>
  <si>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</si>
  <si>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</si>
  <si>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</si>
  <si>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べて、本町は、将来負担比率が高く、有形固定資産減価償却率が低くなっており、真逆の傾向を示している。これは、平成初期の関西文化学術研究都市建設に伴い、借り入れた地方債や五省協定に基づく旧住宅・都市整備公団立替施行による債務負担行為の残高の大きさが将来負担比率の高い値に結びついている。一方で、保有資産については、比較的新しいことに加え、特に、平成26～28年度にかけて、公共施設の建替えを実施したことから、有形固定資産減価償却率については、類似団体に比べ、低くなっている。したがって、公共施設等の整備を実施することにより、有形固定資産減価償却率は低下するものの、施設整備のために借り入れた地方債の償還が将来世代への負担へつながることから、この双方のバランスを勘案しつつ、今後来たるべき公共施設等の更新需要に備えるための財源確保や、施設の長寿命化による財政負担の軽減・平準化を図る必要があ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</si>
  <si>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</si>
  <si>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</si>
  <si>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</si>
  <si>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</si>
  <si>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</si>
  <si>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</si>
  <si>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と比較して高い水準にある。これは、上述するように、関西文化学術研究都市建設に伴う都市基盤整備のための借入や五省協定に基づく旧住宅・都市整備公団立替施行による債務負担行為残高の大きさが将来負担比率を押し上げているものである。また、今後、地方債償還額が増加していくことが見込まれるため、これまで以上に歳入の推移と実質債務の償還推移、さらに基金残高の動向も踏まえつつ、将来にわたる持続可能な財政運営のための安定的財政基盤の確立が必要とされ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</si>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</sst>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30079</c:v>
                </c:pt>
                <c:pt idx="1">
                  <c:v>32553</c:v>
                </c:pt>
                <c:pt idx="2">
                  <c:v>53263</c:v>
                </c:pt>
                <c:pt idx="3">
                  <c:v>92795</c:v>
                </c:pt>
                <c:pt idx="4">
                  <c:v>50050</c:v>
                </c:pt>
              </c:numCache>
            </c:numRef>
          </c:val>
          <c:smooth val="0"/>
        </c:ser>
        <c:dLbls>
          <c:showLegendKey val="0"/>
          <c:showVal val="0"/>
          <c:showCatName val="0"/>
          <c:showSerName val="0"/>
          <c:showPercent val="0"/>
          <c:showBubbleSize val="0"/>
        </c:dLbls>
        <c:marker val="1"/>
        <c:smooth val="0"/>
        <c:axId val="179189632"/>
        <c:axId val="179208192"/>
      </c:lineChart>
      <c:catAx>
        <c:axId val="17918963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208192"/>
        <c:crosses val="autoZero"/>
        <c:auto val="1"/>
        <c:lblAlgn val="ctr"/>
        <c:lblOffset val="100"/>
        <c:tickLblSkip val="1"/>
        <c:tickMarkSkip val="1"/>
        <c:noMultiLvlLbl val="0"/>
      </c:catAx>
      <c:valAx>
        <c:axId val="17920819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9189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0.63</c:v>
                </c:pt>
                <c:pt idx="1">
                  <c:v>0.41</c:v>
                </c:pt>
                <c:pt idx="2">
                  <c:v>0.67</c:v>
                </c:pt>
                <c:pt idx="3">
                  <c:v>0.74</c:v>
                </c:pt>
                <c:pt idx="4">
                  <c:v>0.64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11.6</c:v>
                </c:pt>
                <c:pt idx="1">
                  <c:v>8.8800000000000008</c:v>
                </c:pt>
                <c:pt idx="2">
                  <c:v>9.91</c:v>
                </c:pt>
                <c:pt idx="3">
                  <c:v>14.48</c:v>
                </c:pt>
                <c:pt idx="4">
                  <c:v>11.65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24524544"/>
        <c:axId val="2246618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0.98</c:v>
                </c:pt>
                <c:pt idx="1">
                  <c:v>-3.1</c:v>
                </c:pt>
                <c:pt idx="2">
                  <c:v>0.97</c:v>
                </c:pt>
                <c:pt idx="3">
                  <c:v>4.4400000000000004</c:v>
                </c:pt>
                <c:pt idx="4">
                  <c:v>-3.17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24524544"/>
        <c:axId val="224661888"/>
      </c:lineChart>
      <c:catAx>
        <c:axId val="22452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4661888"/>
        <c:crosses val="autoZero"/>
        <c:auto val="1"/>
        <c:lblAlgn val="ctr"/>
        <c:lblOffset val="100"/>
        <c:tickLblSkip val="1"/>
        <c:tickMarkSkip val="1"/>
        <c:noMultiLvlLbl val="0"/>
      </c:catAx>
      <c:valAx>
        <c:axId val="224661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524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病院事業特別会計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0.16</c:v>
                </c:pt>
                <c:pt idx="2">
                  <c:v>#N/A</c:v>
                </c:pt>
                <c:pt idx="3">
                  <c:v>0.16</c:v>
                </c:pt>
                <c:pt idx="4">
                  <c:v>#N/A</c:v>
                </c:pt>
                <c:pt idx="5">
                  <c:v>0.16</c:v>
                </c:pt>
                <c:pt idx="6">
                  <c:v>#N/A</c:v>
                </c:pt>
                <c:pt idx="7">
                  <c:v>0.13</c:v>
                </c:pt>
                <c:pt idx="8">
                  <c:v>#N/A</c:v>
                </c:pt>
                <c:pt idx="9">
                  <c:v>0.13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0.14000000000000001</c:v>
                </c:pt>
                <c:pt idx="2">
                  <c:v>#N/A</c:v>
                </c:pt>
                <c:pt idx="3">
                  <c:v>0.11</c:v>
                </c:pt>
                <c:pt idx="4">
                  <c:v>#N/A</c:v>
                </c:pt>
                <c:pt idx="5">
                  <c:v>0.13</c:v>
                </c:pt>
                <c:pt idx="6">
                  <c:v>#N/A</c:v>
                </c:pt>
                <c:pt idx="7">
                  <c:v>0.12</c:v>
                </c:pt>
                <c:pt idx="8">
                  <c:v>#N/A</c:v>
                </c:pt>
                <c:pt idx="9">
                  <c:v>0.14000000000000001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0.63</c:v>
                </c:pt>
                <c:pt idx="2">
                  <c:v>#N/A</c:v>
                </c:pt>
                <c:pt idx="3">
                  <c:v>0.41</c:v>
                </c:pt>
                <c:pt idx="4">
                  <c:v>#N/A</c:v>
                </c:pt>
                <c:pt idx="5">
                  <c:v>0.66</c:v>
                </c:pt>
                <c:pt idx="6">
                  <c:v>#N/A</c:v>
                </c:pt>
                <c:pt idx="7">
                  <c:v>0.73</c:v>
                </c:pt>
                <c:pt idx="8">
                  <c:v>#N/A</c:v>
                </c:pt>
                <c:pt idx="9">
                  <c:v>0.63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0.59</c:v>
                </c:pt>
                <c:pt idx="4">
                  <c:v>#N/A</c:v>
                </c:pt>
                <c:pt idx="5">
                  <c:v>0.56000000000000005</c:v>
                </c:pt>
                <c:pt idx="6">
                  <c:v>#N/A</c:v>
                </c:pt>
                <c:pt idx="7">
                  <c:v>0.57999999999999996</c:v>
                </c:pt>
                <c:pt idx="8">
                  <c:v>#N/A</c:v>
                </c:pt>
                <c:pt idx="9">
                  <c:v>0.68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0.79</c:v>
                </c:pt>
                <c:pt idx="2">
                  <c:v>#N/A</c:v>
                </c:pt>
                <c:pt idx="3">
                  <c:v>0.33</c:v>
                </c:pt>
                <c:pt idx="4">
                  <c:v>#N/A</c:v>
                </c:pt>
                <c:pt idx="5">
                  <c:v>0.26</c:v>
                </c:pt>
                <c:pt idx="6">
                  <c:v>#N/A</c:v>
                </c:pt>
                <c:pt idx="7">
                  <c:v>0.53</c:v>
                </c:pt>
                <c:pt idx="8">
                  <c:v>#N/A</c:v>
                </c:pt>
                <c:pt idx="9">
                  <c:v>1.33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24.95</c:v>
                </c:pt>
                <c:pt idx="2">
                  <c:v>#N/A</c:v>
                </c:pt>
                <c:pt idx="3">
                  <c:v>27.06</c:v>
                </c:pt>
                <c:pt idx="4">
                  <c:v>#N/A</c:v>
                </c:pt>
                <c:pt idx="5">
                  <c:v>30.27</c:v>
                </c:pt>
                <c:pt idx="6">
                  <c:v>#N/A</c:v>
                </c:pt>
                <c:pt idx="7">
                  <c:v>31.29</c:v>
                </c:pt>
                <c:pt idx="8">
                  <c:v>#N/A</c:v>
                </c:pt>
                <c:pt idx="9">
                  <c:v>33.42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24772864"/>
        <c:axId val="224774400"/>
      </c:barChart>
      <c:catAx>
        <c:axId val="22477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4774400"/>
        <c:crosses val="autoZero"/>
        <c:auto val="1"/>
        <c:lblAlgn val="ctr"/>
        <c:lblOffset val="100"/>
        <c:tickLblSkip val="1"/>
        <c:tickMarkSkip val="1"/>
        <c:noMultiLvlLbl val="0"/>
      </c:catAx>
      <c:valAx>
        <c:axId val="224774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4772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1948</c:v>
                </c:pt>
                <c:pt idx="5">
                  <c:v>1631</c:v>
                </c:pt>
                <c:pt idx="8">
                  <c:v>1812</c:v>
                </c:pt>
                <c:pt idx="11">
                  <c:v>1717</c:v>
                </c:pt>
                <c:pt idx="14">
                  <c:v>1579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455</c:v>
                </c:pt>
                <c:pt idx="3">
                  <c:v>455</c:v>
                </c:pt>
                <c:pt idx="6">
                  <c:v>655</c:v>
                </c:pt>
                <c:pt idx="9">
                  <c:v>457</c:v>
                </c:pt>
                <c:pt idx="12">
                  <c:v>456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60</c:v>
                </c:pt>
                <c:pt idx="3">
                  <c:v>69</c:v>
                </c:pt>
                <c:pt idx="6">
                  <c:v>50</c:v>
                </c:pt>
                <c:pt idx="9">
                  <c:v>27</c:v>
                </c:pt>
                <c:pt idx="12">
                  <c:v>21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490</c:v>
                </c:pt>
                <c:pt idx="3">
                  <c:v>490</c:v>
                </c:pt>
                <c:pt idx="6">
                  <c:v>532</c:v>
                </c:pt>
                <c:pt idx="9">
                  <c:v>554</c:v>
                </c:pt>
                <c:pt idx="12">
                  <c:v>600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1687</c:v>
                </c:pt>
                <c:pt idx="3">
                  <c:v>1618</c:v>
                </c:pt>
                <c:pt idx="6">
                  <c:v>1577</c:v>
                </c:pt>
                <c:pt idx="9">
                  <c:v>1460</c:v>
                </c:pt>
                <c:pt idx="12">
                  <c:v>1448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25004928"/>
        <c:axId val="225007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744</c:v>
                </c:pt>
                <c:pt idx="2">
                  <c:v>#N/A</c:v>
                </c:pt>
                <c:pt idx="3">
                  <c:v>#N/A</c:v>
                </c:pt>
                <c:pt idx="4">
                  <c:v>1001</c:v>
                </c:pt>
                <c:pt idx="5">
                  <c:v>#N/A</c:v>
                </c:pt>
                <c:pt idx="6">
                  <c:v>#N/A</c:v>
                </c:pt>
                <c:pt idx="7">
                  <c:v>1002</c:v>
                </c:pt>
                <c:pt idx="8">
                  <c:v>#N/A</c:v>
                </c:pt>
                <c:pt idx="9">
                  <c:v>#N/A</c:v>
                </c:pt>
                <c:pt idx="10">
                  <c:v>781</c:v>
                </c:pt>
                <c:pt idx="11">
                  <c:v>#N/A</c:v>
                </c:pt>
                <c:pt idx="12">
                  <c:v>#N/A</c:v>
                </c:pt>
                <c:pt idx="13">
                  <c:v>946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25004928"/>
        <c:axId val="225007104"/>
      </c:lineChart>
      <c:catAx>
        <c:axId val="22500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5007104"/>
        <c:crosses val="autoZero"/>
        <c:auto val="1"/>
        <c:lblAlgn val="ctr"/>
        <c:lblOffset val="100"/>
        <c:tickLblSkip val="1"/>
        <c:tickMarkSkip val="1"/>
        <c:noMultiLvlLbl val="0"/>
      </c:catAx>
      <c:valAx>
        <c:axId val="225007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004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14414</c:v>
                </c:pt>
                <c:pt idx="5">
                  <c:v>13947</c:v>
                </c:pt>
                <c:pt idx="8">
                  <c:v>13762</c:v>
                </c:pt>
                <c:pt idx="11">
                  <c:v>14636</c:v>
                </c:pt>
                <c:pt idx="14">
                  <c:v>14698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3781</c:v>
                </c:pt>
                <c:pt idx="5">
                  <c:v>3613</c:v>
                </c:pt>
                <c:pt idx="8">
                  <c:v>3334</c:v>
                </c:pt>
                <c:pt idx="11">
                  <c:v>3301</c:v>
                </c:pt>
                <c:pt idx="14">
                  <c:v>3276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3018</c:v>
                </c:pt>
                <c:pt idx="5">
                  <c:v>2888</c:v>
                </c:pt>
                <c:pt idx="8">
                  <c:v>3250</c:v>
                </c:pt>
                <c:pt idx="11">
                  <c:v>3294</c:v>
                </c:pt>
                <c:pt idx="14">
                  <c:v>2626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1639</c:v>
                </c:pt>
                <c:pt idx="3">
                  <c:v>1675</c:v>
                </c:pt>
                <c:pt idx="6">
                  <c:v>1550</c:v>
                </c:pt>
                <c:pt idx="9">
                  <c:v>1556</c:v>
                </c:pt>
                <c:pt idx="12">
                  <c:v>1533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170</c:v>
                </c:pt>
                <c:pt idx="3">
                  <c:v>115</c:v>
                </c:pt>
                <c:pt idx="6">
                  <c:v>76</c:v>
                </c:pt>
                <c:pt idx="9">
                  <c:v>31</c:v>
                </c:pt>
                <c:pt idx="12">
                  <c:v>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8251</c:v>
                </c:pt>
                <c:pt idx="3">
                  <c:v>7858</c:v>
                </c:pt>
                <c:pt idx="6">
                  <c:v>7840</c:v>
                </c:pt>
                <c:pt idx="9">
                  <c:v>8045</c:v>
                </c:pt>
                <c:pt idx="12">
                  <c:v>8427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4861</c:v>
                </c:pt>
                <c:pt idx="3">
                  <c:v>4410</c:v>
                </c:pt>
                <c:pt idx="6">
                  <c:v>3753</c:v>
                </c:pt>
                <c:pt idx="9">
                  <c:v>3296</c:v>
                </c:pt>
                <c:pt idx="12">
                  <c:v>2840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14883</c:v>
                </c:pt>
                <c:pt idx="3">
                  <c:v>14395</c:v>
                </c:pt>
                <c:pt idx="6">
                  <c:v>14418</c:v>
                </c:pt>
                <c:pt idx="9">
                  <c:v>15514</c:v>
                </c:pt>
                <c:pt idx="12">
                  <c:v>15473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25917184"/>
        <c:axId val="225919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8591</c:v>
                </c:pt>
                <c:pt idx="2">
                  <c:v>#N/A</c:v>
                </c:pt>
                <c:pt idx="3">
                  <c:v>#N/A</c:v>
                </c:pt>
                <c:pt idx="4">
                  <c:v>8007</c:v>
                </c:pt>
                <c:pt idx="5">
                  <c:v>#N/A</c:v>
                </c:pt>
                <c:pt idx="6">
                  <c:v>#N/A</c:v>
                </c:pt>
                <c:pt idx="7">
                  <c:v>7291</c:v>
                </c:pt>
                <c:pt idx="8">
                  <c:v>#N/A</c:v>
                </c:pt>
                <c:pt idx="9">
                  <c:v>#N/A</c:v>
                </c:pt>
                <c:pt idx="10">
                  <c:v>7210</c:v>
                </c:pt>
                <c:pt idx="11">
                  <c:v>#N/A</c:v>
                </c:pt>
                <c:pt idx="12">
                  <c:v>#N/A</c:v>
                </c:pt>
                <c:pt idx="13">
                  <c:v>7678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25917184"/>
        <c:axId val="225919360"/>
      </c:lineChart>
      <c:catAx>
        <c:axId val="22591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5919360"/>
        <c:crosses val="autoZero"/>
        <c:auto val="1"/>
        <c:lblAlgn val="ctr"/>
        <c:lblOffset val="100"/>
        <c:tickLblSkip val="1"/>
        <c:tickMarkSkip val="1"/>
        <c:noMultiLvlLbl val="0"/>
      </c:catAx>
      <c:valAx>
        <c:axId val="225919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5917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50</c:v>
                </c:pt>
                <c:pt idx="4">
                  <c:v>50.4</c:v>
                </c:pt>
              </c:numCache>
            </c:numRef>
          </c:xVal>
          <c:yVal>
            <c:numRef>
              <c:f>公会計指標分析・財政指標組合せ分析表!$K$51:$O$51</c:f>
              <c:numCache>
                <c:formatCode>#,##0.0;"▲ "#,##0.0</c:formatCode>
                <c:ptCount val="5"/>
                <c:pt idx="3">
                  <c:v>109.8</c:v>
                </c:pt>
                <c:pt idx="4">
                  <c:v>112.5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pt idx="4">
                  <c:v>53.4</c:v>
                </c:pt>
              </c:numCache>
            </c:numRef>
          </c:xVal>
          <c:yVal>
            <c:numRef>
              <c:f>公会計指標分析・財政指標組合せ分析表!$K$55:$O$55</c:f>
              <c:numCache>
                <c:formatCode>#,##0.0;"▲ "#,##0.0</c:formatCode>
                <c:ptCount val="5"/>
                <c:pt idx="3">
                  <c:v>13</c:v>
                </c:pt>
                <c:pt idx="4">
                  <c:v>21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563270784"/>
        <c:axId val="563272704"/>
      </c:scatterChart>
      <c:valAx>
        <c:axId val="563270784"/>
        <c:scaling>
          <c:orientation val="minMax"/>
          <c:max val="53.7"/>
          <c:min val="49.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3272704"/>
        <c:crosses val="autoZero"/>
        <c:crossBetween val="midCat"/>
      </c:valAx>
      <c:valAx>
        <c:axId val="563272704"/>
        <c:scaling>
          <c:orientation val="minMax"/>
          <c:max val="130"/>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632707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manualLayout>
                  <c:x val="0"/>
                  <c:y val="-2.1287290069133516E-3"/>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manualLayout>
                  <c:x val="0"/>
                  <c:y val="-1.4967320261437909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0"/>
                  <c:y val="1.7096220815535312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13.9</c:v>
                </c:pt>
                <c:pt idx="1">
                  <c:v>14.1</c:v>
                </c:pt>
                <c:pt idx="2">
                  <c:v>14</c:v>
                </c:pt>
                <c:pt idx="3">
                  <c:v>14.1</c:v>
                </c:pt>
                <c:pt idx="4">
                  <c:v>13.6</c:v>
                </c:pt>
              </c:numCache>
            </c:numRef>
          </c:xVal>
          <c:yVal>
            <c:numRef>
              <c:f>公会計指標分析・財政指標組合せ分析表!$K$73:$O$73</c:f>
              <c:numCache>
                <c:formatCode>#,##0.0;"▲ "#,##0.0</c:formatCode>
                <c:ptCount val="5"/>
                <c:pt idx="0">
                  <c:v>135.5</c:v>
                </c:pt>
                <c:pt idx="1">
                  <c:v>121.2</c:v>
                </c:pt>
                <c:pt idx="2">
                  <c:v>111</c:v>
                </c:pt>
                <c:pt idx="3">
                  <c:v>109.8</c:v>
                </c:pt>
                <c:pt idx="4">
                  <c:v>112.5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62447488"/>
        <c:axId val="562449408"/>
      </c:scatterChart>
      <c:valAx>
        <c:axId val="562447488"/>
        <c:scaling>
          <c:orientation val="minMax"/>
          <c:max val="14.799999999999999"/>
          <c:min val="6.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62449408"/>
        <c:crosses val="autoZero"/>
        <c:crossBetween val="midCat"/>
      </c:valAx>
      <c:valAx>
        <c:axId val="562449408"/>
        <c:scaling>
          <c:orientation val="minMax"/>
          <c:max val="16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62447488"/>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京都府精華町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元利償還金の減少、公営企業債（主に下水道事業特別会計）の元利償還金に対する繰入金の増加、組合等が起こした地方債の元利償還金に対する負担金等の減少があり、これらを勘案すると分子構造は前年度とほぼ変わらない。しかし、算入公債費等について、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年度は前年度と比較すると</a:t>
          </a:r>
          <a:r>
            <a:rPr kumimoji="1" lang="en-US" altLang="ja-JP" sz="1200">
              <a:latin typeface="ＭＳ ゴシック" pitchFamily="49" charset="-128"/>
              <a:ea typeface="ＭＳ ゴシック" pitchFamily="49" charset="-128"/>
            </a:rPr>
            <a:t>138</a:t>
          </a:r>
          <a:r>
            <a:rPr kumimoji="1" lang="ja-JP" altLang="en-US" sz="1200">
              <a:latin typeface="ＭＳ ゴシック" pitchFamily="49" charset="-128"/>
              <a:ea typeface="ＭＳ ゴシック" pitchFamily="49" charset="-128"/>
            </a:rPr>
            <a:t>百万円減少したことにより、単年度で見た場合の実質公債費比率は悪化している。今後は近年発行した大型投資事業の財源としての新規地方債により、元利償還金の増加が見込まれることから、適正な債務償還及び充当可能財源の確保に努める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京都府精華町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学研都市開発に伴う五省協定に基づく立替施行による準公債費の債務負担行為残高が大きな懸案であったが着実に残高を減少させている。地方債については、これまで新規発行を償還元金の範囲内に抑える公債費適正化対策により残高減少に努めてきたが、大型投資事業の財源としての新規地方債発行額の増加により、今後数年間は、地方債発行額は高止まりすることが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また、充当可能財源基金については、基金残高の減少が影響し、これが将来負担比率の分子構造の悪化にもつながっている。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今後も将来への負担が過度になることが無いよう、事業実施の適正化や充当可能基金等の財源確保を図り、財政の健全化に努める。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京都府精華町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37,556
37,321
25.68
12,799,312
12,632,714
50,849
8,005,141
15,473,440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112.5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[ 50.4</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本町は、関西文化学術研究都市の中心地として平成の初期に急速な都市建設が進められたという特性があるため、類似団体と比較して有形固定資産減価償却率は低い。ただし、固定資産台帳整備において、建物と附属設備を可能な限り分けて計上したことにより、附属設備については、建物本体よりも耐用年数が短いため、建物一体評価による有形固定資産減価償却率を算出した場合と比べて、比率が高くなる。したがって、有形固定資産減価償却率を用いた今後の更新費用の推計について、この点を考慮することが重要であると考え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66" name="直線コネクタ 65"/>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67"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68" name="直線コネクタ 67"/>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69" name="有形固定資産減価償却率最大値テキスト"/>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0" name="直線コネクタ 69"/>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163847</xdr:rowOff>
    </xdr:from>
    <xdr:ext cx="405111" cy="259045"/>
    <xdr:sp macro="" textlink="">
      <xdr:nvSpPr>
        <xdr:cNvPr id="71" name="有形固定資産減価償却率平均値テキスト"/>
        <xdr:cNvSpPr txBox="1"/>
      </xdr:nvSpPr>
      <xdr:spPr>
        <a:xfrm>
          <a:off x="4813300" y="5574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2" name="フローチャート : 判断 71"/>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3" name="フローチャート : 判断 72"/>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62049</xdr:rowOff>
    </xdr:from>
    <xdr:to>
      <xdr:col>3</xdr:col>
      <xdr:colOff>1222375</xdr:colOff>
      <xdr:row>29</xdr:row>
      <xdr:rowOff>163649</xdr:rowOff>
    </xdr:to>
    <xdr:sp macro="" textlink="">
      <xdr:nvSpPr>
        <xdr:cNvPr id="79" name="円/楕円 78"/>
        <xdr:cNvSpPr/>
      </xdr:nvSpPr>
      <xdr:spPr>
        <a:xfrm>
          <a:off x="4711700" y="581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40476</xdr:rowOff>
    </xdr:from>
    <xdr:ext cx="405111" cy="259045"/>
    <xdr:sp macro="" textlink="">
      <xdr:nvSpPr>
        <xdr:cNvPr id="80" name="有形固定資産減価償却率該当値テキスト"/>
        <xdr:cNvSpPr txBox="1"/>
      </xdr:nvSpPr>
      <xdr:spPr>
        <a:xfrm>
          <a:off x="4813300" y="5793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74386</xdr:rowOff>
    </xdr:from>
    <xdr:to>
      <xdr:col>3</xdr:col>
      <xdr:colOff>511175</xdr:colOff>
      <xdr:row>30</xdr:row>
      <xdr:rowOff>4536</xdr:rowOff>
    </xdr:to>
    <xdr:sp macro="" textlink="">
      <xdr:nvSpPr>
        <xdr:cNvPr id="81" name="円/楕円 80"/>
        <xdr:cNvSpPr/>
      </xdr:nvSpPr>
      <xdr:spPr>
        <a:xfrm>
          <a:off x="4000500" y="582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112849</xdr:rowOff>
    </xdr:from>
    <xdr:to>
      <xdr:col>3</xdr:col>
      <xdr:colOff>1171575</xdr:colOff>
      <xdr:row>29</xdr:row>
      <xdr:rowOff>125186</xdr:rowOff>
    </xdr:to>
    <xdr:cxnSp macro="">
      <xdr:nvCxnSpPr>
        <xdr:cNvPr id="82" name="直線コネクタ 81"/>
        <xdr:cNvCxnSpPr/>
      </xdr:nvCxnSpPr>
      <xdr:spPr>
        <a:xfrm flipV="1">
          <a:off x="4051300" y="5865949"/>
          <a:ext cx="7112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27</xdr:row>
      <xdr:rowOff>87647</xdr:rowOff>
    </xdr:from>
    <xdr:ext cx="405111" cy="259045"/>
    <xdr:sp macro="" textlink="">
      <xdr:nvSpPr>
        <xdr:cNvPr id="83" name="n_1aveValue有形固定資産減価償却率"/>
        <xdr:cNvSpPr txBox="1"/>
      </xdr:nvSpPr>
      <xdr:spPr>
        <a:xfrm>
          <a:off x="3836043"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167113</xdr:rowOff>
    </xdr:from>
    <xdr:ext cx="405111" cy="259045"/>
    <xdr:sp macro="" textlink="">
      <xdr:nvSpPr>
        <xdr:cNvPr id="84" name="n_1mainValue有形固定資産減価償却率"/>
        <xdr:cNvSpPr txBox="1"/>
      </xdr:nvSpPr>
      <xdr:spPr>
        <a:xfrm>
          <a:off x="3836043" y="592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京都府精華町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37,556
37,321
25.68
12,799,312
12,632,714
50,849
8,005,141
15,473,440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112.5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88282</xdr:rowOff>
    </xdr:from>
    <xdr:ext cx="405111" cy="259045"/>
    <xdr:sp macro="" textlink="">
      <xdr:nvSpPr>
        <xdr:cNvPr id="62" name="【道路】&#10;有形固定資産減価償却率平均値テキスト"/>
        <xdr:cNvSpPr txBox="1"/>
      </xdr:nvSpPr>
      <xdr:spPr>
        <a:xfrm>
          <a:off x="4724400" y="626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145415</xdr:rowOff>
    </xdr:from>
    <xdr:to>
      <xdr:col>6</xdr:col>
      <xdr:colOff>561975</xdr:colOff>
      <xdr:row>39</xdr:row>
      <xdr:rowOff>75565</xdr:rowOff>
    </xdr:to>
    <xdr:sp macro="" textlink="">
      <xdr:nvSpPr>
        <xdr:cNvPr id="70" name="円/楕円 69"/>
        <xdr:cNvSpPr/>
      </xdr:nvSpPr>
      <xdr:spPr>
        <a:xfrm>
          <a:off x="45847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123842</xdr:rowOff>
    </xdr:from>
    <xdr:ext cx="405111" cy="259045"/>
    <xdr:sp macro="" textlink="">
      <xdr:nvSpPr>
        <xdr:cNvPr id="71" name="【道路】&#10;有形固定資産減価償却率該当値テキスト"/>
        <xdr:cNvSpPr txBox="1"/>
      </xdr:nvSpPr>
      <xdr:spPr>
        <a:xfrm>
          <a:off x="4724400"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141605</xdr:rowOff>
    </xdr:from>
    <xdr:to>
      <xdr:col>5</xdr:col>
      <xdr:colOff>409575</xdr:colOff>
      <xdr:row>39</xdr:row>
      <xdr:rowOff>71755</xdr:rowOff>
    </xdr:to>
    <xdr:sp macro="" textlink="">
      <xdr:nvSpPr>
        <xdr:cNvPr id="72" name="円/楕円 71"/>
        <xdr:cNvSpPr/>
      </xdr:nvSpPr>
      <xdr:spPr>
        <a:xfrm>
          <a:off x="3746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20955</xdr:rowOff>
    </xdr:from>
    <xdr:to>
      <xdr:col>6</xdr:col>
      <xdr:colOff>511175</xdr:colOff>
      <xdr:row>39</xdr:row>
      <xdr:rowOff>24765</xdr:rowOff>
    </xdr:to>
    <xdr:cxnSp macro="">
      <xdr:nvCxnSpPr>
        <xdr:cNvPr id="73" name="直線コネクタ 72"/>
        <xdr:cNvCxnSpPr/>
      </xdr:nvCxnSpPr>
      <xdr:spPr>
        <a:xfrm>
          <a:off x="3797300" y="670750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101617</xdr:rowOff>
    </xdr:from>
    <xdr:ext cx="405111" cy="259045"/>
    <xdr:sp macro="" textlink="">
      <xdr:nvSpPr>
        <xdr:cNvPr id="74" name="n_1aveValue【道路】&#10;有形固定資産減価償却率"/>
        <xdr:cNvSpPr txBox="1"/>
      </xdr:nvSpPr>
      <xdr:spPr>
        <a:xfrm>
          <a:off x="3582043"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62882</xdr:rowOff>
    </xdr:from>
    <xdr:ext cx="405111" cy="259045"/>
    <xdr:sp macro="" textlink="">
      <xdr:nvSpPr>
        <xdr:cNvPr id="75" name="n_1mainValue【道路】&#10;有形固定資産減価償却率"/>
        <xdr:cNvSpPr txBox="1"/>
      </xdr:nvSpPr>
      <xdr:spPr>
        <a:xfrm>
          <a:off x="3582043"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8" name="直線コネクタ 97"/>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9" name="【道路】&#10;一人当たり延長最小値テキスト"/>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100" name="直線コネクタ 99"/>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101" name="【道路】&#10;一人当たり延長最大値テキスト"/>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102" name="直線コネクタ 101"/>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123715</xdr:rowOff>
    </xdr:from>
    <xdr:ext cx="469744" cy="259045"/>
    <xdr:sp macro="" textlink="">
      <xdr:nvSpPr>
        <xdr:cNvPr id="103" name="【道路】&#10;一人当たり延長平均値テキスト"/>
        <xdr:cNvSpPr txBox="1"/>
      </xdr:nvSpPr>
      <xdr:spPr>
        <a:xfrm>
          <a:off x="10566400" y="663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4" name="フローチャート : 判断 103"/>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14336</xdr:rowOff>
    </xdr:from>
    <xdr:to>
      <xdr:col>14</xdr:col>
      <xdr:colOff>79375</xdr:colOff>
      <xdr:row>39</xdr:row>
      <xdr:rowOff>115936</xdr:rowOff>
    </xdr:to>
    <xdr:sp macro="" textlink="">
      <xdr:nvSpPr>
        <xdr:cNvPr id="105" name="フローチャート : 判断 104"/>
        <xdr:cNvSpPr/>
      </xdr:nvSpPr>
      <xdr:spPr>
        <a:xfrm>
          <a:off x="9588500" y="67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99009</xdr:rowOff>
    </xdr:from>
    <xdr:to>
      <xdr:col>15</xdr:col>
      <xdr:colOff>231775</xdr:colOff>
      <xdr:row>41</xdr:row>
      <xdr:rowOff>29159</xdr:rowOff>
    </xdr:to>
    <xdr:sp macro="" textlink="">
      <xdr:nvSpPr>
        <xdr:cNvPr id="111" name="円/楕円 110"/>
        <xdr:cNvSpPr/>
      </xdr:nvSpPr>
      <xdr:spPr>
        <a:xfrm>
          <a:off x="10426700" y="695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77436</xdr:rowOff>
    </xdr:from>
    <xdr:ext cx="469744" cy="259045"/>
    <xdr:sp macro="" textlink="">
      <xdr:nvSpPr>
        <xdr:cNvPr id="112" name="【道路】&#10;一人当たり延長該当値テキスト"/>
        <xdr:cNvSpPr txBox="1"/>
      </xdr:nvSpPr>
      <xdr:spPr>
        <a:xfrm>
          <a:off x="10566400" y="693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6.695</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99466</xdr:rowOff>
    </xdr:from>
    <xdr:to>
      <xdr:col>14</xdr:col>
      <xdr:colOff>79375</xdr:colOff>
      <xdr:row>41</xdr:row>
      <xdr:rowOff>29616</xdr:rowOff>
    </xdr:to>
    <xdr:sp macro="" textlink="">
      <xdr:nvSpPr>
        <xdr:cNvPr id="113" name="円/楕円 112"/>
        <xdr:cNvSpPr/>
      </xdr:nvSpPr>
      <xdr:spPr>
        <a:xfrm>
          <a:off x="9588500" y="695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149809</xdr:rowOff>
    </xdr:from>
    <xdr:to>
      <xdr:col>15</xdr:col>
      <xdr:colOff>180975</xdr:colOff>
      <xdr:row>40</xdr:row>
      <xdr:rowOff>150266</xdr:rowOff>
    </xdr:to>
    <xdr:cxnSp macro="">
      <xdr:nvCxnSpPr>
        <xdr:cNvPr id="114" name="直線コネクタ 113"/>
        <xdr:cNvCxnSpPr/>
      </xdr:nvCxnSpPr>
      <xdr:spPr>
        <a:xfrm flipV="1">
          <a:off x="9639300" y="700780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132463</xdr:rowOff>
    </xdr:from>
    <xdr:ext cx="469744" cy="259045"/>
    <xdr:sp macro="" textlink="">
      <xdr:nvSpPr>
        <xdr:cNvPr id="115" name="n_1aveValue【道路】&#10;一人当たり延長"/>
        <xdr:cNvSpPr txBox="1"/>
      </xdr:nvSpPr>
      <xdr:spPr>
        <a:xfrm>
          <a:off x="9391727" y="6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466802</xdr:colOff>
      <xdr:row>41</xdr:row>
      <xdr:rowOff>20743</xdr:rowOff>
    </xdr:from>
    <xdr:ext cx="469744" cy="259045"/>
    <xdr:sp macro="" textlink="">
      <xdr:nvSpPr>
        <xdr:cNvPr id="116" name="n_1mainValue【道路】&#10;一人当たり延長"/>
        <xdr:cNvSpPr txBox="1"/>
      </xdr:nvSpPr>
      <xdr:spPr>
        <a:xfrm>
          <a:off x="9391727" y="705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5" name="テキスト ボックス 13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7" name="テキスト ボックス 13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52578</xdr:rowOff>
    </xdr:from>
    <xdr:to>
      <xdr:col>6</xdr:col>
      <xdr:colOff>510540</xdr:colOff>
      <xdr:row>63</xdr:row>
      <xdr:rowOff>11430</xdr:rowOff>
    </xdr:to>
    <xdr:cxnSp macro="">
      <xdr:nvCxnSpPr>
        <xdr:cNvPr id="139" name="直線コネクタ 138"/>
        <xdr:cNvCxnSpPr/>
      </xdr:nvCxnSpPr>
      <xdr:spPr>
        <a:xfrm flipV="1">
          <a:off x="4634865" y="94823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15257</xdr:rowOff>
    </xdr:from>
    <xdr:ext cx="405111" cy="259045"/>
    <xdr:sp macro="" textlink="">
      <xdr:nvSpPr>
        <xdr:cNvPr id="140" name="【橋りょう・トンネル】&#10;有形固定資産減価償却率最小値テキスト"/>
        <xdr:cNvSpPr txBox="1"/>
      </xdr:nvSpPr>
      <xdr:spPr>
        <a:xfrm>
          <a:off x="47244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63</xdr:row>
      <xdr:rowOff>11430</xdr:rowOff>
    </xdr:from>
    <xdr:to>
      <xdr:col>6</xdr:col>
      <xdr:colOff>600075</xdr:colOff>
      <xdr:row>63</xdr:row>
      <xdr:rowOff>11430</xdr:rowOff>
    </xdr:to>
    <xdr:cxnSp macro="">
      <xdr:nvCxnSpPr>
        <xdr:cNvPr id="141" name="直線コネクタ 140"/>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170705</xdr:rowOff>
    </xdr:from>
    <xdr:ext cx="405111" cy="259045"/>
    <xdr:sp macro="" textlink="">
      <xdr:nvSpPr>
        <xdr:cNvPr id="142" name="【橋りょう・トンネル】&#10;有形固定資産減価償却率最大値テキスト"/>
        <xdr:cNvSpPr txBox="1"/>
      </xdr:nvSpPr>
      <xdr:spPr>
        <a:xfrm>
          <a:off x="47244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55</xdr:row>
      <xdr:rowOff>52578</xdr:rowOff>
    </xdr:from>
    <xdr:to>
      <xdr:col>6</xdr:col>
      <xdr:colOff>600075</xdr:colOff>
      <xdr:row>55</xdr:row>
      <xdr:rowOff>52578</xdr:rowOff>
    </xdr:to>
    <xdr:cxnSp macro="">
      <xdr:nvCxnSpPr>
        <xdr:cNvPr id="143" name="直線コネクタ 142"/>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21353</xdr:rowOff>
    </xdr:from>
    <xdr:ext cx="405111" cy="259045"/>
    <xdr:sp macro="" textlink="">
      <xdr:nvSpPr>
        <xdr:cNvPr id="144" name="【橋りょう・トンネル】&#10;有形固定資産減価償却率平均値テキスト"/>
        <xdr:cNvSpPr txBox="1"/>
      </xdr:nvSpPr>
      <xdr:spPr>
        <a:xfrm>
          <a:off x="4724400" y="1013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42926</xdr:rowOff>
    </xdr:from>
    <xdr:to>
      <xdr:col>6</xdr:col>
      <xdr:colOff>561975</xdr:colOff>
      <xdr:row>59</xdr:row>
      <xdr:rowOff>144526</xdr:rowOff>
    </xdr:to>
    <xdr:sp macro="" textlink="">
      <xdr:nvSpPr>
        <xdr:cNvPr id="145" name="フローチャート : 判断 144"/>
        <xdr:cNvSpPr/>
      </xdr:nvSpPr>
      <xdr:spPr>
        <a:xfrm>
          <a:off x="4584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54356</xdr:rowOff>
    </xdr:from>
    <xdr:to>
      <xdr:col>5</xdr:col>
      <xdr:colOff>409575</xdr:colOff>
      <xdr:row>60</xdr:row>
      <xdr:rowOff>155956</xdr:rowOff>
    </xdr:to>
    <xdr:sp macro="" textlink="">
      <xdr:nvSpPr>
        <xdr:cNvPr id="146" name="フローチャート : 判断 145"/>
        <xdr:cNvSpPr/>
      </xdr:nvSpPr>
      <xdr:spPr>
        <a:xfrm>
          <a:off x="37465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132080</xdr:rowOff>
    </xdr:from>
    <xdr:to>
      <xdr:col>6</xdr:col>
      <xdr:colOff>561975</xdr:colOff>
      <xdr:row>59</xdr:row>
      <xdr:rowOff>62230</xdr:rowOff>
    </xdr:to>
    <xdr:sp macro="" textlink="">
      <xdr:nvSpPr>
        <xdr:cNvPr id="152" name="円/楕円 151"/>
        <xdr:cNvSpPr/>
      </xdr:nvSpPr>
      <xdr:spPr>
        <a:xfrm>
          <a:off x="4584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154957</xdr:rowOff>
    </xdr:from>
    <xdr:ext cx="405111" cy="259045"/>
    <xdr:sp macro="" textlink="">
      <xdr:nvSpPr>
        <xdr:cNvPr id="153" name="【橋りょう・トンネル】&#10;有形固定資産減価償却率該当値テキスト"/>
        <xdr:cNvSpPr txBox="1"/>
      </xdr:nvSpPr>
      <xdr:spPr>
        <a:xfrm>
          <a:off x="4724400"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6350</xdr:rowOff>
    </xdr:from>
    <xdr:to>
      <xdr:col>5</xdr:col>
      <xdr:colOff>409575</xdr:colOff>
      <xdr:row>59</xdr:row>
      <xdr:rowOff>107950</xdr:rowOff>
    </xdr:to>
    <xdr:sp macro="" textlink="">
      <xdr:nvSpPr>
        <xdr:cNvPr id="154" name="円/楕円 153"/>
        <xdr:cNvSpPr/>
      </xdr:nvSpPr>
      <xdr:spPr>
        <a:xfrm>
          <a:off x="3746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11430</xdr:rowOff>
    </xdr:from>
    <xdr:to>
      <xdr:col>6</xdr:col>
      <xdr:colOff>511175</xdr:colOff>
      <xdr:row>59</xdr:row>
      <xdr:rowOff>57150</xdr:rowOff>
    </xdr:to>
    <xdr:cxnSp macro="">
      <xdr:nvCxnSpPr>
        <xdr:cNvPr id="155" name="直線コネクタ 154"/>
        <xdr:cNvCxnSpPr/>
      </xdr:nvCxnSpPr>
      <xdr:spPr>
        <a:xfrm flipV="1">
          <a:off x="3797300" y="10126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147083</xdr:rowOff>
    </xdr:from>
    <xdr:ext cx="405111" cy="259045"/>
    <xdr:sp macro="" textlink="">
      <xdr:nvSpPr>
        <xdr:cNvPr id="156" name="n_1aveValue【橋りょう・トンネル】&#10;有形固定資産減価償却率"/>
        <xdr:cNvSpPr txBox="1"/>
      </xdr:nvSpPr>
      <xdr:spPr>
        <a:xfrm>
          <a:off x="3582043"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124477</xdr:rowOff>
    </xdr:from>
    <xdr:ext cx="405111" cy="259045"/>
    <xdr:sp macro="" textlink="">
      <xdr:nvSpPr>
        <xdr:cNvPr id="157" name="n_1mainValue【橋りょう・トンネル】&#10;有形固定資産減価償却率"/>
        <xdr:cNvSpPr txBox="1"/>
      </xdr:nvSpPr>
      <xdr:spPr>
        <a:xfrm>
          <a:off x="3582043"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3" name="テキスト ボックス 17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5" name="テキスト ボックス 17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7" name="テキスト ボックス 17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9" name="テキスト ボックス 17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81" name="直線コネクタ 180"/>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82"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83" name="直線コネクタ 182"/>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84"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85" name="直線コネクタ 184"/>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30880</xdr:rowOff>
    </xdr:from>
    <xdr:ext cx="599010" cy="259045"/>
    <xdr:sp macro="" textlink="">
      <xdr:nvSpPr>
        <xdr:cNvPr id="186" name="【橋りょう・トンネル】&#10;一人当たり有形固定資産（償却資産）額平均値テキスト"/>
        <xdr:cNvSpPr txBox="1"/>
      </xdr:nvSpPr>
      <xdr:spPr>
        <a:xfrm>
          <a:off x="10566400" y="10317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87" name="フローチャート : 判断 186"/>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88" name="フローチャート : 判断 187"/>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165974</xdr:rowOff>
    </xdr:from>
    <xdr:to>
      <xdr:col>15</xdr:col>
      <xdr:colOff>231775</xdr:colOff>
      <xdr:row>62</xdr:row>
      <xdr:rowOff>96124</xdr:rowOff>
    </xdr:to>
    <xdr:sp macro="" textlink="">
      <xdr:nvSpPr>
        <xdr:cNvPr id="194" name="円/楕円 193"/>
        <xdr:cNvSpPr/>
      </xdr:nvSpPr>
      <xdr:spPr>
        <a:xfrm>
          <a:off x="10426700" y="106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144401</xdr:rowOff>
    </xdr:from>
    <xdr:ext cx="534377" cy="259045"/>
    <xdr:sp macro="" textlink="">
      <xdr:nvSpPr>
        <xdr:cNvPr id="195" name="【橋りょう・トンネル】&#10;一人当たり有形固定資産（償却資産）額該当値テキスト"/>
        <xdr:cNvSpPr txBox="1"/>
      </xdr:nvSpPr>
      <xdr:spPr>
        <a:xfrm>
          <a:off x="10566400" y="1060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98,104</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166381</xdr:rowOff>
    </xdr:from>
    <xdr:to>
      <xdr:col>14</xdr:col>
      <xdr:colOff>79375</xdr:colOff>
      <xdr:row>62</xdr:row>
      <xdr:rowOff>96531</xdr:rowOff>
    </xdr:to>
    <xdr:sp macro="" textlink="">
      <xdr:nvSpPr>
        <xdr:cNvPr id="196" name="円/楕円 195"/>
        <xdr:cNvSpPr/>
      </xdr:nvSpPr>
      <xdr:spPr>
        <a:xfrm>
          <a:off x="9588500" y="1062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45324</xdr:rowOff>
    </xdr:from>
    <xdr:to>
      <xdr:col>15</xdr:col>
      <xdr:colOff>180975</xdr:colOff>
      <xdr:row>62</xdr:row>
      <xdr:rowOff>45731</xdr:rowOff>
    </xdr:to>
    <xdr:cxnSp macro="">
      <xdr:nvCxnSpPr>
        <xdr:cNvPr id="197" name="直線コネクタ 196"/>
        <xdr:cNvCxnSpPr/>
      </xdr:nvCxnSpPr>
      <xdr:spPr>
        <a:xfrm flipV="1">
          <a:off x="9639300" y="10675224"/>
          <a:ext cx="838200" cy="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59</xdr:row>
      <xdr:rowOff>99472</xdr:rowOff>
    </xdr:from>
    <xdr:ext cx="599010" cy="259045"/>
    <xdr:sp macro="" textlink="">
      <xdr:nvSpPr>
        <xdr:cNvPr id="198" name="n_1aveValue【橋りょう・トンネル】&#10;一人当たり有形固定資産（償却資産）額"/>
        <xdr:cNvSpPr txBox="1"/>
      </xdr:nvSpPr>
      <xdr:spPr>
        <a:xfrm>
          <a:off x="9327094" y="1021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434486</xdr:colOff>
      <xdr:row>62</xdr:row>
      <xdr:rowOff>87658</xdr:rowOff>
    </xdr:from>
    <xdr:ext cx="534377" cy="259045"/>
    <xdr:sp macro="" textlink="">
      <xdr:nvSpPr>
        <xdr:cNvPr id="199" name="n_1mainValue【橋りょう・トンネル】&#10;一人当たり有形固定資産（償却資産）額"/>
        <xdr:cNvSpPr txBox="1"/>
      </xdr:nvSpPr>
      <xdr:spPr>
        <a:xfrm>
          <a:off x="9359411" y="1071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97,997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0" name="テキスト ボックス 20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1" name="直線コネクタ 21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2" name="テキスト ボックス 21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3" name="直線コネクタ 21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4" name="テキスト ボックス 21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5" name="直線コネクタ 21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6" name="テキスト ボックス 21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7" name="直線コネクタ 21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8" name="テキスト ボックス 21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47244</xdr:rowOff>
    </xdr:to>
    <xdr:cxnSp macro="">
      <xdr:nvCxnSpPr>
        <xdr:cNvPr id="222" name="直線コネクタ 221"/>
        <xdr:cNvCxnSpPr/>
      </xdr:nvCxnSpPr>
      <xdr:spPr>
        <a:xfrm flipV="1">
          <a:off x="4634865" y="1341120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51071</xdr:rowOff>
    </xdr:from>
    <xdr:ext cx="405111" cy="259045"/>
    <xdr:sp macro="" textlink="">
      <xdr:nvSpPr>
        <xdr:cNvPr id="223" name="【公営住宅】&#10;有形固定資産減価償却率最小値テキスト"/>
        <xdr:cNvSpPr txBox="1"/>
      </xdr:nvSpPr>
      <xdr:spPr>
        <a:xfrm>
          <a:off x="47244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86</xdr:row>
      <xdr:rowOff>47244</xdr:rowOff>
    </xdr:from>
    <xdr:to>
      <xdr:col>6</xdr:col>
      <xdr:colOff>600075</xdr:colOff>
      <xdr:row>86</xdr:row>
      <xdr:rowOff>47244</xdr:rowOff>
    </xdr:to>
    <xdr:cxnSp macro="">
      <xdr:nvCxnSpPr>
        <xdr:cNvPr id="224" name="直線コネクタ 223"/>
        <xdr:cNvCxnSpPr/>
      </xdr:nvCxnSpPr>
      <xdr:spPr>
        <a:xfrm>
          <a:off x="4546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25" name="【公営住宅】&#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26" name="直線コネクタ 225"/>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60469</xdr:rowOff>
    </xdr:from>
    <xdr:ext cx="405111" cy="259045"/>
    <xdr:sp macro="" textlink="">
      <xdr:nvSpPr>
        <xdr:cNvPr id="227" name="【公営住宅】&#10;有形固定資産減価償却率平均値テキスト"/>
        <xdr:cNvSpPr txBox="1"/>
      </xdr:nvSpPr>
      <xdr:spPr>
        <a:xfrm>
          <a:off x="4724400" y="13947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228" name="フローチャート : 判断 227"/>
        <xdr:cNvSpPr/>
      </xdr:nvSpPr>
      <xdr:spPr>
        <a:xfrm>
          <a:off x="45847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29" name="フローチャート : 判断 228"/>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101600</xdr:rowOff>
    </xdr:from>
    <xdr:to>
      <xdr:col>6</xdr:col>
      <xdr:colOff>561975</xdr:colOff>
      <xdr:row>84</xdr:row>
      <xdr:rowOff>31750</xdr:rowOff>
    </xdr:to>
    <xdr:sp macro="" textlink="">
      <xdr:nvSpPr>
        <xdr:cNvPr id="235" name="円/楕円 234"/>
        <xdr:cNvSpPr/>
      </xdr:nvSpPr>
      <xdr:spPr>
        <a:xfrm>
          <a:off x="45847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80027</xdr:rowOff>
    </xdr:from>
    <xdr:ext cx="405111" cy="259045"/>
    <xdr:sp macro="" textlink="">
      <xdr:nvSpPr>
        <xdr:cNvPr id="236" name="【公営住宅】&#10;有形固定資産減価償却率該当値テキスト"/>
        <xdr:cNvSpPr txBox="1"/>
      </xdr:nvSpPr>
      <xdr:spPr>
        <a:xfrm>
          <a:off x="4724400"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142748</xdr:rowOff>
    </xdr:from>
    <xdr:to>
      <xdr:col>5</xdr:col>
      <xdr:colOff>409575</xdr:colOff>
      <xdr:row>84</xdr:row>
      <xdr:rowOff>72898</xdr:rowOff>
    </xdr:to>
    <xdr:sp macro="" textlink="">
      <xdr:nvSpPr>
        <xdr:cNvPr id="237" name="円/楕円 236"/>
        <xdr:cNvSpPr/>
      </xdr:nvSpPr>
      <xdr:spPr>
        <a:xfrm>
          <a:off x="3746500" y="1437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152400</xdr:rowOff>
    </xdr:from>
    <xdr:to>
      <xdr:col>6</xdr:col>
      <xdr:colOff>511175</xdr:colOff>
      <xdr:row>84</xdr:row>
      <xdr:rowOff>22098</xdr:rowOff>
    </xdr:to>
    <xdr:cxnSp macro="">
      <xdr:nvCxnSpPr>
        <xdr:cNvPr id="238" name="直線コネクタ 237"/>
        <xdr:cNvCxnSpPr/>
      </xdr:nvCxnSpPr>
      <xdr:spPr>
        <a:xfrm flipV="1">
          <a:off x="3797300" y="1438275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93997</xdr:rowOff>
    </xdr:from>
    <xdr:ext cx="405111" cy="259045"/>
    <xdr:sp macro="" textlink="">
      <xdr:nvSpPr>
        <xdr:cNvPr id="239" name="n_1aveValue【公営住宅】&#10;有形固定資産減価償却率"/>
        <xdr:cNvSpPr txBox="1"/>
      </xdr:nvSpPr>
      <xdr:spPr>
        <a:xfrm>
          <a:off x="3582043"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64025</xdr:rowOff>
    </xdr:from>
    <xdr:ext cx="405111" cy="259045"/>
    <xdr:sp macro="" textlink="">
      <xdr:nvSpPr>
        <xdr:cNvPr id="240" name="n_1mainValue【公営住宅】&#10;有形固定資産減価償却率"/>
        <xdr:cNvSpPr txBox="1"/>
      </xdr:nvSpPr>
      <xdr:spPr>
        <a:xfrm>
          <a:off x="3582043" y="1446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1" name="直線コネクタ 25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2" name="テキスト ボックス 25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3" name="直線コネクタ 25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4" name="テキスト ボックス 25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5" name="直線コネクタ 25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6" name="テキスト ボックス 25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7" name="直線コネクタ 25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8" name="テキスト ボックス 25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9" name="直線コネクタ 25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0" name="テキスト ボックス 25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142875</xdr:rowOff>
    </xdr:from>
    <xdr:to>
      <xdr:col>15</xdr:col>
      <xdr:colOff>180340</xdr:colOff>
      <xdr:row>86</xdr:row>
      <xdr:rowOff>109728</xdr:rowOff>
    </xdr:to>
    <xdr:cxnSp macro="">
      <xdr:nvCxnSpPr>
        <xdr:cNvPr id="264" name="直線コネクタ 263"/>
        <xdr:cNvCxnSpPr/>
      </xdr:nvCxnSpPr>
      <xdr:spPr>
        <a:xfrm flipV="1">
          <a:off x="10476865" y="13344525"/>
          <a:ext cx="0" cy="150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113555</xdr:rowOff>
    </xdr:from>
    <xdr:ext cx="469744" cy="259045"/>
    <xdr:sp macro="" textlink="">
      <xdr:nvSpPr>
        <xdr:cNvPr id="265" name="【公営住宅】&#10;一人当たり面積最小値テキスト"/>
        <xdr:cNvSpPr txBox="1"/>
      </xdr:nvSpPr>
      <xdr:spPr>
        <a:xfrm>
          <a:off x="105664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109728</xdr:rowOff>
    </xdr:from>
    <xdr:to>
      <xdr:col>15</xdr:col>
      <xdr:colOff>269875</xdr:colOff>
      <xdr:row>86</xdr:row>
      <xdr:rowOff>109728</xdr:rowOff>
    </xdr:to>
    <xdr:cxnSp macro="">
      <xdr:nvCxnSpPr>
        <xdr:cNvPr id="266" name="直線コネクタ 265"/>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89552</xdr:rowOff>
    </xdr:from>
    <xdr:ext cx="469744" cy="259045"/>
    <xdr:sp macro="" textlink="">
      <xdr:nvSpPr>
        <xdr:cNvPr id="267" name="【公営住宅】&#10;一人当たり面積最大値テキスト"/>
        <xdr:cNvSpPr txBox="1"/>
      </xdr:nvSpPr>
      <xdr:spPr>
        <a:xfrm>
          <a:off x="10566400"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77</xdr:row>
      <xdr:rowOff>142875</xdr:rowOff>
    </xdr:from>
    <xdr:to>
      <xdr:col>15</xdr:col>
      <xdr:colOff>269875</xdr:colOff>
      <xdr:row>77</xdr:row>
      <xdr:rowOff>142875</xdr:rowOff>
    </xdr:to>
    <xdr:cxnSp macro="">
      <xdr:nvCxnSpPr>
        <xdr:cNvPr id="268" name="直線コネクタ 267"/>
        <xdr:cNvCxnSpPr/>
      </xdr:nvCxnSpPr>
      <xdr:spPr>
        <a:xfrm>
          <a:off x="10388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1415</xdr:rowOff>
    </xdr:from>
    <xdr:ext cx="469744" cy="259045"/>
    <xdr:sp macro="" textlink="">
      <xdr:nvSpPr>
        <xdr:cNvPr id="269" name="【公営住宅】&#10;一人当たり面積平均値テキスト"/>
        <xdr:cNvSpPr txBox="1"/>
      </xdr:nvSpPr>
      <xdr:spPr>
        <a:xfrm>
          <a:off x="10566400" y="14403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149988</xdr:rowOff>
    </xdr:from>
    <xdr:to>
      <xdr:col>15</xdr:col>
      <xdr:colOff>231775</xdr:colOff>
      <xdr:row>85</xdr:row>
      <xdr:rowOff>80138</xdr:rowOff>
    </xdr:to>
    <xdr:sp macro="" textlink="">
      <xdr:nvSpPr>
        <xdr:cNvPr id="270" name="フローチャート : 判断 269"/>
        <xdr:cNvSpPr/>
      </xdr:nvSpPr>
      <xdr:spPr>
        <a:xfrm>
          <a:off x="104267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29590</xdr:rowOff>
    </xdr:from>
    <xdr:to>
      <xdr:col>14</xdr:col>
      <xdr:colOff>79375</xdr:colOff>
      <xdr:row>85</xdr:row>
      <xdr:rowOff>131190</xdr:rowOff>
    </xdr:to>
    <xdr:sp macro="" textlink="">
      <xdr:nvSpPr>
        <xdr:cNvPr id="271" name="フローチャート : 判断 270"/>
        <xdr:cNvSpPr/>
      </xdr:nvSpPr>
      <xdr:spPr>
        <a:xfrm>
          <a:off x="9588500" y="1460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125603</xdr:rowOff>
    </xdr:from>
    <xdr:to>
      <xdr:col>15</xdr:col>
      <xdr:colOff>231775</xdr:colOff>
      <xdr:row>86</xdr:row>
      <xdr:rowOff>55753</xdr:rowOff>
    </xdr:to>
    <xdr:sp macro="" textlink="">
      <xdr:nvSpPr>
        <xdr:cNvPr id="277" name="円/楕円 276"/>
        <xdr:cNvSpPr/>
      </xdr:nvSpPr>
      <xdr:spPr>
        <a:xfrm>
          <a:off x="10426700" y="1469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40530</xdr:rowOff>
    </xdr:from>
    <xdr:ext cx="469744" cy="259045"/>
    <xdr:sp macro="" textlink="">
      <xdr:nvSpPr>
        <xdr:cNvPr id="278" name="【公営住宅】&#10;一人当たり面積該当値テキスト"/>
        <xdr:cNvSpPr txBox="1"/>
      </xdr:nvSpPr>
      <xdr:spPr>
        <a:xfrm>
          <a:off x="10566400" y="14613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0.287</a:t>
          </a:r>
          <a:endParaRPr kumimoji="1" lang="ja-JP" altLang="en-US" sz="1000" b="1">
            <a:solidFill>
              <a:srgbClr val="FF0000"/>
            </a:solidFill>
            <a:latin typeface="ＭＳ Ｐゴシック"/>
          </a:endParaRPr>
        </a:p>
      </xdr:txBody>
    </xdr:sp>
    <xdr:clientData/>
  </xdr:oneCellAnchor>
  <xdr:twoCellAnchor>
    <xdr:from>
      <xdr:col>13</xdr:col>
      <xdr:colOff>663575</xdr:colOff>
      <xdr:row>86</xdr:row>
      <xdr:rowOff>8637</xdr:rowOff>
    </xdr:from>
    <xdr:to>
      <xdr:col>14</xdr:col>
      <xdr:colOff>79375</xdr:colOff>
      <xdr:row>86</xdr:row>
      <xdr:rowOff>110237</xdr:rowOff>
    </xdr:to>
    <xdr:sp macro="" textlink="">
      <xdr:nvSpPr>
        <xdr:cNvPr id="279" name="円/楕円 278"/>
        <xdr:cNvSpPr/>
      </xdr:nvSpPr>
      <xdr:spPr>
        <a:xfrm>
          <a:off x="9588500" y="1475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4953</xdr:rowOff>
    </xdr:from>
    <xdr:to>
      <xdr:col>15</xdr:col>
      <xdr:colOff>180975</xdr:colOff>
      <xdr:row>86</xdr:row>
      <xdr:rowOff>59437</xdr:rowOff>
    </xdr:to>
    <xdr:cxnSp macro="">
      <xdr:nvCxnSpPr>
        <xdr:cNvPr id="280" name="直線コネクタ 279"/>
        <xdr:cNvCxnSpPr/>
      </xdr:nvCxnSpPr>
      <xdr:spPr>
        <a:xfrm flipV="1">
          <a:off x="9639300" y="14749653"/>
          <a:ext cx="838200" cy="54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147717</xdr:rowOff>
    </xdr:from>
    <xdr:ext cx="469744" cy="259045"/>
    <xdr:sp macro="" textlink="">
      <xdr:nvSpPr>
        <xdr:cNvPr id="281" name="n_1aveValue【公営住宅】&#10;一人当たり面積"/>
        <xdr:cNvSpPr txBox="1"/>
      </xdr:nvSpPr>
      <xdr:spPr>
        <a:xfrm>
          <a:off x="9391727" y="1437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101364</xdr:rowOff>
    </xdr:from>
    <xdr:ext cx="469744" cy="259045"/>
    <xdr:sp macro="" textlink="">
      <xdr:nvSpPr>
        <xdr:cNvPr id="282" name="n_1mainValue【公営住宅】&#10;一人当たり面積"/>
        <xdr:cNvSpPr txBox="1"/>
      </xdr:nvSpPr>
      <xdr:spPr>
        <a:xfrm>
          <a:off x="9391727"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9" name="テキスト ボックス 30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0" name="直線コネクタ 3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1" name="テキスト ボックス 31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2" name="直線コネクタ 3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3" name="テキスト ボックス 3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4" name="直線コネクタ 3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5" name="テキスト ボックス 3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6" name="直線コネクタ 3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7" name="テキスト ボックス 3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8" name="直線コネクタ 3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9" name="テキスト ボックス 31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1" name="テキスト ボックス 3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323" name="直線コネクタ 322"/>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324"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325" name="直線コネクタ 324"/>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26"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27" name="直線コネクタ 326"/>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328"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329" name="フローチャート : 判断 328"/>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330" name="フローチャート : 判断 329"/>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48260</xdr:rowOff>
    </xdr:from>
    <xdr:to>
      <xdr:col>23</xdr:col>
      <xdr:colOff>568325</xdr:colOff>
      <xdr:row>38</xdr:row>
      <xdr:rowOff>149860</xdr:rowOff>
    </xdr:to>
    <xdr:sp macro="" textlink="">
      <xdr:nvSpPr>
        <xdr:cNvPr id="336" name="円/楕円 335"/>
        <xdr:cNvSpPr/>
      </xdr:nvSpPr>
      <xdr:spPr>
        <a:xfrm>
          <a:off x="16268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37</xdr:row>
      <xdr:rowOff>71137</xdr:rowOff>
    </xdr:from>
    <xdr:ext cx="405111" cy="259045"/>
    <xdr:sp macro="" textlink="">
      <xdr:nvSpPr>
        <xdr:cNvPr id="337" name="【認定こども園・幼稚園・保育所】&#10;有形固定資産減価償却率該当値テキスト"/>
        <xdr:cNvSpPr txBox="1"/>
      </xdr:nvSpPr>
      <xdr:spPr>
        <a:xfrm>
          <a:off x="16408400" y="641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111125</xdr:rowOff>
    </xdr:from>
    <xdr:to>
      <xdr:col>22</xdr:col>
      <xdr:colOff>415925</xdr:colOff>
      <xdr:row>39</xdr:row>
      <xdr:rowOff>41275</xdr:rowOff>
    </xdr:to>
    <xdr:sp macro="" textlink="">
      <xdr:nvSpPr>
        <xdr:cNvPr id="338" name="円/楕円 337"/>
        <xdr:cNvSpPr/>
      </xdr:nvSpPr>
      <xdr:spPr>
        <a:xfrm>
          <a:off x="15430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38</xdr:row>
      <xdr:rowOff>99060</xdr:rowOff>
    </xdr:from>
    <xdr:to>
      <xdr:col>23</xdr:col>
      <xdr:colOff>517525</xdr:colOff>
      <xdr:row>38</xdr:row>
      <xdr:rowOff>161925</xdr:rowOff>
    </xdr:to>
    <xdr:cxnSp macro="">
      <xdr:nvCxnSpPr>
        <xdr:cNvPr id="339" name="直線コネクタ 338"/>
        <xdr:cNvCxnSpPr/>
      </xdr:nvCxnSpPr>
      <xdr:spPr>
        <a:xfrm flipV="1">
          <a:off x="15481300" y="661416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109237</xdr:rowOff>
    </xdr:from>
    <xdr:ext cx="405111" cy="259045"/>
    <xdr:sp macro="" textlink="">
      <xdr:nvSpPr>
        <xdr:cNvPr id="340" name="n_1aveValue【認定こども園・幼稚園・保育所】&#10;有形固定資産減価償却率"/>
        <xdr:cNvSpPr txBox="1"/>
      </xdr:nvSpPr>
      <xdr:spPr>
        <a:xfrm>
          <a:off x="15266043"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32402</xdr:rowOff>
    </xdr:from>
    <xdr:ext cx="405111" cy="259045"/>
    <xdr:sp macro="" textlink="">
      <xdr:nvSpPr>
        <xdr:cNvPr id="341" name="n_1mainValue【認定こども園・幼稚園・保育所】&#10;有形固定資産減価償却率"/>
        <xdr:cNvSpPr txBox="1"/>
      </xdr:nvSpPr>
      <xdr:spPr>
        <a:xfrm>
          <a:off x="15266043"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9" name="正方形/長方形 3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0" name="テキスト ボックス 3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1" name="直線コネクタ 3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2" name="直線コネクタ 35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3" name="テキスト ボックス 35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4" name="直線コネクタ 35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5" name="テキスト ボックス 35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6" name="直線コネクタ 35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7" name="テキスト ボックス 35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8" name="直線コネクタ 35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59" name="テキスト ボックス 35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0" name="直線コネクタ 35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61" name="テキスト ボックス 36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2" name="直線コネクタ 3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3" name="テキスト ボックス 3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365" name="直線コネクタ 364"/>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366"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367" name="直線コネクタ 366"/>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368"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369" name="直線コネクタ 368"/>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370"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371" name="フローチャート : 判断 370"/>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372" name="フローチャート : 判断 371"/>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133985</xdr:rowOff>
    </xdr:from>
    <xdr:to>
      <xdr:col>32</xdr:col>
      <xdr:colOff>238125</xdr:colOff>
      <xdr:row>40</xdr:row>
      <xdr:rowOff>64135</xdr:rowOff>
    </xdr:to>
    <xdr:sp macro="" textlink="">
      <xdr:nvSpPr>
        <xdr:cNvPr id="378" name="円/楕円 377"/>
        <xdr:cNvSpPr/>
      </xdr:nvSpPr>
      <xdr:spPr>
        <a:xfrm>
          <a:off x="221107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156862</xdr:rowOff>
    </xdr:from>
    <xdr:ext cx="469744" cy="259045"/>
    <xdr:sp macro="" textlink="">
      <xdr:nvSpPr>
        <xdr:cNvPr id="379" name="【認定こども園・幼稚園・保育所】&#10;一人当たり面積該当値テキスト"/>
        <xdr:cNvSpPr txBox="1"/>
      </xdr:nvSpPr>
      <xdr:spPr>
        <a:xfrm>
          <a:off x="22250400" y="6671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0.193</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133985</xdr:rowOff>
    </xdr:from>
    <xdr:to>
      <xdr:col>31</xdr:col>
      <xdr:colOff>85725</xdr:colOff>
      <xdr:row>40</xdr:row>
      <xdr:rowOff>64135</xdr:rowOff>
    </xdr:to>
    <xdr:sp macro="" textlink="">
      <xdr:nvSpPr>
        <xdr:cNvPr id="380" name="円/楕円 379"/>
        <xdr:cNvSpPr/>
      </xdr:nvSpPr>
      <xdr:spPr>
        <a:xfrm>
          <a:off x="212725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13335</xdr:rowOff>
    </xdr:from>
    <xdr:to>
      <xdr:col>32</xdr:col>
      <xdr:colOff>187325</xdr:colOff>
      <xdr:row>40</xdr:row>
      <xdr:rowOff>13335</xdr:rowOff>
    </xdr:to>
    <xdr:cxnSp macro="">
      <xdr:nvCxnSpPr>
        <xdr:cNvPr id="381" name="直線コネクタ 380"/>
        <xdr:cNvCxnSpPr/>
      </xdr:nvCxnSpPr>
      <xdr:spPr>
        <a:xfrm>
          <a:off x="21323300" y="68713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40</xdr:row>
      <xdr:rowOff>156227</xdr:rowOff>
    </xdr:from>
    <xdr:ext cx="469744" cy="259045"/>
    <xdr:sp macro="" textlink="">
      <xdr:nvSpPr>
        <xdr:cNvPr id="382" name="n_1aveValue【認定こども園・幼稚園・保育所】&#10;一人当たり面積"/>
        <xdr:cNvSpPr txBox="1"/>
      </xdr:nvSpPr>
      <xdr:spPr>
        <a:xfrm>
          <a:off x="21075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80662</xdr:rowOff>
    </xdr:from>
    <xdr:ext cx="469744" cy="259045"/>
    <xdr:sp macro="" textlink="">
      <xdr:nvSpPr>
        <xdr:cNvPr id="383" name="n_1mainValue【認定こども園・幼稚園・保育所】&#10;一人当たり面積"/>
        <xdr:cNvSpPr txBox="1"/>
      </xdr:nvSpPr>
      <xdr:spPr>
        <a:xfrm>
          <a:off x="21075727" y="659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4" name="正方形/長方形 3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5" name="正方形/長方形 3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6" name="正方形/長方形 3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7" name="正方形/長方形 3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8" name="正方形/長方形 3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9" name="正方形/長方形 3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0" name="正方形/長方形 3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1" name="正方形/長方形 3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2" name="テキスト ボックス 3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3" name="直線コネクタ 3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4" name="テキスト ボックス 39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5" name="直線コネクタ 3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6" name="テキスト ボックス 39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7" name="直線コネクタ 3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8" name="テキスト ボックス 3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9" name="直線コネクタ 3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0" name="テキスト ボックス 3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1" name="直線コネクタ 4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2" name="テキスト ボックス 4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3" name="直線コネクタ 4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4" name="テキスト ボックス 40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5" name="直線コネクタ 4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6" name="テキスト ボックス 4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408" name="直線コネクタ 407"/>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409"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410" name="直線コネクタ 409"/>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411"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412" name="直線コネクタ 411"/>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132097</xdr:rowOff>
    </xdr:from>
    <xdr:ext cx="405111" cy="259045"/>
    <xdr:sp macro="" textlink="">
      <xdr:nvSpPr>
        <xdr:cNvPr id="413" name="【学校施設】&#10;有形固定資産減価償却率平均値テキスト"/>
        <xdr:cNvSpPr txBox="1"/>
      </xdr:nvSpPr>
      <xdr:spPr>
        <a:xfrm>
          <a:off x="164084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414" name="フローチャート : 判断 413"/>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415" name="フローチャート : 判断 414"/>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62</xdr:row>
      <xdr:rowOff>120650</xdr:rowOff>
    </xdr:from>
    <xdr:to>
      <xdr:col>23</xdr:col>
      <xdr:colOff>568325</xdr:colOff>
      <xdr:row>63</xdr:row>
      <xdr:rowOff>50800</xdr:rowOff>
    </xdr:to>
    <xdr:sp macro="" textlink="">
      <xdr:nvSpPr>
        <xdr:cNvPr id="421" name="円/楕円 420"/>
        <xdr:cNvSpPr/>
      </xdr:nvSpPr>
      <xdr:spPr>
        <a:xfrm>
          <a:off x="16268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35577</xdr:rowOff>
    </xdr:from>
    <xdr:ext cx="405111" cy="259045"/>
    <xdr:sp macro="" textlink="">
      <xdr:nvSpPr>
        <xdr:cNvPr id="422" name="【学校施設】&#10;有形固定資産減価償却率該当値テキスト"/>
        <xdr:cNvSpPr txBox="1"/>
      </xdr:nvSpPr>
      <xdr:spPr>
        <a:xfrm>
          <a:off x="16408400" y="1066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22</xdr:col>
      <xdr:colOff>314325</xdr:colOff>
      <xdr:row>63</xdr:row>
      <xdr:rowOff>67310</xdr:rowOff>
    </xdr:from>
    <xdr:to>
      <xdr:col>22</xdr:col>
      <xdr:colOff>415925</xdr:colOff>
      <xdr:row>63</xdr:row>
      <xdr:rowOff>168910</xdr:rowOff>
    </xdr:to>
    <xdr:sp macro="" textlink="">
      <xdr:nvSpPr>
        <xdr:cNvPr id="423" name="円/楕円 422"/>
        <xdr:cNvSpPr/>
      </xdr:nvSpPr>
      <xdr:spPr>
        <a:xfrm>
          <a:off x="15430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63</xdr:row>
      <xdr:rowOff>0</xdr:rowOff>
    </xdr:from>
    <xdr:to>
      <xdr:col>23</xdr:col>
      <xdr:colOff>517525</xdr:colOff>
      <xdr:row>63</xdr:row>
      <xdr:rowOff>118110</xdr:rowOff>
    </xdr:to>
    <xdr:cxnSp macro="">
      <xdr:nvCxnSpPr>
        <xdr:cNvPr id="424" name="直線コネクタ 423"/>
        <xdr:cNvCxnSpPr/>
      </xdr:nvCxnSpPr>
      <xdr:spPr>
        <a:xfrm flipV="1">
          <a:off x="15481300" y="1080135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33037</xdr:rowOff>
    </xdr:from>
    <xdr:ext cx="405111" cy="259045"/>
    <xdr:sp macro="" textlink="">
      <xdr:nvSpPr>
        <xdr:cNvPr id="425" name="n_1aveValue【学校施設】&#10;有形固定資産減価償却率"/>
        <xdr:cNvSpPr txBox="1"/>
      </xdr:nvSpPr>
      <xdr:spPr>
        <a:xfrm>
          <a:off x="15266043"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63</xdr:row>
      <xdr:rowOff>160037</xdr:rowOff>
    </xdr:from>
    <xdr:ext cx="405111" cy="259045"/>
    <xdr:sp macro="" textlink="">
      <xdr:nvSpPr>
        <xdr:cNvPr id="426" name="n_1mainValue【学校施設】&#10;有形固定資産減価償却率"/>
        <xdr:cNvSpPr txBox="1"/>
      </xdr:nvSpPr>
      <xdr:spPr>
        <a:xfrm>
          <a:off x="15266043"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4" name="正方形/長方形 4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5" name="テキスト ボックス 4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6" name="直線コネクタ 4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7" name="テキスト ボックス 4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8" name="直線コネクタ 43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39" name="テキスト ボックス 43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0" name="直線コネクタ 43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1" name="テキスト ボックス 44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2" name="直線コネクタ 44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3" name="テキスト ボックス 44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4" name="直線コネクタ 44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5" name="テキスト ボックス 44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6" name="直線コネクタ 44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7" name="テキスト ボックス 44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8" name="直線コネクタ 4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9" name="テキスト ボックス 4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451" name="直線コネクタ 450"/>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452"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453" name="直線コネクタ 452"/>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454"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455" name="直線コネクタ 454"/>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456" name="【学校施設】&#10;一人当たり面積平均値テキスト"/>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457" name="フローチャート : 判断 456"/>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458" name="フローチャート : 判断 457"/>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9" name="テキスト ボックス 4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0" name="テキスト ボックス 4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1" name="テキスト ボックス 4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2" name="テキスト ボックス 4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3" name="テキスト ボックス 4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133985</xdr:rowOff>
    </xdr:from>
    <xdr:to>
      <xdr:col>32</xdr:col>
      <xdr:colOff>238125</xdr:colOff>
      <xdr:row>58</xdr:row>
      <xdr:rowOff>64135</xdr:rowOff>
    </xdr:to>
    <xdr:sp macro="" textlink="">
      <xdr:nvSpPr>
        <xdr:cNvPr id="464" name="円/楕円 463"/>
        <xdr:cNvSpPr/>
      </xdr:nvSpPr>
      <xdr:spPr>
        <a:xfrm>
          <a:off x="221107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156862</xdr:rowOff>
    </xdr:from>
    <xdr:ext cx="469744" cy="259045"/>
    <xdr:sp macro="" textlink="">
      <xdr:nvSpPr>
        <xdr:cNvPr id="465" name="【学校施設】&#10;一人当たり面積該当値テキスト"/>
        <xdr:cNvSpPr txBox="1"/>
      </xdr:nvSpPr>
      <xdr:spPr>
        <a:xfrm>
          <a:off x="22250400" y="975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135890</xdr:rowOff>
    </xdr:from>
    <xdr:to>
      <xdr:col>31</xdr:col>
      <xdr:colOff>85725</xdr:colOff>
      <xdr:row>58</xdr:row>
      <xdr:rowOff>66040</xdr:rowOff>
    </xdr:to>
    <xdr:sp macro="" textlink="">
      <xdr:nvSpPr>
        <xdr:cNvPr id="466" name="円/楕円 465"/>
        <xdr:cNvSpPr/>
      </xdr:nvSpPr>
      <xdr:spPr>
        <a:xfrm>
          <a:off x="21272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58</xdr:row>
      <xdr:rowOff>13335</xdr:rowOff>
    </xdr:from>
    <xdr:to>
      <xdr:col>32</xdr:col>
      <xdr:colOff>187325</xdr:colOff>
      <xdr:row>58</xdr:row>
      <xdr:rowOff>15240</xdr:rowOff>
    </xdr:to>
    <xdr:cxnSp macro="">
      <xdr:nvCxnSpPr>
        <xdr:cNvPr id="467" name="直線コネクタ 466"/>
        <xdr:cNvCxnSpPr/>
      </xdr:nvCxnSpPr>
      <xdr:spPr>
        <a:xfrm flipV="1">
          <a:off x="21323300" y="995743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110507</xdr:rowOff>
    </xdr:from>
    <xdr:ext cx="469744" cy="259045"/>
    <xdr:sp macro="" textlink="">
      <xdr:nvSpPr>
        <xdr:cNvPr id="468" name="n_1aveValue【学校施設】&#10;一人当たり面積"/>
        <xdr:cNvSpPr txBox="1"/>
      </xdr:nvSpPr>
      <xdr:spPr>
        <a:xfrm>
          <a:off x="21075727" y="1022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82567</xdr:rowOff>
    </xdr:from>
    <xdr:ext cx="469744" cy="259045"/>
    <xdr:sp macro="" textlink="">
      <xdr:nvSpPr>
        <xdr:cNvPr id="469" name="n_1mainValue【学校施設】&#10;一人当たり面積"/>
        <xdr:cNvSpPr txBox="1"/>
      </xdr:nvSpPr>
      <xdr:spPr>
        <a:xfrm>
          <a:off x="21075727" y="968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0" name="正方形/長方形 4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1" name="正方形/長方形 4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2" name="正方形/長方形 4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3" name="正方形/長方形 4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4" name="正方形/長方形 4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5" name="正方形/長方形 4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6" name="正方形/長方形 4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7" name="正方形/長方形 4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8" name="テキスト ボックス 4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9" name="直線コネクタ 4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80" name="直線コネクタ 47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81" name="テキスト ボックス 48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82" name="直線コネクタ 48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83" name="テキスト ボックス 48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84" name="直線コネクタ 48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85" name="テキスト ボックス 48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86" name="直線コネクタ 48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87" name="テキスト ボックス 48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88" name="直線コネクタ 48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89" name="テキスト ボックス 48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90" name="直線コネクタ 48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91" name="テキスト ボックス 49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2" name="直線コネクタ 4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3" name="テキスト ボックス 49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111579</xdr:rowOff>
    </xdr:from>
    <xdr:to>
      <xdr:col>23</xdr:col>
      <xdr:colOff>516889</xdr:colOff>
      <xdr:row>86</xdr:row>
      <xdr:rowOff>93618</xdr:rowOff>
    </xdr:to>
    <xdr:cxnSp macro="">
      <xdr:nvCxnSpPr>
        <xdr:cNvPr id="495" name="直線コネクタ 494"/>
        <xdr:cNvCxnSpPr/>
      </xdr:nvCxnSpPr>
      <xdr:spPr>
        <a:xfrm flipV="1">
          <a:off x="16318864" y="13484679"/>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97445</xdr:rowOff>
    </xdr:from>
    <xdr:ext cx="340478" cy="259045"/>
    <xdr:sp macro="" textlink="">
      <xdr:nvSpPr>
        <xdr:cNvPr id="496" name="【児童館】&#10;有形固定資産減価償却率最小値テキスト"/>
        <xdr:cNvSpPr txBox="1"/>
      </xdr:nvSpPr>
      <xdr:spPr>
        <a:xfrm>
          <a:off x="164084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428625</xdr:colOff>
      <xdr:row>86</xdr:row>
      <xdr:rowOff>93618</xdr:rowOff>
    </xdr:from>
    <xdr:to>
      <xdr:col>23</xdr:col>
      <xdr:colOff>606425</xdr:colOff>
      <xdr:row>86</xdr:row>
      <xdr:rowOff>93618</xdr:rowOff>
    </xdr:to>
    <xdr:cxnSp macro="">
      <xdr:nvCxnSpPr>
        <xdr:cNvPr id="497" name="直線コネクタ 496"/>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58256</xdr:rowOff>
    </xdr:from>
    <xdr:ext cx="405111" cy="259045"/>
    <xdr:sp macro="" textlink="">
      <xdr:nvSpPr>
        <xdr:cNvPr id="498" name="【児童館】&#10;有形固定資産減価償却率最大値テキスト"/>
        <xdr:cNvSpPr txBox="1"/>
      </xdr:nvSpPr>
      <xdr:spPr>
        <a:xfrm>
          <a:off x="164084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78</xdr:row>
      <xdr:rowOff>111579</xdr:rowOff>
    </xdr:from>
    <xdr:to>
      <xdr:col>23</xdr:col>
      <xdr:colOff>606425</xdr:colOff>
      <xdr:row>78</xdr:row>
      <xdr:rowOff>111579</xdr:rowOff>
    </xdr:to>
    <xdr:cxnSp macro="">
      <xdr:nvCxnSpPr>
        <xdr:cNvPr id="499" name="直線コネクタ 498"/>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50635</xdr:rowOff>
    </xdr:from>
    <xdr:ext cx="405111" cy="259045"/>
    <xdr:sp macro="" textlink="">
      <xdr:nvSpPr>
        <xdr:cNvPr id="500" name="【児童館】&#10;有形固定資産減価償却率平均値テキスト"/>
        <xdr:cNvSpPr txBox="1"/>
      </xdr:nvSpPr>
      <xdr:spPr>
        <a:xfrm>
          <a:off x="16408400" y="14280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72208</xdr:rowOff>
    </xdr:from>
    <xdr:to>
      <xdr:col>23</xdr:col>
      <xdr:colOff>568325</xdr:colOff>
      <xdr:row>84</xdr:row>
      <xdr:rowOff>2358</xdr:rowOff>
    </xdr:to>
    <xdr:sp macro="" textlink="">
      <xdr:nvSpPr>
        <xdr:cNvPr id="501" name="フローチャート : 判断 500"/>
        <xdr:cNvSpPr/>
      </xdr:nvSpPr>
      <xdr:spPr>
        <a:xfrm>
          <a:off x="162687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165281</xdr:rowOff>
    </xdr:from>
    <xdr:to>
      <xdr:col>22</xdr:col>
      <xdr:colOff>415925</xdr:colOff>
      <xdr:row>83</xdr:row>
      <xdr:rowOff>95431</xdr:rowOff>
    </xdr:to>
    <xdr:sp macro="" textlink="">
      <xdr:nvSpPr>
        <xdr:cNvPr id="502" name="フローチャート : 判断 501"/>
        <xdr:cNvSpPr/>
      </xdr:nvSpPr>
      <xdr:spPr>
        <a:xfrm>
          <a:off x="15430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3" name="テキスト ボックス 5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4" name="テキスト ボックス 5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5" name="テキスト ボックス 5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6" name="テキスト ボックス 5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7" name="テキスト ボックス 5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60779</xdr:rowOff>
    </xdr:from>
    <xdr:to>
      <xdr:col>23</xdr:col>
      <xdr:colOff>568325</xdr:colOff>
      <xdr:row>78</xdr:row>
      <xdr:rowOff>162379</xdr:rowOff>
    </xdr:to>
    <xdr:sp macro="" textlink="">
      <xdr:nvSpPr>
        <xdr:cNvPr id="508" name="円/楕円 507"/>
        <xdr:cNvSpPr/>
      </xdr:nvSpPr>
      <xdr:spPr>
        <a:xfrm>
          <a:off x="16268700" y="1343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13806</xdr:rowOff>
    </xdr:from>
    <xdr:ext cx="405111" cy="259045"/>
    <xdr:sp macro="" textlink="">
      <xdr:nvSpPr>
        <xdr:cNvPr id="509" name="【児童館】&#10;有形固定資産減価償却率該当値テキスト"/>
        <xdr:cNvSpPr txBox="1"/>
      </xdr:nvSpPr>
      <xdr:spPr>
        <a:xfrm>
          <a:off x="16408400" y="13386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88537</xdr:rowOff>
    </xdr:from>
    <xdr:to>
      <xdr:col>22</xdr:col>
      <xdr:colOff>415925</xdr:colOff>
      <xdr:row>79</xdr:row>
      <xdr:rowOff>18687</xdr:rowOff>
    </xdr:to>
    <xdr:sp macro="" textlink="">
      <xdr:nvSpPr>
        <xdr:cNvPr id="510" name="円/楕円 509"/>
        <xdr:cNvSpPr/>
      </xdr:nvSpPr>
      <xdr:spPr>
        <a:xfrm>
          <a:off x="15430500" y="134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78</xdr:row>
      <xdr:rowOff>111579</xdr:rowOff>
    </xdr:from>
    <xdr:to>
      <xdr:col>23</xdr:col>
      <xdr:colOff>517525</xdr:colOff>
      <xdr:row>78</xdr:row>
      <xdr:rowOff>139337</xdr:rowOff>
    </xdr:to>
    <xdr:cxnSp macro="">
      <xdr:nvCxnSpPr>
        <xdr:cNvPr id="511" name="直線コネクタ 510"/>
        <xdr:cNvCxnSpPr/>
      </xdr:nvCxnSpPr>
      <xdr:spPr>
        <a:xfrm flipV="1">
          <a:off x="15481300" y="1348467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83</xdr:row>
      <xdr:rowOff>86558</xdr:rowOff>
    </xdr:from>
    <xdr:ext cx="405111" cy="259045"/>
    <xdr:sp macro="" textlink="">
      <xdr:nvSpPr>
        <xdr:cNvPr id="512" name="n_1aveValue【児童館】&#10;有形固定資産減価償却率"/>
        <xdr:cNvSpPr txBox="1"/>
      </xdr:nvSpPr>
      <xdr:spPr>
        <a:xfrm>
          <a:off x="15266043"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35214</xdr:rowOff>
    </xdr:from>
    <xdr:ext cx="405111" cy="259045"/>
    <xdr:sp macro="" textlink="">
      <xdr:nvSpPr>
        <xdr:cNvPr id="513" name="n_1mainValue【児童館】&#10;有形固定資産減価償却率"/>
        <xdr:cNvSpPr txBox="1"/>
      </xdr:nvSpPr>
      <xdr:spPr>
        <a:xfrm>
          <a:off x="15266043" y="1323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4" name="正方形/長方形 5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5" name="正方形/長方形 5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6" name="正方形/長方形 5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7" name="正方形/長方形 5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8" name="正方形/長方形 5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9" name="正方形/長方形 5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0" name="正方形/長方形 5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1" name="正方形/長方形 5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2" name="テキスト ボックス 5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3" name="直線コネクタ 5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24" name="直線コネクタ 52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5" name="テキスト ボックス 52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26" name="直線コネクタ 52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27" name="テキスト ボックス 52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28" name="直線コネクタ 52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29" name="テキスト ボックス 52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0" name="直線コネクタ 52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1" name="テキスト ボックス 53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2" name="直線コネクタ 53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3" name="テキスト ボックス 53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4" name="直線コネクタ 5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5" name="テキスト ボックス 5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0</xdr:rowOff>
    </xdr:from>
    <xdr:to>
      <xdr:col>32</xdr:col>
      <xdr:colOff>186689</xdr:colOff>
      <xdr:row>86</xdr:row>
      <xdr:rowOff>57150</xdr:rowOff>
    </xdr:to>
    <xdr:cxnSp macro="">
      <xdr:nvCxnSpPr>
        <xdr:cNvPr id="537" name="直線コネクタ 536"/>
        <xdr:cNvCxnSpPr/>
      </xdr:nvCxnSpPr>
      <xdr:spPr>
        <a:xfrm flipV="1">
          <a:off x="22160864" y="13544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538" name="【児童館】&#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539" name="直線コネクタ 538"/>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118127</xdr:rowOff>
    </xdr:from>
    <xdr:ext cx="469744" cy="259045"/>
    <xdr:sp macro="" textlink="">
      <xdr:nvSpPr>
        <xdr:cNvPr id="540" name="【児童館】&#10;一人当たり面積最大値テキスト"/>
        <xdr:cNvSpPr txBox="1"/>
      </xdr:nvSpPr>
      <xdr:spPr>
        <a:xfrm>
          <a:off x="222504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79</xdr:row>
      <xdr:rowOff>0</xdr:rowOff>
    </xdr:from>
    <xdr:to>
      <xdr:col>32</xdr:col>
      <xdr:colOff>276225</xdr:colOff>
      <xdr:row>79</xdr:row>
      <xdr:rowOff>0</xdr:rowOff>
    </xdr:to>
    <xdr:cxnSp macro="">
      <xdr:nvCxnSpPr>
        <xdr:cNvPr id="541" name="直線コネクタ 540"/>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105427</xdr:rowOff>
    </xdr:from>
    <xdr:ext cx="469744" cy="259045"/>
    <xdr:sp macro="" textlink="">
      <xdr:nvSpPr>
        <xdr:cNvPr id="542" name="【児童館】&#10;一人当たり面積平均値テキスト"/>
        <xdr:cNvSpPr txBox="1"/>
      </xdr:nvSpPr>
      <xdr:spPr>
        <a:xfrm>
          <a:off x="22250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543" name="フローチャート : 判断 542"/>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82550</xdr:rowOff>
    </xdr:from>
    <xdr:to>
      <xdr:col>31</xdr:col>
      <xdr:colOff>85725</xdr:colOff>
      <xdr:row>83</xdr:row>
      <xdr:rowOff>12700</xdr:rowOff>
    </xdr:to>
    <xdr:sp macro="" textlink="">
      <xdr:nvSpPr>
        <xdr:cNvPr id="544" name="フローチャート : 判断 543"/>
        <xdr:cNvSpPr/>
      </xdr:nvSpPr>
      <xdr:spPr>
        <a:xfrm>
          <a:off x="21272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5" name="テキスト ボックス 5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6" name="テキスト ボックス 5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7" name="テキスト ボックス 5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8" name="テキスト ボックス 5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9" name="テキスト ボックス 5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44450</xdr:rowOff>
    </xdr:from>
    <xdr:to>
      <xdr:col>32</xdr:col>
      <xdr:colOff>238125</xdr:colOff>
      <xdr:row>84</xdr:row>
      <xdr:rowOff>146050</xdr:rowOff>
    </xdr:to>
    <xdr:sp macro="" textlink="">
      <xdr:nvSpPr>
        <xdr:cNvPr id="550" name="円/楕円 549"/>
        <xdr:cNvSpPr/>
      </xdr:nvSpPr>
      <xdr:spPr>
        <a:xfrm>
          <a:off x="22110700"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22877</xdr:rowOff>
    </xdr:from>
    <xdr:ext cx="469744" cy="259045"/>
    <xdr:sp macro="" textlink="">
      <xdr:nvSpPr>
        <xdr:cNvPr id="551" name="【児童館】&#10;一人当たり面積該当値テキスト"/>
        <xdr:cNvSpPr txBox="1"/>
      </xdr:nvSpPr>
      <xdr:spPr>
        <a:xfrm>
          <a:off x="22250400"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0.019</a:t>
          </a:r>
          <a:endParaRPr kumimoji="1" lang="ja-JP" altLang="en-US" sz="1000" b="1">
            <a:solidFill>
              <a:srgbClr val="FF0000"/>
            </a:solidFill>
            <a:latin typeface="ＭＳ Ｐゴシック"/>
          </a:endParaRPr>
        </a:p>
      </xdr:txBody>
    </xdr:sp>
    <xdr:clientData/>
  </xdr:oneCellAnchor>
  <xdr:oneCellAnchor>
    <xdr:from>
      <xdr:col>30</xdr:col>
      <xdr:colOff>473152</xdr:colOff>
      <xdr:row>81</xdr:row>
      <xdr:rowOff>29227</xdr:rowOff>
    </xdr:from>
    <xdr:ext cx="469744" cy="259045"/>
    <xdr:sp macro="" textlink="">
      <xdr:nvSpPr>
        <xdr:cNvPr id="552" name="n_1aveValue【児童館】&#10;一人当たり面積"/>
        <xdr:cNvSpPr txBox="1"/>
      </xdr:nvSpPr>
      <xdr:spPr>
        <a:xfrm>
          <a:off x="210757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3" name="正方形/長方形 5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4" name="正方形/長方形 5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5" name="正方形/長方形 5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6" name="正方形/長方形 5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7" name="正方形/長方形 5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8" name="正方形/長方形 5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9" name="正方形/長方形 5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0" name="正方形/長方形 55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61" name="正方形/長方形 5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2" name="正方形/長方形 5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3" name="正方形/長方形 5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4" name="正方形/長方形 5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5" name="正方形/長方形 5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6" name="正方形/長方形 5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7" name="正方形/長方形 5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8" name="正方形/長方形 56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69" name="正方形/長方形 5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0" name="正方形/長方形 5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1" name="テキスト ボックス 5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有形固定資産減価償却率が類似団体平均を下回っている類型が多い。特に、道路については、平成の初期に急速に進められた道路整備が全体の保有道路の約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割を占めていることからも、類似団体と比べて有形固定資産減価償却率が低くなっている。学校施設について</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学校施設のうち、</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学校施設を平成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に建替えを実施していることから、有形固定資産減価償却率が低くなっている。しかし、既存の設備の更新や日常の維持補修費が例年発生していることから、計画的な維持補修に努めるとともに、今後の維持更新費用の逓減、現状からのダウンサイジング、改修計画に沿った費用については、公共施設等総合管理基金を財源とするなどし、適正な公共施設等の維持管理、更新を実施していく。また、公営住宅についても、類似団体と比べて有形固定資産減価償却率が低く推移しているものの、昭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築された住宅が多く、耐用年数が経過しつつあることから、定期点検、日常点検を実施し、かつ将来見込まれる修繕工事や必要となる費用を想定し、長期修繕計画を定めていことで、公営住宅の良好な維持管理に努めていく。</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京都府精華町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37,556
37,321
25.68
12,799,312
12,632,714
50,849
8,005,141
15,473,440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112.5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23622</xdr:rowOff>
    </xdr:from>
    <xdr:to>
      <xdr:col>6</xdr:col>
      <xdr:colOff>510540</xdr:colOff>
      <xdr:row>41</xdr:row>
      <xdr:rowOff>149352</xdr:rowOff>
    </xdr:to>
    <xdr:cxnSp macro="">
      <xdr:nvCxnSpPr>
        <xdr:cNvPr id="55" name="直線コネクタ 54"/>
        <xdr:cNvCxnSpPr/>
      </xdr:nvCxnSpPr>
      <xdr:spPr>
        <a:xfrm flipV="1">
          <a:off x="4634865" y="585292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153179</xdr:rowOff>
    </xdr:from>
    <xdr:ext cx="405111" cy="259045"/>
    <xdr:sp macro="" textlink="">
      <xdr:nvSpPr>
        <xdr:cNvPr id="56" name="【図書館】&#10;有形固定資産減価償却率最小値テキスト"/>
        <xdr:cNvSpPr txBox="1"/>
      </xdr:nvSpPr>
      <xdr:spPr>
        <a:xfrm>
          <a:off x="4724400" y="718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422275</xdr:colOff>
      <xdr:row>41</xdr:row>
      <xdr:rowOff>149352</xdr:rowOff>
    </xdr:from>
    <xdr:to>
      <xdr:col>6</xdr:col>
      <xdr:colOff>600075</xdr:colOff>
      <xdr:row>41</xdr:row>
      <xdr:rowOff>149352</xdr:rowOff>
    </xdr:to>
    <xdr:cxnSp macro="">
      <xdr:nvCxnSpPr>
        <xdr:cNvPr id="57" name="直線コネクタ 56"/>
        <xdr:cNvCxnSpPr/>
      </xdr:nvCxnSpPr>
      <xdr:spPr>
        <a:xfrm>
          <a:off x="4546600" y="717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141749</xdr:rowOff>
    </xdr:from>
    <xdr:ext cx="405111" cy="259045"/>
    <xdr:sp macro="" textlink="">
      <xdr:nvSpPr>
        <xdr:cNvPr id="58" name="【図書館】&#10;有形固定資産減価償却率最大値テキスト"/>
        <xdr:cNvSpPr txBox="1"/>
      </xdr:nvSpPr>
      <xdr:spPr>
        <a:xfrm>
          <a:off x="4724400" y="562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34</xdr:row>
      <xdr:rowOff>23622</xdr:rowOff>
    </xdr:from>
    <xdr:to>
      <xdr:col>6</xdr:col>
      <xdr:colOff>600075</xdr:colOff>
      <xdr:row>34</xdr:row>
      <xdr:rowOff>23622</xdr:rowOff>
    </xdr:to>
    <xdr:cxnSp macro="">
      <xdr:nvCxnSpPr>
        <xdr:cNvPr id="59" name="直線コネクタ 58"/>
        <xdr:cNvCxnSpPr/>
      </xdr:nvCxnSpPr>
      <xdr:spPr>
        <a:xfrm>
          <a:off x="4546600" y="585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111269</xdr:rowOff>
    </xdr:from>
    <xdr:ext cx="405111" cy="259045"/>
    <xdr:sp macro="" textlink="">
      <xdr:nvSpPr>
        <xdr:cNvPr id="60" name="【図書館】&#10;有形固定資産減価償却率平均値テキスト"/>
        <xdr:cNvSpPr txBox="1"/>
      </xdr:nvSpPr>
      <xdr:spPr>
        <a:xfrm>
          <a:off x="4724400" y="662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132842</xdr:rowOff>
    </xdr:from>
    <xdr:to>
      <xdr:col>6</xdr:col>
      <xdr:colOff>561975</xdr:colOff>
      <xdr:row>39</xdr:row>
      <xdr:rowOff>62992</xdr:rowOff>
    </xdr:to>
    <xdr:sp macro="" textlink="">
      <xdr:nvSpPr>
        <xdr:cNvPr id="61" name="フローチャート : 判断 60"/>
        <xdr:cNvSpPr/>
      </xdr:nvSpPr>
      <xdr:spPr>
        <a:xfrm>
          <a:off x="4584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119126</xdr:rowOff>
    </xdr:from>
    <xdr:to>
      <xdr:col>5</xdr:col>
      <xdr:colOff>409575</xdr:colOff>
      <xdr:row>39</xdr:row>
      <xdr:rowOff>49276</xdr:rowOff>
    </xdr:to>
    <xdr:sp macro="" textlink="">
      <xdr:nvSpPr>
        <xdr:cNvPr id="62" name="フローチャート : 判断 61"/>
        <xdr:cNvSpPr/>
      </xdr:nvSpPr>
      <xdr:spPr>
        <a:xfrm>
          <a:off x="3746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68834</xdr:rowOff>
    </xdr:from>
    <xdr:to>
      <xdr:col>6</xdr:col>
      <xdr:colOff>561975</xdr:colOff>
      <xdr:row>37</xdr:row>
      <xdr:rowOff>170435</xdr:rowOff>
    </xdr:to>
    <xdr:sp macro="" textlink="">
      <xdr:nvSpPr>
        <xdr:cNvPr id="68" name="円/楕円 67"/>
        <xdr:cNvSpPr/>
      </xdr:nvSpPr>
      <xdr:spPr>
        <a:xfrm>
          <a:off x="4584700" y="6412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91711</xdr:rowOff>
    </xdr:from>
    <xdr:ext cx="405111" cy="259045"/>
    <xdr:sp macro="" textlink="">
      <xdr:nvSpPr>
        <xdr:cNvPr id="69" name="【図書館】&#10;有形固定資産減価償却率該当値テキスト"/>
        <xdr:cNvSpPr txBox="1"/>
      </xdr:nvSpPr>
      <xdr:spPr>
        <a:xfrm>
          <a:off x="4724400" y="626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109982</xdr:rowOff>
    </xdr:from>
    <xdr:to>
      <xdr:col>5</xdr:col>
      <xdr:colOff>409575</xdr:colOff>
      <xdr:row>38</xdr:row>
      <xdr:rowOff>40132</xdr:rowOff>
    </xdr:to>
    <xdr:sp macro="" textlink="">
      <xdr:nvSpPr>
        <xdr:cNvPr id="70" name="円/楕円 69"/>
        <xdr:cNvSpPr/>
      </xdr:nvSpPr>
      <xdr:spPr>
        <a:xfrm>
          <a:off x="3746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119634</xdr:rowOff>
    </xdr:from>
    <xdr:to>
      <xdr:col>6</xdr:col>
      <xdr:colOff>511175</xdr:colOff>
      <xdr:row>37</xdr:row>
      <xdr:rowOff>160782</xdr:rowOff>
    </xdr:to>
    <xdr:cxnSp macro="">
      <xdr:nvCxnSpPr>
        <xdr:cNvPr id="71" name="直線コネクタ 70"/>
        <xdr:cNvCxnSpPr/>
      </xdr:nvCxnSpPr>
      <xdr:spPr>
        <a:xfrm flipV="1">
          <a:off x="3797300" y="64632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40403</xdr:rowOff>
    </xdr:from>
    <xdr:ext cx="405111" cy="259045"/>
    <xdr:sp macro="" textlink="">
      <xdr:nvSpPr>
        <xdr:cNvPr id="72" name="n_1aveValue【図書館】&#10;有形固定資産減価償却率"/>
        <xdr:cNvSpPr txBox="1"/>
      </xdr:nvSpPr>
      <xdr:spPr>
        <a:xfrm>
          <a:off x="3582043"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56659</xdr:rowOff>
    </xdr:from>
    <xdr:ext cx="405111" cy="259045"/>
    <xdr:sp macro="" textlink="">
      <xdr:nvSpPr>
        <xdr:cNvPr id="73" name="n_1mainValue【図書館】&#10;有形固定資産減価償却率"/>
        <xdr:cNvSpPr txBox="1"/>
      </xdr:nvSpPr>
      <xdr:spPr>
        <a:xfrm>
          <a:off x="3582043" y="6228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127000</xdr:rowOff>
    </xdr:from>
    <xdr:to>
      <xdr:col>15</xdr:col>
      <xdr:colOff>180340</xdr:colOff>
      <xdr:row>42</xdr:row>
      <xdr:rowOff>127000</xdr:rowOff>
    </xdr:to>
    <xdr:cxnSp macro="">
      <xdr:nvCxnSpPr>
        <xdr:cNvPr id="98" name="直線コネクタ 97"/>
        <xdr:cNvCxnSpPr/>
      </xdr:nvCxnSpPr>
      <xdr:spPr>
        <a:xfrm flipV="1">
          <a:off x="10476865" y="5956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130827</xdr:rowOff>
    </xdr:from>
    <xdr:ext cx="469744" cy="259045"/>
    <xdr:sp macro="" textlink="">
      <xdr:nvSpPr>
        <xdr:cNvPr id="99" name="【図書館】&#10;一人当たり面積最小値テキスト"/>
        <xdr:cNvSpPr txBox="1"/>
      </xdr:nvSpPr>
      <xdr:spPr>
        <a:xfrm>
          <a:off x="10566400" y="733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42</xdr:row>
      <xdr:rowOff>127000</xdr:rowOff>
    </xdr:from>
    <xdr:to>
      <xdr:col>15</xdr:col>
      <xdr:colOff>269875</xdr:colOff>
      <xdr:row>42</xdr:row>
      <xdr:rowOff>127000</xdr:rowOff>
    </xdr:to>
    <xdr:cxnSp macro="">
      <xdr:nvCxnSpPr>
        <xdr:cNvPr id="100" name="直線コネクタ 99"/>
        <xdr:cNvCxnSpPr/>
      </xdr:nvCxnSpPr>
      <xdr:spPr>
        <a:xfrm>
          <a:off x="10388600" y="732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73677</xdr:rowOff>
    </xdr:from>
    <xdr:ext cx="469744" cy="259045"/>
    <xdr:sp macro="" textlink="">
      <xdr:nvSpPr>
        <xdr:cNvPr id="101" name="【図書館】&#10;一人当たり面積最大値テキスト"/>
        <xdr:cNvSpPr txBox="1"/>
      </xdr:nvSpPr>
      <xdr:spPr>
        <a:xfrm>
          <a:off x="10566400"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34</xdr:row>
      <xdr:rowOff>127000</xdr:rowOff>
    </xdr:from>
    <xdr:to>
      <xdr:col>15</xdr:col>
      <xdr:colOff>269875</xdr:colOff>
      <xdr:row>34</xdr:row>
      <xdr:rowOff>127000</xdr:rowOff>
    </xdr:to>
    <xdr:cxnSp macro="">
      <xdr:nvCxnSpPr>
        <xdr:cNvPr id="102" name="直線コネクタ 101"/>
        <xdr:cNvCxnSpPr/>
      </xdr:nvCxnSpPr>
      <xdr:spPr>
        <a:xfrm>
          <a:off x="103886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29227</xdr:rowOff>
    </xdr:from>
    <xdr:ext cx="469744" cy="259045"/>
    <xdr:sp macro="" textlink="">
      <xdr:nvSpPr>
        <xdr:cNvPr id="103" name="【図書館】&#10;一人当たり面積平均値テキスト"/>
        <xdr:cNvSpPr txBox="1"/>
      </xdr:nvSpPr>
      <xdr:spPr>
        <a:xfrm>
          <a:off x="10566400" y="68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50800</xdr:rowOff>
    </xdr:from>
    <xdr:to>
      <xdr:col>15</xdr:col>
      <xdr:colOff>231775</xdr:colOff>
      <xdr:row>40</xdr:row>
      <xdr:rowOff>152400</xdr:rowOff>
    </xdr:to>
    <xdr:sp macro="" textlink="">
      <xdr:nvSpPr>
        <xdr:cNvPr id="104" name="フローチャート : 判断 103"/>
        <xdr:cNvSpPr/>
      </xdr:nvSpPr>
      <xdr:spPr>
        <a:xfrm>
          <a:off x="104267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05" name="フローチャート : 判断 104"/>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133350</xdr:rowOff>
    </xdr:from>
    <xdr:to>
      <xdr:col>15</xdr:col>
      <xdr:colOff>231775</xdr:colOff>
      <xdr:row>40</xdr:row>
      <xdr:rowOff>63500</xdr:rowOff>
    </xdr:to>
    <xdr:sp macro="" textlink="">
      <xdr:nvSpPr>
        <xdr:cNvPr id="111" name="円/楕円 110"/>
        <xdr:cNvSpPr/>
      </xdr:nvSpPr>
      <xdr:spPr>
        <a:xfrm>
          <a:off x="104267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156227</xdr:rowOff>
    </xdr:from>
    <xdr:ext cx="469744" cy="259045"/>
    <xdr:sp macro="" textlink="">
      <xdr:nvSpPr>
        <xdr:cNvPr id="112" name="【図書館】&#10;一人当たり面積該当値テキスト"/>
        <xdr:cNvSpPr txBox="1"/>
      </xdr:nvSpPr>
      <xdr:spPr>
        <a:xfrm>
          <a:off x="10566400"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133350</xdr:rowOff>
    </xdr:from>
    <xdr:to>
      <xdr:col>14</xdr:col>
      <xdr:colOff>79375</xdr:colOff>
      <xdr:row>40</xdr:row>
      <xdr:rowOff>63500</xdr:rowOff>
    </xdr:to>
    <xdr:sp macro="" textlink="">
      <xdr:nvSpPr>
        <xdr:cNvPr id="113" name="円/楕円 112"/>
        <xdr:cNvSpPr/>
      </xdr:nvSpPr>
      <xdr:spPr>
        <a:xfrm>
          <a:off x="95885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12700</xdr:rowOff>
    </xdr:from>
    <xdr:to>
      <xdr:col>15</xdr:col>
      <xdr:colOff>180975</xdr:colOff>
      <xdr:row>40</xdr:row>
      <xdr:rowOff>12700</xdr:rowOff>
    </xdr:to>
    <xdr:cxnSp macro="">
      <xdr:nvCxnSpPr>
        <xdr:cNvPr id="114" name="直線コネクタ 113"/>
        <xdr:cNvCxnSpPr/>
      </xdr:nvCxnSpPr>
      <xdr:spPr>
        <a:xfrm>
          <a:off x="9639300" y="6870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40</xdr:row>
      <xdr:rowOff>118127</xdr:rowOff>
    </xdr:from>
    <xdr:ext cx="469744" cy="259045"/>
    <xdr:sp macro="" textlink="">
      <xdr:nvSpPr>
        <xdr:cNvPr id="115" name="n_1ave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13</xdr:col>
      <xdr:colOff>466802</xdr:colOff>
      <xdr:row>38</xdr:row>
      <xdr:rowOff>80027</xdr:rowOff>
    </xdr:from>
    <xdr:ext cx="469744" cy="259045"/>
    <xdr:sp macro="" textlink="">
      <xdr:nvSpPr>
        <xdr:cNvPr id="116" name="n_1mainValue【図書館】&#10;一人当たり面積"/>
        <xdr:cNvSpPr txBox="1"/>
      </xdr:nvSpPr>
      <xdr:spPr>
        <a:xfrm>
          <a:off x="9391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9" name="テキスト ボックス 13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143" name="直線コネクタ 142"/>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144" name="【体育館・プール】&#10;有形固定資産減価償却率最小値テキスト"/>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145" name="直線コネクタ 144"/>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146" name="【体育館・プール】&#10;有形固定資産減価償却率最大値テキスト"/>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147" name="直線コネクタ 146"/>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109237</xdr:rowOff>
    </xdr:from>
    <xdr:ext cx="405111" cy="259045"/>
    <xdr:sp macro="" textlink="">
      <xdr:nvSpPr>
        <xdr:cNvPr id="148" name="【体育館・プール】&#10;有形固定資産減価償却率平均値テキスト"/>
        <xdr:cNvSpPr txBox="1"/>
      </xdr:nvSpPr>
      <xdr:spPr>
        <a:xfrm>
          <a:off x="47244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9" name="フローチャート : 判断 148"/>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xdr:rowOff>
    </xdr:from>
    <xdr:to>
      <xdr:col>5</xdr:col>
      <xdr:colOff>409575</xdr:colOff>
      <xdr:row>61</xdr:row>
      <xdr:rowOff>107950</xdr:rowOff>
    </xdr:to>
    <xdr:sp macro="" textlink="">
      <xdr:nvSpPr>
        <xdr:cNvPr id="150" name="フローチャート : 判断 149"/>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74930</xdr:rowOff>
    </xdr:from>
    <xdr:to>
      <xdr:col>6</xdr:col>
      <xdr:colOff>561975</xdr:colOff>
      <xdr:row>62</xdr:row>
      <xdr:rowOff>5080</xdr:rowOff>
    </xdr:to>
    <xdr:sp macro="" textlink="">
      <xdr:nvSpPr>
        <xdr:cNvPr id="156" name="円/楕円 155"/>
        <xdr:cNvSpPr/>
      </xdr:nvSpPr>
      <xdr:spPr>
        <a:xfrm>
          <a:off x="45847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53357</xdr:rowOff>
    </xdr:from>
    <xdr:ext cx="405111" cy="259045"/>
    <xdr:sp macro="" textlink="">
      <xdr:nvSpPr>
        <xdr:cNvPr id="157" name="【体育館・プール】&#10;有形固定資産減価償却率該当値テキスト"/>
        <xdr:cNvSpPr txBox="1"/>
      </xdr:nvSpPr>
      <xdr:spPr>
        <a:xfrm>
          <a:off x="4724400" y="1051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133713</xdr:rowOff>
    </xdr:from>
    <xdr:to>
      <xdr:col>5</xdr:col>
      <xdr:colOff>409575</xdr:colOff>
      <xdr:row>62</xdr:row>
      <xdr:rowOff>63863</xdr:rowOff>
    </xdr:to>
    <xdr:sp macro="" textlink="">
      <xdr:nvSpPr>
        <xdr:cNvPr id="158" name="円/楕円 157"/>
        <xdr:cNvSpPr/>
      </xdr:nvSpPr>
      <xdr:spPr>
        <a:xfrm>
          <a:off x="3746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125730</xdr:rowOff>
    </xdr:from>
    <xdr:to>
      <xdr:col>6</xdr:col>
      <xdr:colOff>511175</xdr:colOff>
      <xdr:row>62</xdr:row>
      <xdr:rowOff>13063</xdr:rowOff>
    </xdr:to>
    <xdr:cxnSp macro="">
      <xdr:nvCxnSpPr>
        <xdr:cNvPr id="159" name="直線コネクタ 158"/>
        <xdr:cNvCxnSpPr/>
      </xdr:nvCxnSpPr>
      <xdr:spPr>
        <a:xfrm flipV="1">
          <a:off x="3797300" y="10584180"/>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124477</xdr:rowOff>
    </xdr:from>
    <xdr:ext cx="405111" cy="259045"/>
    <xdr:sp macro="" textlink="">
      <xdr:nvSpPr>
        <xdr:cNvPr id="160" name="n_1aveValue【体育館・プール】&#10;有形固定資産減価償却率"/>
        <xdr:cNvSpPr txBox="1"/>
      </xdr:nvSpPr>
      <xdr:spPr>
        <a:xfrm>
          <a:off x="3582043"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54990</xdr:rowOff>
    </xdr:from>
    <xdr:ext cx="405111" cy="259045"/>
    <xdr:sp macro="" textlink="">
      <xdr:nvSpPr>
        <xdr:cNvPr id="161" name="n_1mainValue【体育館・プール】&#10;有形固定資産減価償却率"/>
        <xdr:cNvSpPr txBox="1"/>
      </xdr:nvSpPr>
      <xdr:spPr>
        <a:xfrm>
          <a:off x="3582043"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3" name="テキスト ボックス 17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5" name="テキスト ボックス 17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7" name="テキスト ボックス 17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9" name="テキスト ボックス 17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1" name="テキスト ボックス 18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85" name="直線コネクタ 184"/>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86"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87" name="直線コネクタ 186"/>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88"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89" name="直線コネクタ 188"/>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105427</xdr:rowOff>
    </xdr:from>
    <xdr:ext cx="469744" cy="259045"/>
    <xdr:sp macro="" textlink="">
      <xdr:nvSpPr>
        <xdr:cNvPr id="190" name="【体育館・プール】&#10;一人当たり面積平均値テキスト"/>
        <xdr:cNvSpPr txBox="1"/>
      </xdr:nvSpPr>
      <xdr:spPr>
        <a:xfrm>
          <a:off x="10566400" y="10220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91" name="フローチャート : 判断 190"/>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92" name="フローチャート : 判断 191"/>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128270</xdr:rowOff>
    </xdr:from>
    <xdr:to>
      <xdr:col>15</xdr:col>
      <xdr:colOff>231775</xdr:colOff>
      <xdr:row>62</xdr:row>
      <xdr:rowOff>58420</xdr:rowOff>
    </xdr:to>
    <xdr:sp macro="" textlink="">
      <xdr:nvSpPr>
        <xdr:cNvPr id="198" name="円/楕円 197"/>
        <xdr:cNvSpPr/>
      </xdr:nvSpPr>
      <xdr:spPr>
        <a:xfrm>
          <a:off x="104267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106697</xdr:rowOff>
    </xdr:from>
    <xdr:ext cx="469744" cy="259045"/>
    <xdr:sp macro="" textlink="">
      <xdr:nvSpPr>
        <xdr:cNvPr id="199" name="【体育館・プール】&#10;一人当たり面積該当値テキスト"/>
        <xdr:cNvSpPr txBox="1"/>
      </xdr:nvSpPr>
      <xdr:spPr>
        <a:xfrm>
          <a:off x="10566400" y="1056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0.108</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128270</xdr:rowOff>
    </xdr:from>
    <xdr:to>
      <xdr:col>14</xdr:col>
      <xdr:colOff>79375</xdr:colOff>
      <xdr:row>62</xdr:row>
      <xdr:rowOff>58420</xdr:rowOff>
    </xdr:to>
    <xdr:sp macro="" textlink="">
      <xdr:nvSpPr>
        <xdr:cNvPr id="200" name="円/楕円 199"/>
        <xdr:cNvSpPr/>
      </xdr:nvSpPr>
      <xdr:spPr>
        <a:xfrm>
          <a:off x="9588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7620</xdr:rowOff>
    </xdr:from>
    <xdr:to>
      <xdr:col>15</xdr:col>
      <xdr:colOff>180975</xdr:colOff>
      <xdr:row>62</xdr:row>
      <xdr:rowOff>7620</xdr:rowOff>
    </xdr:to>
    <xdr:cxnSp macro="">
      <xdr:nvCxnSpPr>
        <xdr:cNvPr id="201" name="直線コネクタ 200"/>
        <xdr:cNvCxnSpPr/>
      </xdr:nvCxnSpPr>
      <xdr:spPr>
        <a:xfrm>
          <a:off x="9639300" y="10637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48277</xdr:rowOff>
    </xdr:from>
    <xdr:ext cx="469744" cy="259045"/>
    <xdr:sp macro="" textlink="">
      <xdr:nvSpPr>
        <xdr:cNvPr id="202" name="n_1aveValue【体育館・プール】&#10;一人当たり面積"/>
        <xdr:cNvSpPr txBox="1"/>
      </xdr:nvSpPr>
      <xdr:spPr>
        <a:xfrm>
          <a:off x="9391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13</xdr:col>
      <xdr:colOff>466802</xdr:colOff>
      <xdr:row>62</xdr:row>
      <xdr:rowOff>49547</xdr:rowOff>
    </xdr:from>
    <xdr:ext cx="469744" cy="259045"/>
    <xdr:sp macro="" textlink="">
      <xdr:nvSpPr>
        <xdr:cNvPr id="203" name="n_1mainValue【体育館・プール】&#10;一人当たり面積"/>
        <xdr:cNvSpPr txBox="1"/>
      </xdr:nvSpPr>
      <xdr:spPr>
        <a:xfrm>
          <a:off x="93917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4" name="テキスト ボックス 21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5" name="直線コネクタ 21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6" name="テキスト ボックス 21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7" name="直線コネクタ 21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8" name="テキスト ボックス 21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9" name="直線コネクタ 21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20" name="テキスト ボックス 21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1" name="直線コネクタ 22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22" name="テキスト ボックス 22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145542</xdr:rowOff>
    </xdr:from>
    <xdr:to>
      <xdr:col>6</xdr:col>
      <xdr:colOff>510540</xdr:colOff>
      <xdr:row>86</xdr:row>
      <xdr:rowOff>15239</xdr:rowOff>
    </xdr:to>
    <xdr:cxnSp macro="">
      <xdr:nvCxnSpPr>
        <xdr:cNvPr id="226" name="直線コネクタ 225"/>
        <xdr:cNvCxnSpPr/>
      </xdr:nvCxnSpPr>
      <xdr:spPr>
        <a:xfrm flipV="1">
          <a:off x="4634865" y="13518642"/>
          <a:ext cx="0" cy="1241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19066</xdr:rowOff>
    </xdr:from>
    <xdr:ext cx="405111" cy="259045"/>
    <xdr:sp macro="" textlink="">
      <xdr:nvSpPr>
        <xdr:cNvPr id="227" name="【福祉施設】&#10;有形固定資産減価償却率最小値テキスト"/>
        <xdr:cNvSpPr txBox="1"/>
      </xdr:nvSpPr>
      <xdr:spPr>
        <a:xfrm>
          <a:off x="47244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86</xdr:row>
      <xdr:rowOff>15239</xdr:rowOff>
    </xdr:from>
    <xdr:to>
      <xdr:col>6</xdr:col>
      <xdr:colOff>600075</xdr:colOff>
      <xdr:row>86</xdr:row>
      <xdr:rowOff>15239</xdr:rowOff>
    </xdr:to>
    <xdr:cxnSp macro="">
      <xdr:nvCxnSpPr>
        <xdr:cNvPr id="228" name="直線コネクタ 227"/>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92219</xdr:rowOff>
    </xdr:from>
    <xdr:ext cx="405111" cy="259045"/>
    <xdr:sp macro="" textlink="">
      <xdr:nvSpPr>
        <xdr:cNvPr id="229" name="【福祉施設】&#10;有形固定資産減価償却率最大値テキスト"/>
        <xdr:cNvSpPr txBox="1"/>
      </xdr:nvSpPr>
      <xdr:spPr>
        <a:xfrm>
          <a:off x="47244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6</xdr:col>
      <xdr:colOff>422275</xdr:colOff>
      <xdr:row>78</xdr:row>
      <xdr:rowOff>145542</xdr:rowOff>
    </xdr:from>
    <xdr:to>
      <xdr:col>6</xdr:col>
      <xdr:colOff>600075</xdr:colOff>
      <xdr:row>78</xdr:row>
      <xdr:rowOff>145542</xdr:rowOff>
    </xdr:to>
    <xdr:cxnSp macro="">
      <xdr:nvCxnSpPr>
        <xdr:cNvPr id="230" name="直線コネクタ 229"/>
        <xdr:cNvCxnSpPr/>
      </xdr:nvCxnSpPr>
      <xdr:spPr>
        <a:xfrm>
          <a:off x="4546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117619</xdr:rowOff>
    </xdr:from>
    <xdr:ext cx="405111" cy="259045"/>
    <xdr:sp macro="" textlink="">
      <xdr:nvSpPr>
        <xdr:cNvPr id="231" name="【福祉施設】&#10;有形固定資産減価償却率平均値テキスト"/>
        <xdr:cNvSpPr txBox="1"/>
      </xdr:nvSpPr>
      <xdr:spPr>
        <a:xfrm>
          <a:off x="4724400" y="143479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94742</xdr:rowOff>
    </xdr:from>
    <xdr:to>
      <xdr:col>6</xdr:col>
      <xdr:colOff>561975</xdr:colOff>
      <xdr:row>85</xdr:row>
      <xdr:rowOff>24892</xdr:rowOff>
    </xdr:to>
    <xdr:sp macro="" textlink="">
      <xdr:nvSpPr>
        <xdr:cNvPr id="232" name="フローチャート : 判断 231"/>
        <xdr:cNvSpPr/>
      </xdr:nvSpPr>
      <xdr:spPr>
        <a:xfrm>
          <a:off x="4584700" y="1449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42163</xdr:rowOff>
    </xdr:from>
    <xdr:to>
      <xdr:col>5</xdr:col>
      <xdr:colOff>409575</xdr:colOff>
      <xdr:row>84</xdr:row>
      <xdr:rowOff>143763</xdr:rowOff>
    </xdr:to>
    <xdr:sp macro="" textlink="">
      <xdr:nvSpPr>
        <xdr:cNvPr id="233" name="フローチャート : 判断 232"/>
        <xdr:cNvSpPr/>
      </xdr:nvSpPr>
      <xdr:spPr>
        <a:xfrm>
          <a:off x="3746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65024</xdr:rowOff>
    </xdr:from>
    <xdr:to>
      <xdr:col>6</xdr:col>
      <xdr:colOff>561975</xdr:colOff>
      <xdr:row>85</xdr:row>
      <xdr:rowOff>166624</xdr:rowOff>
    </xdr:to>
    <xdr:sp macro="" textlink="">
      <xdr:nvSpPr>
        <xdr:cNvPr id="239" name="円/楕円 238"/>
        <xdr:cNvSpPr/>
      </xdr:nvSpPr>
      <xdr:spPr>
        <a:xfrm>
          <a:off x="45847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151401</xdr:rowOff>
    </xdr:from>
    <xdr:ext cx="405111" cy="259045"/>
    <xdr:sp macro="" textlink="">
      <xdr:nvSpPr>
        <xdr:cNvPr id="240" name="【福祉施設】&#10;有形固定資産減価償却率該当値テキスト"/>
        <xdr:cNvSpPr txBox="1"/>
      </xdr:nvSpPr>
      <xdr:spPr>
        <a:xfrm>
          <a:off x="4724400" y="14553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147320</xdr:rowOff>
    </xdr:from>
    <xdr:to>
      <xdr:col>5</xdr:col>
      <xdr:colOff>409575</xdr:colOff>
      <xdr:row>85</xdr:row>
      <xdr:rowOff>77470</xdr:rowOff>
    </xdr:to>
    <xdr:sp macro="" textlink="">
      <xdr:nvSpPr>
        <xdr:cNvPr id="241" name="円/楕円 240"/>
        <xdr:cNvSpPr/>
      </xdr:nvSpPr>
      <xdr:spPr>
        <a:xfrm>
          <a:off x="3746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85</xdr:row>
      <xdr:rowOff>26670</xdr:rowOff>
    </xdr:from>
    <xdr:to>
      <xdr:col>6</xdr:col>
      <xdr:colOff>511175</xdr:colOff>
      <xdr:row>85</xdr:row>
      <xdr:rowOff>115824</xdr:rowOff>
    </xdr:to>
    <xdr:cxnSp macro="">
      <xdr:nvCxnSpPr>
        <xdr:cNvPr id="242" name="直線コネクタ 241"/>
        <xdr:cNvCxnSpPr/>
      </xdr:nvCxnSpPr>
      <xdr:spPr>
        <a:xfrm>
          <a:off x="3797300" y="14599920"/>
          <a:ext cx="8382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160290</xdr:rowOff>
    </xdr:from>
    <xdr:ext cx="405111" cy="259045"/>
    <xdr:sp macro="" textlink="">
      <xdr:nvSpPr>
        <xdr:cNvPr id="243" name="n_1aveValue【福祉施設】&#10;有形固定資産減価償却率"/>
        <xdr:cNvSpPr txBox="1"/>
      </xdr:nvSpPr>
      <xdr:spPr>
        <a:xfrm>
          <a:off x="3582043" y="142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68597</xdr:rowOff>
    </xdr:from>
    <xdr:ext cx="405111" cy="259045"/>
    <xdr:sp macro="" textlink="">
      <xdr:nvSpPr>
        <xdr:cNvPr id="244" name="n_1mainValue【福祉施設】&#10;有形固定資産減価償却率"/>
        <xdr:cNvSpPr txBox="1"/>
      </xdr:nvSpPr>
      <xdr:spPr>
        <a:xfrm>
          <a:off x="3582043"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55" name="直線コネクタ 254"/>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56" name="テキスト ボックス 255"/>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7" name="直線コネクタ 25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8" name="テキスト ボックス 25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9" name="直線コネクタ 258"/>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60" name="テキスト ボックス 259"/>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20955</xdr:rowOff>
    </xdr:from>
    <xdr:to>
      <xdr:col>15</xdr:col>
      <xdr:colOff>180340</xdr:colOff>
      <xdr:row>85</xdr:row>
      <xdr:rowOff>89536</xdr:rowOff>
    </xdr:to>
    <xdr:cxnSp macro="">
      <xdr:nvCxnSpPr>
        <xdr:cNvPr id="264" name="直線コネクタ 263"/>
        <xdr:cNvCxnSpPr/>
      </xdr:nvCxnSpPr>
      <xdr:spPr>
        <a:xfrm flipV="1">
          <a:off x="10476865" y="13394055"/>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93363</xdr:rowOff>
    </xdr:from>
    <xdr:ext cx="469744" cy="259045"/>
    <xdr:sp macro="" textlink="">
      <xdr:nvSpPr>
        <xdr:cNvPr id="265" name="【福祉施設】&#10;一人当たり面積最小値テキスト"/>
        <xdr:cNvSpPr txBox="1"/>
      </xdr:nvSpPr>
      <xdr:spPr>
        <a:xfrm>
          <a:off x="105664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85</xdr:row>
      <xdr:rowOff>89536</xdr:rowOff>
    </xdr:from>
    <xdr:to>
      <xdr:col>15</xdr:col>
      <xdr:colOff>269875</xdr:colOff>
      <xdr:row>85</xdr:row>
      <xdr:rowOff>89536</xdr:rowOff>
    </xdr:to>
    <xdr:cxnSp macro="">
      <xdr:nvCxnSpPr>
        <xdr:cNvPr id="266" name="直線コネクタ 265"/>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139082</xdr:rowOff>
    </xdr:from>
    <xdr:ext cx="469744" cy="259045"/>
    <xdr:sp macro="" textlink="">
      <xdr:nvSpPr>
        <xdr:cNvPr id="267" name="【福祉施設】&#10;一人当たり面積最大値テキスト"/>
        <xdr:cNvSpPr txBox="1"/>
      </xdr:nvSpPr>
      <xdr:spPr>
        <a:xfrm>
          <a:off x="10566400"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0.223</a:t>
          </a:r>
          <a:endParaRPr kumimoji="1" lang="ja-JP" altLang="en-US" sz="1000" b="1">
            <a:latin typeface="ＭＳ Ｐゴシック"/>
          </a:endParaRPr>
        </a:p>
      </xdr:txBody>
    </xdr:sp>
    <xdr:clientData/>
  </xdr:oneCellAnchor>
  <xdr:twoCellAnchor>
    <xdr:from>
      <xdr:col>15</xdr:col>
      <xdr:colOff>92075</xdr:colOff>
      <xdr:row>78</xdr:row>
      <xdr:rowOff>20955</xdr:rowOff>
    </xdr:from>
    <xdr:to>
      <xdr:col>15</xdr:col>
      <xdr:colOff>269875</xdr:colOff>
      <xdr:row>78</xdr:row>
      <xdr:rowOff>20955</xdr:rowOff>
    </xdr:to>
    <xdr:cxnSp macro="">
      <xdr:nvCxnSpPr>
        <xdr:cNvPr id="268" name="直線コネクタ 267"/>
        <xdr:cNvCxnSpPr/>
      </xdr:nvCxnSpPr>
      <xdr:spPr>
        <a:xfrm>
          <a:off x="10388600" y="1339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91457</xdr:rowOff>
    </xdr:from>
    <xdr:ext cx="469744" cy="259045"/>
    <xdr:sp macro="" textlink="">
      <xdr:nvSpPr>
        <xdr:cNvPr id="269" name="【福祉施設】&#10;一人当たり面積平均値テキスト"/>
        <xdr:cNvSpPr txBox="1"/>
      </xdr:nvSpPr>
      <xdr:spPr>
        <a:xfrm>
          <a:off x="10566400" y="1415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113030</xdr:rowOff>
    </xdr:from>
    <xdr:to>
      <xdr:col>15</xdr:col>
      <xdr:colOff>231775</xdr:colOff>
      <xdr:row>83</xdr:row>
      <xdr:rowOff>43180</xdr:rowOff>
    </xdr:to>
    <xdr:sp macro="" textlink="">
      <xdr:nvSpPr>
        <xdr:cNvPr id="270" name="フローチャート : 判断 269"/>
        <xdr:cNvSpPr/>
      </xdr:nvSpPr>
      <xdr:spPr>
        <a:xfrm>
          <a:off x="10426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95886</xdr:rowOff>
    </xdr:from>
    <xdr:to>
      <xdr:col>14</xdr:col>
      <xdr:colOff>79375</xdr:colOff>
      <xdr:row>83</xdr:row>
      <xdr:rowOff>26036</xdr:rowOff>
    </xdr:to>
    <xdr:sp macro="" textlink="">
      <xdr:nvSpPr>
        <xdr:cNvPr id="271" name="フローチャート : 判断 270"/>
        <xdr:cNvSpPr/>
      </xdr:nvSpPr>
      <xdr:spPr>
        <a:xfrm>
          <a:off x="958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81</xdr:row>
      <xdr:rowOff>147320</xdr:rowOff>
    </xdr:from>
    <xdr:to>
      <xdr:col>15</xdr:col>
      <xdr:colOff>231775</xdr:colOff>
      <xdr:row>82</xdr:row>
      <xdr:rowOff>77470</xdr:rowOff>
    </xdr:to>
    <xdr:sp macro="" textlink="">
      <xdr:nvSpPr>
        <xdr:cNvPr id="277" name="円/楕円 276"/>
        <xdr:cNvSpPr/>
      </xdr:nvSpPr>
      <xdr:spPr>
        <a:xfrm>
          <a:off x="104267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170197</xdr:rowOff>
    </xdr:from>
    <xdr:ext cx="469744" cy="259045"/>
    <xdr:sp macro="" textlink="">
      <xdr:nvSpPr>
        <xdr:cNvPr id="278" name="【福祉施設】&#10;一人当たり面積該当値テキスト"/>
        <xdr:cNvSpPr txBox="1"/>
      </xdr:nvSpPr>
      <xdr:spPr>
        <a:xfrm>
          <a:off x="10566400" y="1388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0.102</a:t>
          </a:r>
          <a:endParaRPr kumimoji="1" lang="ja-JP" altLang="en-US" sz="1000" b="1">
            <a:solidFill>
              <a:srgbClr val="FF0000"/>
            </a:solidFill>
            <a:latin typeface="ＭＳ Ｐゴシック"/>
          </a:endParaRPr>
        </a:p>
      </xdr:txBody>
    </xdr:sp>
    <xdr:clientData/>
  </xdr:oneCellAnchor>
  <xdr:twoCellAnchor>
    <xdr:from>
      <xdr:col>13</xdr:col>
      <xdr:colOff>663575</xdr:colOff>
      <xdr:row>81</xdr:row>
      <xdr:rowOff>147320</xdr:rowOff>
    </xdr:from>
    <xdr:to>
      <xdr:col>14</xdr:col>
      <xdr:colOff>79375</xdr:colOff>
      <xdr:row>82</xdr:row>
      <xdr:rowOff>77470</xdr:rowOff>
    </xdr:to>
    <xdr:sp macro="" textlink="">
      <xdr:nvSpPr>
        <xdr:cNvPr id="279" name="円/楕円 278"/>
        <xdr:cNvSpPr/>
      </xdr:nvSpPr>
      <xdr:spPr>
        <a:xfrm>
          <a:off x="9588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82</xdr:row>
      <xdr:rowOff>26670</xdr:rowOff>
    </xdr:from>
    <xdr:to>
      <xdr:col>15</xdr:col>
      <xdr:colOff>180975</xdr:colOff>
      <xdr:row>82</xdr:row>
      <xdr:rowOff>26670</xdr:rowOff>
    </xdr:to>
    <xdr:cxnSp macro="">
      <xdr:nvCxnSpPr>
        <xdr:cNvPr id="280" name="直線コネクタ 279"/>
        <xdr:cNvCxnSpPr/>
      </xdr:nvCxnSpPr>
      <xdr:spPr>
        <a:xfrm>
          <a:off x="9639300" y="140855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17163</xdr:rowOff>
    </xdr:from>
    <xdr:ext cx="469744" cy="259045"/>
    <xdr:sp macro="" textlink="">
      <xdr:nvSpPr>
        <xdr:cNvPr id="281" name="n_1aveValue【福祉施設】&#10;一人当たり面積"/>
        <xdr:cNvSpPr txBox="1"/>
      </xdr:nvSpPr>
      <xdr:spPr>
        <a:xfrm>
          <a:off x="9391727" y="1424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93997</xdr:rowOff>
    </xdr:from>
    <xdr:ext cx="469744" cy="259045"/>
    <xdr:sp macro="" textlink="">
      <xdr:nvSpPr>
        <xdr:cNvPr id="282" name="n_1mainValue【福祉施設】&#10;一人当たり面積"/>
        <xdr:cNvSpPr txBox="1"/>
      </xdr:nvSpPr>
      <xdr:spPr>
        <a:xfrm>
          <a:off x="9391727" y="1380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6" name="正方形/長方形 30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07" name="正方形/長方形 3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8" name="正方形/長方形 3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9" name="正方形/長方形 3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0" name="正方形/長方形 3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1" name="正方形/長方形 3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2" name="正方形/長方形 3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3" name="正方形/長方形 3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33,703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14" name="正方形/長方形 31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15" name="正方形/長方形 3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6" name="正方形/長方形 3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7" name="正方形/長方形 3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8" name="正方形/長方形 3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19" name="正方形/長方形 3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0" name="正方形/長方形 3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1" name="正方形/長方形 3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2" name="正方形/長方形 321"/>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23" name="正方形/長方形 3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24" name="正方形/長方形 3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25" name="正方形/長方形 3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26" name="正方形/長方形 3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27" name="正方形/長方形 3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28" name="正方形/長方形 3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29" name="正方形/長方形 3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30" name="正方形/長方形 329"/>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31" name="正方形/長方形 3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32" name="正方形/長方形 3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33" name="正方形/長方形 3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34" name="正方形/長方形 3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35" name="正方形/長方形 3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36" name="正方形/長方形 3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37" name="正方形/長方形 3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38" name="正方形/長方形 3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39" name="テキスト ボックス 3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40" name="直線コネクタ 3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341" name="直線コネクタ 340"/>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342" name="テキスト ボックス 341"/>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343" name="直線コネクタ 342"/>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344" name="テキスト ボックス 343"/>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345" name="直線コネクタ 344"/>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346" name="テキスト ボックス 345"/>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347" name="直線コネクタ 346"/>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348" name="テキスト ボックス 347"/>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349" name="直線コネクタ 348"/>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350" name="テキスト ボックス 349"/>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351" name="直線コネクタ 350"/>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352" name="テキスト ボックス 351"/>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53" name="直線コネクタ 3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54" name="テキスト ボックス 35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5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70757</xdr:rowOff>
    </xdr:from>
    <xdr:to>
      <xdr:col>23</xdr:col>
      <xdr:colOff>516889</xdr:colOff>
      <xdr:row>85</xdr:row>
      <xdr:rowOff>100149</xdr:rowOff>
    </xdr:to>
    <xdr:cxnSp macro="">
      <xdr:nvCxnSpPr>
        <xdr:cNvPr id="356" name="直線コネクタ 355"/>
        <xdr:cNvCxnSpPr/>
      </xdr:nvCxnSpPr>
      <xdr:spPr>
        <a:xfrm flipV="1">
          <a:off x="16318864" y="13443857"/>
          <a:ext cx="0" cy="122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103976</xdr:rowOff>
    </xdr:from>
    <xdr:ext cx="405111" cy="259045"/>
    <xdr:sp macro="" textlink="">
      <xdr:nvSpPr>
        <xdr:cNvPr id="357" name="【消防施設】&#10;有形固定資産減価償却率最小値テキスト"/>
        <xdr:cNvSpPr txBox="1"/>
      </xdr:nvSpPr>
      <xdr:spPr>
        <a:xfrm>
          <a:off x="164084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428625</xdr:colOff>
      <xdr:row>85</xdr:row>
      <xdr:rowOff>100149</xdr:rowOff>
    </xdr:from>
    <xdr:to>
      <xdr:col>23</xdr:col>
      <xdr:colOff>606425</xdr:colOff>
      <xdr:row>85</xdr:row>
      <xdr:rowOff>100149</xdr:rowOff>
    </xdr:to>
    <xdr:cxnSp macro="">
      <xdr:nvCxnSpPr>
        <xdr:cNvPr id="358" name="直線コネクタ 357"/>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17434</xdr:rowOff>
    </xdr:from>
    <xdr:ext cx="405111" cy="259045"/>
    <xdr:sp macro="" textlink="">
      <xdr:nvSpPr>
        <xdr:cNvPr id="359" name="【消防施設】&#10;有形固定資産減価償却率最大値テキスト"/>
        <xdr:cNvSpPr txBox="1"/>
      </xdr:nvSpPr>
      <xdr:spPr>
        <a:xfrm>
          <a:off x="164084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70757</xdr:rowOff>
    </xdr:from>
    <xdr:to>
      <xdr:col>23</xdr:col>
      <xdr:colOff>606425</xdr:colOff>
      <xdr:row>78</xdr:row>
      <xdr:rowOff>70757</xdr:rowOff>
    </xdr:to>
    <xdr:cxnSp macro="">
      <xdr:nvCxnSpPr>
        <xdr:cNvPr id="360" name="直線コネクタ 359"/>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85289</xdr:rowOff>
    </xdr:from>
    <xdr:ext cx="405111" cy="259045"/>
    <xdr:sp macro="" textlink="">
      <xdr:nvSpPr>
        <xdr:cNvPr id="361" name="【消防施設】&#10;有形固定資産減価償却率平均値テキスト"/>
        <xdr:cNvSpPr txBox="1"/>
      </xdr:nvSpPr>
      <xdr:spPr>
        <a:xfrm>
          <a:off x="16408400" y="14144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62412</xdr:rowOff>
    </xdr:from>
    <xdr:to>
      <xdr:col>23</xdr:col>
      <xdr:colOff>568325</xdr:colOff>
      <xdr:row>83</xdr:row>
      <xdr:rowOff>164012</xdr:rowOff>
    </xdr:to>
    <xdr:sp macro="" textlink="">
      <xdr:nvSpPr>
        <xdr:cNvPr id="362" name="フローチャート : 判断 361"/>
        <xdr:cNvSpPr/>
      </xdr:nvSpPr>
      <xdr:spPr>
        <a:xfrm>
          <a:off x="162687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31387</xdr:rowOff>
    </xdr:from>
    <xdr:to>
      <xdr:col>22</xdr:col>
      <xdr:colOff>415925</xdr:colOff>
      <xdr:row>82</xdr:row>
      <xdr:rowOff>132987</xdr:rowOff>
    </xdr:to>
    <xdr:sp macro="" textlink="">
      <xdr:nvSpPr>
        <xdr:cNvPr id="363" name="フローチャート : 判断 362"/>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364" name="テキスト ボックス 3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65" name="テキスト ボックス 3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66" name="テキスト ボックス 3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67" name="テキスト ボックス 3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68" name="テキスト ボックス 3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49349</xdr:rowOff>
    </xdr:from>
    <xdr:to>
      <xdr:col>23</xdr:col>
      <xdr:colOff>568325</xdr:colOff>
      <xdr:row>85</xdr:row>
      <xdr:rowOff>150949</xdr:rowOff>
    </xdr:to>
    <xdr:sp macro="" textlink="">
      <xdr:nvSpPr>
        <xdr:cNvPr id="369" name="円/楕円 368"/>
        <xdr:cNvSpPr/>
      </xdr:nvSpPr>
      <xdr:spPr>
        <a:xfrm>
          <a:off x="16268700" y="146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135726</xdr:rowOff>
    </xdr:from>
    <xdr:ext cx="405111" cy="259045"/>
    <xdr:sp macro="" textlink="">
      <xdr:nvSpPr>
        <xdr:cNvPr id="370" name="【消防施設】&#10;有形固定資産減価償却率該当値テキスト"/>
        <xdr:cNvSpPr txBox="1"/>
      </xdr:nvSpPr>
      <xdr:spPr>
        <a:xfrm>
          <a:off x="16408400" y="14537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314325</xdr:colOff>
      <xdr:row>85</xdr:row>
      <xdr:rowOff>96701</xdr:rowOff>
    </xdr:from>
    <xdr:to>
      <xdr:col>22</xdr:col>
      <xdr:colOff>415925</xdr:colOff>
      <xdr:row>86</xdr:row>
      <xdr:rowOff>26851</xdr:rowOff>
    </xdr:to>
    <xdr:sp macro="" textlink="">
      <xdr:nvSpPr>
        <xdr:cNvPr id="371" name="円/楕円 370"/>
        <xdr:cNvSpPr/>
      </xdr:nvSpPr>
      <xdr:spPr>
        <a:xfrm>
          <a:off x="15430500" y="14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85</xdr:row>
      <xdr:rowOff>100149</xdr:rowOff>
    </xdr:from>
    <xdr:to>
      <xdr:col>23</xdr:col>
      <xdr:colOff>517525</xdr:colOff>
      <xdr:row>85</xdr:row>
      <xdr:rowOff>147501</xdr:rowOff>
    </xdr:to>
    <xdr:cxnSp macro="">
      <xdr:nvCxnSpPr>
        <xdr:cNvPr id="372" name="直線コネクタ 371"/>
        <xdr:cNvCxnSpPr/>
      </xdr:nvCxnSpPr>
      <xdr:spPr>
        <a:xfrm flipV="1">
          <a:off x="15481300" y="14673399"/>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149514</xdr:rowOff>
    </xdr:from>
    <xdr:ext cx="405111" cy="259045"/>
    <xdr:sp macro="" textlink="">
      <xdr:nvSpPr>
        <xdr:cNvPr id="373" name="n_1aveValue【消防施設】&#10;有形固定資産減価償却率"/>
        <xdr:cNvSpPr txBox="1"/>
      </xdr:nvSpPr>
      <xdr:spPr>
        <a:xfrm>
          <a:off x="15266043"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22</xdr:col>
      <xdr:colOff>149868</xdr:colOff>
      <xdr:row>86</xdr:row>
      <xdr:rowOff>17978</xdr:rowOff>
    </xdr:from>
    <xdr:ext cx="405111" cy="259045"/>
    <xdr:sp macro="" textlink="">
      <xdr:nvSpPr>
        <xdr:cNvPr id="374" name="n_1mainValue【消防施設】&#10;有形固定資産減価償却率"/>
        <xdr:cNvSpPr txBox="1"/>
      </xdr:nvSpPr>
      <xdr:spPr>
        <a:xfrm>
          <a:off x="15266043" y="1476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75" name="正方形/長方形 3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76" name="正方形/長方形 3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77" name="正方形/長方形 3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78" name="正方形/長方形 3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79" name="正方形/長方形 3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80" name="正方形/長方形 3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81" name="正方形/長方形 3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82" name="正方形/長方形 3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83" name="テキスト ボックス 3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84" name="直線コネクタ 3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385" name="直線コネクタ 38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386" name="テキスト ボックス 38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387" name="直線コネクタ 38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388" name="テキスト ボックス 38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389" name="直線コネクタ 38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390" name="テキスト ボックス 38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391" name="直線コネクタ 39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392" name="テキスト ボックス 39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393" name="直線コネクタ 39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394" name="テキスト ボックス 39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95" name="直線コネクタ 3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96" name="テキスト ボックス 3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85</xdr:row>
      <xdr:rowOff>133350</xdr:rowOff>
    </xdr:to>
    <xdr:cxnSp macro="">
      <xdr:nvCxnSpPr>
        <xdr:cNvPr id="398" name="直線コネクタ 397"/>
        <xdr:cNvCxnSpPr/>
      </xdr:nvCxnSpPr>
      <xdr:spPr>
        <a:xfrm flipV="1">
          <a:off x="22160864" y="13296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399" name="【消防施設】&#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400" name="直線コネクタ 399"/>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401" name="【消防施設】&#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402" name="直線コネクタ 401"/>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118127</xdr:rowOff>
    </xdr:from>
    <xdr:ext cx="469744" cy="259045"/>
    <xdr:sp macro="" textlink="">
      <xdr:nvSpPr>
        <xdr:cNvPr id="403" name="【消防施設】&#10;一人当たり面積平均値テキスト"/>
        <xdr:cNvSpPr txBox="1"/>
      </xdr:nvSpPr>
      <xdr:spPr>
        <a:xfrm>
          <a:off x="222504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404" name="フローチャート : 判断 403"/>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405" name="フローチャート : 判断 404"/>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06" name="テキスト ボックス 4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07" name="テキスト ボックス 4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08" name="テキスト ボックス 4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09" name="テキスト ボックス 4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10" name="テキスト ボックス 4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38100</xdr:rowOff>
    </xdr:from>
    <xdr:to>
      <xdr:col>32</xdr:col>
      <xdr:colOff>238125</xdr:colOff>
      <xdr:row>78</xdr:row>
      <xdr:rowOff>139700</xdr:rowOff>
    </xdr:to>
    <xdr:sp macro="" textlink="">
      <xdr:nvSpPr>
        <xdr:cNvPr id="411" name="円/楕円 410"/>
        <xdr:cNvSpPr/>
      </xdr:nvSpPr>
      <xdr:spPr>
        <a:xfrm>
          <a:off x="221107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60977</xdr:rowOff>
    </xdr:from>
    <xdr:ext cx="469744" cy="259045"/>
    <xdr:sp macro="" textlink="">
      <xdr:nvSpPr>
        <xdr:cNvPr id="412" name="【消防施設】&#10;一人当たり面積該当値テキスト"/>
        <xdr:cNvSpPr txBox="1"/>
      </xdr:nvSpPr>
      <xdr:spPr>
        <a:xfrm>
          <a:off x="222504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0.110</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50800</xdr:rowOff>
    </xdr:from>
    <xdr:to>
      <xdr:col>31</xdr:col>
      <xdr:colOff>85725</xdr:colOff>
      <xdr:row>78</xdr:row>
      <xdr:rowOff>152400</xdr:rowOff>
    </xdr:to>
    <xdr:sp macro="" textlink="">
      <xdr:nvSpPr>
        <xdr:cNvPr id="413" name="円/楕円 412"/>
        <xdr:cNvSpPr/>
      </xdr:nvSpPr>
      <xdr:spPr>
        <a:xfrm>
          <a:off x="212725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78</xdr:row>
      <xdr:rowOff>88900</xdr:rowOff>
    </xdr:from>
    <xdr:to>
      <xdr:col>32</xdr:col>
      <xdr:colOff>187325</xdr:colOff>
      <xdr:row>78</xdr:row>
      <xdr:rowOff>101600</xdr:rowOff>
    </xdr:to>
    <xdr:cxnSp macro="">
      <xdr:nvCxnSpPr>
        <xdr:cNvPr id="414" name="直線コネクタ 413"/>
        <xdr:cNvCxnSpPr/>
      </xdr:nvCxnSpPr>
      <xdr:spPr>
        <a:xfrm flipV="1">
          <a:off x="21323300" y="13462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162577</xdr:rowOff>
    </xdr:from>
    <xdr:ext cx="469744" cy="259045"/>
    <xdr:sp macro="" textlink="">
      <xdr:nvSpPr>
        <xdr:cNvPr id="415" name="n_1aveValue【消防施設】&#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168927</xdr:rowOff>
    </xdr:from>
    <xdr:ext cx="469744" cy="259045"/>
    <xdr:sp macro="" textlink="">
      <xdr:nvSpPr>
        <xdr:cNvPr id="416" name="n_1mainValue【消防施設】&#10;一人当たり面積"/>
        <xdr:cNvSpPr txBox="1"/>
      </xdr:nvSpPr>
      <xdr:spPr>
        <a:xfrm>
          <a:off x="21075727" y="1319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17" name="正方形/長方形 4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18" name="正方形/長方形 4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19" name="正方形/長方形 4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20" name="正方形/長方形 4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21" name="正方形/長方形 4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22" name="正方形/長方形 4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23" name="正方形/長方形 4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24" name="正方形/長方形 4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25" name="テキスト ボックス 4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26" name="直線コネクタ 4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27" name="直線コネクタ 42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28" name="テキスト ボックス 42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29" name="直線コネクタ 42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30" name="テキスト ボックス 42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31" name="直線コネクタ 43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32" name="テキスト ボックス 43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33" name="直線コネクタ 43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34" name="テキスト ボックス 43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35" name="直線コネクタ 43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36" name="テキスト ボックス 43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37" name="直線コネクタ 43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38" name="テキスト ボックス 43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39" name="直線コネクタ 4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40" name="テキスト ボックス 4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442" name="直線コネクタ 441"/>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443"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444" name="直線コネクタ 44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445"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446" name="直線コネクタ 445"/>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54808</xdr:rowOff>
    </xdr:from>
    <xdr:ext cx="405111" cy="259045"/>
    <xdr:sp macro="" textlink="">
      <xdr:nvSpPr>
        <xdr:cNvPr id="447" name="【庁舎】&#10;有形固定資産減価償却率平均値テキスト"/>
        <xdr:cNvSpPr txBox="1"/>
      </xdr:nvSpPr>
      <xdr:spPr>
        <a:xfrm>
          <a:off x="16408400" y="1754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448" name="フローチャート : 判断 447"/>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449" name="フローチャート : 判断 448"/>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50" name="テキスト ボックス 4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51" name="テキスト ボックス 4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52" name="テキスト ボックス 4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53" name="テキスト ボックス 4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54" name="テキスト ボックス 4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80918</xdr:rowOff>
    </xdr:from>
    <xdr:to>
      <xdr:col>23</xdr:col>
      <xdr:colOff>568325</xdr:colOff>
      <xdr:row>104</xdr:row>
      <xdr:rowOff>11068</xdr:rowOff>
    </xdr:to>
    <xdr:sp macro="" textlink="">
      <xdr:nvSpPr>
        <xdr:cNvPr id="455" name="円/楕円 454"/>
        <xdr:cNvSpPr/>
      </xdr:nvSpPr>
      <xdr:spPr>
        <a:xfrm>
          <a:off x="16268700" y="1774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59345</xdr:rowOff>
    </xdr:from>
    <xdr:ext cx="405111" cy="259045"/>
    <xdr:sp macro="" textlink="">
      <xdr:nvSpPr>
        <xdr:cNvPr id="456" name="【庁舎】&#10;有形固定資産減価償却率該当値テキスト"/>
        <xdr:cNvSpPr txBox="1"/>
      </xdr:nvSpPr>
      <xdr:spPr>
        <a:xfrm>
          <a:off x="16408400" y="1771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89081</xdr:rowOff>
    </xdr:from>
    <xdr:to>
      <xdr:col>22</xdr:col>
      <xdr:colOff>415925</xdr:colOff>
      <xdr:row>104</xdr:row>
      <xdr:rowOff>19231</xdr:rowOff>
    </xdr:to>
    <xdr:sp macro="" textlink="">
      <xdr:nvSpPr>
        <xdr:cNvPr id="457" name="円/楕円 456"/>
        <xdr:cNvSpPr/>
      </xdr:nvSpPr>
      <xdr:spPr>
        <a:xfrm>
          <a:off x="15430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131718</xdr:rowOff>
    </xdr:from>
    <xdr:to>
      <xdr:col>23</xdr:col>
      <xdr:colOff>517525</xdr:colOff>
      <xdr:row>103</xdr:row>
      <xdr:rowOff>139881</xdr:rowOff>
    </xdr:to>
    <xdr:cxnSp macro="">
      <xdr:nvCxnSpPr>
        <xdr:cNvPr id="458" name="直線コネクタ 457"/>
        <xdr:cNvCxnSpPr/>
      </xdr:nvCxnSpPr>
      <xdr:spPr>
        <a:xfrm flipV="1">
          <a:off x="15481300" y="17791068"/>
          <a:ext cx="8382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113228</xdr:rowOff>
    </xdr:from>
    <xdr:ext cx="405111" cy="259045"/>
    <xdr:sp macro="" textlink="">
      <xdr:nvSpPr>
        <xdr:cNvPr id="459" name="n_1aveValue【庁舎】&#10;有形固定資産減価償却率"/>
        <xdr:cNvSpPr txBox="1"/>
      </xdr:nvSpPr>
      <xdr:spPr>
        <a:xfrm>
          <a:off x="15266043"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35758</xdr:rowOff>
    </xdr:from>
    <xdr:ext cx="405111" cy="259045"/>
    <xdr:sp macro="" textlink="">
      <xdr:nvSpPr>
        <xdr:cNvPr id="460" name="n_1mainValue【庁舎】&#10;有形固定資産減価償却率"/>
        <xdr:cNvSpPr txBox="1"/>
      </xdr:nvSpPr>
      <xdr:spPr>
        <a:xfrm>
          <a:off x="15266043"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61" name="正方形/長方形 4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2" name="正方形/長方形 46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3" name="正方形/長方形 46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4" name="正方形/長方形 46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65" name="正方形/長方形 46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66" name="正方形/長方形 46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67" name="正方形/長方形 46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68" name="正方形/長方形 46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69" name="テキスト ボックス 46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70" name="直線コネクタ 46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71" name="直線コネクタ 470"/>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72" name="テキスト ボックス 471"/>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73" name="直線コネクタ 472"/>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74" name="テキスト ボックス 473"/>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75" name="直線コネクタ 474"/>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76" name="テキスト ボックス 475"/>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77" name="直線コネクタ 476"/>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78" name="テキスト ボックス 477"/>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79" name="直線コネクタ 4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80" name="テキスト ボックス 4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8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482" name="直線コネクタ 481"/>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483"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484" name="直線コネクタ 483"/>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485"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486" name="直線コネクタ 485"/>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15257</xdr:rowOff>
    </xdr:from>
    <xdr:ext cx="469744" cy="259045"/>
    <xdr:sp macro="" textlink="">
      <xdr:nvSpPr>
        <xdr:cNvPr id="487" name="【庁舎】&#10;一人当たり面積平均値テキスト"/>
        <xdr:cNvSpPr txBox="1"/>
      </xdr:nvSpPr>
      <xdr:spPr>
        <a:xfrm>
          <a:off x="222504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488" name="フローチャート : 判断 487"/>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489" name="フローチャート : 判断 488"/>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90" name="テキスト ボックス 4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91" name="テキスト ボックス 4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92" name="テキスト ボックス 4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93" name="テキスト ボックス 4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94" name="テキスト ボックス 4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99</xdr:row>
      <xdr:rowOff>96265</xdr:rowOff>
    </xdr:from>
    <xdr:to>
      <xdr:col>32</xdr:col>
      <xdr:colOff>238125</xdr:colOff>
      <xdr:row>100</xdr:row>
      <xdr:rowOff>26415</xdr:rowOff>
    </xdr:to>
    <xdr:sp macro="" textlink="">
      <xdr:nvSpPr>
        <xdr:cNvPr id="495" name="円/楕円 494"/>
        <xdr:cNvSpPr/>
      </xdr:nvSpPr>
      <xdr:spPr>
        <a:xfrm>
          <a:off x="22110700" y="1706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49292</xdr:rowOff>
    </xdr:from>
    <xdr:ext cx="469744" cy="259045"/>
    <xdr:sp macro="" textlink="">
      <xdr:nvSpPr>
        <xdr:cNvPr id="496" name="【庁舎】&#10;一人当たり面積該当値テキスト"/>
        <xdr:cNvSpPr txBox="1"/>
      </xdr:nvSpPr>
      <xdr:spPr>
        <a:xfrm>
          <a:off x="22250400" y="170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0.322</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96265</xdr:rowOff>
    </xdr:from>
    <xdr:to>
      <xdr:col>31</xdr:col>
      <xdr:colOff>85725</xdr:colOff>
      <xdr:row>100</xdr:row>
      <xdr:rowOff>26415</xdr:rowOff>
    </xdr:to>
    <xdr:sp macro="" textlink="">
      <xdr:nvSpPr>
        <xdr:cNvPr id="497" name="円/楕円 496"/>
        <xdr:cNvSpPr/>
      </xdr:nvSpPr>
      <xdr:spPr>
        <a:xfrm>
          <a:off x="21272500" y="1706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99</xdr:row>
      <xdr:rowOff>147065</xdr:rowOff>
    </xdr:from>
    <xdr:to>
      <xdr:col>32</xdr:col>
      <xdr:colOff>187325</xdr:colOff>
      <xdr:row>99</xdr:row>
      <xdr:rowOff>147065</xdr:rowOff>
    </xdr:to>
    <xdr:cxnSp macro="">
      <xdr:nvCxnSpPr>
        <xdr:cNvPr id="498" name="直線コネクタ 497"/>
        <xdr:cNvCxnSpPr/>
      </xdr:nvCxnSpPr>
      <xdr:spPr>
        <a:xfrm>
          <a:off x="21323300" y="171206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74692</xdr:rowOff>
    </xdr:from>
    <xdr:ext cx="469744" cy="259045"/>
    <xdr:sp macro="" textlink="">
      <xdr:nvSpPr>
        <xdr:cNvPr id="499" name="n_1aveValue【庁舎】&#10;一人当たり面積"/>
        <xdr:cNvSpPr txBox="1"/>
      </xdr:nvSpPr>
      <xdr:spPr>
        <a:xfrm>
          <a:off x="21075727" y="177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42942</xdr:rowOff>
    </xdr:from>
    <xdr:ext cx="469744" cy="259045"/>
    <xdr:sp macro="" textlink="">
      <xdr:nvSpPr>
        <xdr:cNvPr id="500" name="n_1mainValue【庁舎】&#10;一人当たり面積"/>
        <xdr:cNvSpPr txBox="1"/>
      </xdr:nvSpPr>
      <xdr:spPr>
        <a:xfrm>
          <a:off x="21075727" y="1684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01" name="正方形/長方形 5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02" name="正方形/長方形 5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03" name="テキスト ボックス 5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庁舎・図書館・体育館については、平成</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年に建築されたが、電気設備、機械設備については、ほとんどが法定耐用年数</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年以下であり、耐用年数を経過しつつあるため、有形固定資産減価償却率が高くなってきている。特に、庁舎については設備の更新時期に差しかかっており、また、現在、庁舎に予備スペースを設けているため、類似団体と比較しても一人当たり面積が高くなっている。したがって、これらの現状を踏まえ、今後の設備更新や予備スペースの活用を念頭に、庁舎の長寿命化利活用検討に取り組んでいるところである。福祉施設については、平成</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年に建築され、建物・設備が老朽化し、更新時期にきているため、今後の運用を考慮しながら、計画的な改修に順次取り組んでいるところである。消防施設については、消防本部庁舎を平成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年度にかけて建替えを行い、消防ポンプ庫についても計画的に建替えを行っているため、有形固定資産減価償却率は相当低くなっており、今後の維持補修費の減少を見込んでいる。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京都府精華町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37,556
37,321
25.68
12,799,312
12,632,714
50,849
8,005,141
15,473,440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112.5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財政力指数は、歳入面での税収増加を主要因に、平成</a:t>
          </a:r>
          <a:r>
            <a:rPr kumimoji="1" lang="en-US" altLang="ja-JP" sz="1300">
              <a:latin typeface="ＭＳ Ｐゴシック"/>
            </a:rPr>
            <a:t>28</a:t>
          </a:r>
          <a:r>
            <a:rPr kumimoji="1" lang="ja-JP" altLang="en-US" sz="1300">
              <a:latin typeface="ＭＳ Ｐゴシック"/>
            </a:rPr>
            <a:t>年度は増加した。ただし、税収増加と表裏一体で普通交付税が大きく減少し、各種譲与税も減少したため、一般財源総額の確保に課題がある。特に、自主財源確保の観点から税収増加は重要である一方、その内訳で法人税の占める割合が高まると景気動向の影響を直接的に受ける恐れがあるため、その備えとして年度間の財源調整を行う財政調整基金を一定程度確保しておくなど、持続可能な財政基盤の確保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38805</xdr:rowOff>
    </xdr:from>
    <xdr:to>
      <xdr:col>7</xdr:col>
      <xdr:colOff>152400</xdr:colOff>
      <xdr:row>42</xdr:row>
      <xdr:rowOff>65617</xdr:rowOff>
    </xdr:to>
    <xdr:cxnSp macro="">
      <xdr:nvCxnSpPr>
        <xdr:cNvPr id="68" name="直線コネクタ 67"/>
        <xdr:cNvCxnSpPr/>
      </xdr:nvCxnSpPr>
      <xdr:spPr>
        <a:xfrm flipV="1">
          <a:off x="4114800" y="723970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65617</xdr:rowOff>
    </xdr:to>
    <xdr:cxnSp macro="">
      <xdr:nvCxnSpPr>
        <xdr:cNvPr id="71" name="直線コネクタ 70"/>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65617</xdr:rowOff>
    </xdr:to>
    <xdr:cxnSp macro="">
      <xdr:nvCxnSpPr>
        <xdr:cNvPr id="74" name="直線コネクタ 73"/>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65617</xdr:rowOff>
    </xdr:to>
    <xdr:cxnSp macro="">
      <xdr:nvCxnSpPr>
        <xdr:cNvPr id="77" name="直線コネクタ 76"/>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159455</xdr:rowOff>
    </xdr:from>
    <xdr:to>
      <xdr:col>7</xdr:col>
      <xdr:colOff>203200</xdr:colOff>
      <xdr:row>42</xdr:row>
      <xdr:rowOff>89605</xdr:rowOff>
    </xdr:to>
    <xdr:sp macro="" textlink="">
      <xdr:nvSpPr>
        <xdr:cNvPr id="87" name="円/楕円 86"/>
        <xdr:cNvSpPr/>
      </xdr:nvSpPr>
      <xdr:spPr>
        <a:xfrm>
          <a:off x="49022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4532</xdr:rowOff>
    </xdr:from>
    <xdr:ext cx="762000" cy="259045"/>
    <xdr:sp macro="" textlink="">
      <xdr:nvSpPr>
        <xdr:cNvPr id="88" name="財政力該当値テキスト"/>
        <xdr:cNvSpPr txBox="1"/>
      </xdr:nvSpPr>
      <xdr:spPr>
        <a:xfrm>
          <a:off x="50419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9" name="円/楕円 88"/>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126594</xdr:rowOff>
    </xdr:from>
    <xdr:ext cx="736600" cy="259045"/>
    <xdr:sp macro="" textlink="">
      <xdr:nvSpPr>
        <xdr:cNvPr id="90" name="テキスト ボックス 89"/>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1" name="円/楕円 90"/>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126594</xdr:rowOff>
    </xdr:from>
    <xdr:ext cx="762000" cy="259045"/>
    <xdr:sp macro="" textlink="">
      <xdr:nvSpPr>
        <xdr:cNvPr id="92" name="テキスト ボックス 91"/>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3" name="円/楕円 92"/>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94" name="テキスト ボックス 93"/>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5" name="円/楕円 94"/>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96" name="テキスト ボックス 95"/>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行財政改革の取り組みによる歳出削減策は継続しているものの、社会保障関係経費や公共施設等適正管理のための維持補修費の増加により、経常経費総額は増加傾向にある。また、平成</a:t>
          </a:r>
          <a:r>
            <a:rPr kumimoji="1" lang="en-US" altLang="ja-JP" sz="1300">
              <a:latin typeface="ＭＳ Ｐゴシック"/>
            </a:rPr>
            <a:t>28</a:t>
          </a:r>
          <a:r>
            <a:rPr kumimoji="1" lang="ja-JP" altLang="en-US" sz="1300">
              <a:latin typeface="ＭＳ Ｐゴシック"/>
            </a:rPr>
            <a:t>年度は前年度と比較して経常経費総額の増加幅（</a:t>
          </a:r>
          <a:r>
            <a:rPr kumimoji="1" lang="en-US" altLang="ja-JP" sz="1300">
              <a:latin typeface="ＭＳ Ｐゴシック"/>
            </a:rPr>
            <a:t>1.3</a:t>
          </a:r>
          <a:r>
            <a:rPr kumimoji="1" lang="ja-JP" altLang="en-US" sz="1300">
              <a:latin typeface="ＭＳ Ｐゴシック"/>
            </a:rPr>
            <a:t>％）より、経常一般財源総額の減少幅（▲</a:t>
          </a:r>
          <a:r>
            <a:rPr kumimoji="1" lang="en-US" altLang="ja-JP" sz="1300">
              <a:latin typeface="ＭＳ Ｐゴシック"/>
            </a:rPr>
            <a:t>5.3</a:t>
          </a:r>
          <a:r>
            <a:rPr kumimoji="1" lang="ja-JP" altLang="en-US" sz="1300">
              <a:latin typeface="ＭＳ Ｐゴシック"/>
            </a:rPr>
            <a:t>％）が大きかったため、経常収支比率は前年度比較で</a:t>
          </a:r>
          <a:r>
            <a:rPr kumimoji="1" lang="en-US" altLang="ja-JP" sz="1300">
              <a:latin typeface="ＭＳ Ｐゴシック"/>
            </a:rPr>
            <a:t>6.1</a:t>
          </a:r>
          <a:r>
            <a:rPr kumimoji="1" lang="ja-JP" altLang="en-US" sz="1300">
              <a:latin typeface="ＭＳ Ｐゴシック"/>
            </a:rPr>
            <a:t>％悪化した。歳出側での経常経費の圧縮に努めるとともに、歳入側では町税をはじめとする経常一般財源総額の確保に努める。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160020</xdr:rowOff>
    </xdr:from>
    <xdr:to>
      <xdr:col>7</xdr:col>
      <xdr:colOff>152400</xdr:colOff>
      <xdr:row>66</xdr:row>
      <xdr:rowOff>111506</xdr:rowOff>
    </xdr:to>
    <xdr:cxnSp macro="">
      <xdr:nvCxnSpPr>
        <xdr:cNvPr id="129" name="直線コネクタ 128"/>
        <xdr:cNvCxnSpPr/>
      </xdr:nvCxnSpPr>
      <xdr:spPr>
        <a:xfrm>
          <a:off x="4114800" y="11132820"/>
          <a:ext cx="8382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0" name="財政構造の弾力性平均値テキスト"/>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160020</xdr:rowOff>
    </xdr:from>
    <xdr:to>
      <xdr:col>6</xdr:col>
      <xdr:colOff>0</xdr:colOff>
      <xdr:row>65</xdr:row>
      <xdr:rowOff>65786</xdr:rowOff>
    </xdr:to>
    <xdr:cxnSp macro="">
      <xdr:nvCxnSpPr>
        <xdr:cNvPr id="132" name="直線コネクタ 131"/>
        <xdr:cNvCxnSpPr/>
      </xdr:nvCxnSpPr>
      <xdr:spPr>
        <a:xfrm flipV="1">
          <a:off x="3225800" y="1113282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5588</xdr:rowOff>
    </xdr:from>
    <xdr:to>
      <xdr:col>4</xdr:col>
      <xdr:colOff>482600</xdr:colOff>
      <xdr:row>65</xdr:row>
      <xdr:rowOff>65786</xdr:rowOff>
    </xdr:to>
    <xdr:cxnSp macro="">
      <xdr:nvCxnSpPr>
        <xdr:cNvPr id="135" name="直線コネクタ 134"/>
        <xdr:cNvCxnSpPr/>
      </xdr:nvCxnSpPr>
      <xdr:spPr>
        <a:xfrm>
          <a:off x="2336800" y="10978388"/>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5588</xdr:rowOff>
    </xdr:from>
    <xdr:to>
      <xdr:col>3</xdr:col>
      <xdr:colOff>279400</xdr:colOff>
      <xdr:row>64</xdr:row>
      <xdr:rowOff>68326</xdr:rowOff>
    </xdr:to>
    <xdr:cxnSp macro="">
      <xdr:nvCxnSpPr>
        <xdr:cNvPr id="138" name="直線コネクタ 137"/>
        <xdr:cNvCxnSpPr/>
      </xdr:nvCxnSpPr>
      <xdr:spPr>
        <a:xfrm flipV="1">
          <a:off x="1447800" y="1097838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60706</xdr:rowOff>
    </xdr:from>
    <xdr:to>
      <xdr:col>7</xdr:col>
      <xdr:colOff>203200</xdr:colOff>
      <xdr:row>66</xdr:row>
      <xdr:rowOff>162306</xdr:rowOff>
    </xdr:to>
    <xdr:sp macro="" textlink="">
      <xdr:nvSpPr>
        <xdr:cNvPr id="148" name="円/楕円 147"/>
        <xdr:cNvSpPr/>
      </xdr:nvSpPr>
      <xdr:spPr>
        <a:xfrm>
          <a:off x="4902200" y="1137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128033</xdr:rowOff>
    </xdr:from>
    <xdr:ext cx="762000" cy="259045"/>
    <xdr:sp macro="" textlink="">
      <xdr:nvSpPr>
        <xdr:cNvPr id="149" name="財政構造の弾力性該当値テキスト"/>
        <xdr:cNvSpPr txBox="1"/>
      </xdr:nvSpPr>
      <xdr:spPr>
        <a:xfrm>
          <a:off x="5041900" y="1127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109220</xdr:rowOff>
    </xdr:from>
    <xdr:to>
      <xdr:col>6</xdr:col>
      <xdr:colOff>50800</xdr:colOff>
      <xdr:row>65</xdr:row>
      <xdr:rowOff>39370</xdr:rowOff>
    </xdr:to>
    <xdr:sp macro="" textlink="">
      <xdr:nvSpPr>
        <xdr:cNvPr id="150" name="円/楕円 149"/>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24147</xdr:rowOff>
    </xdr:from>
    <xdr:ext cx="736600" cy="259045"/>
    <xdr:sp macro="" textlink="">
      <xdr:nvSpPr>
        <xdr:cNvPr id="151" name="テキスト ボックス 150"/>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14986</xdr:rowOff>
    </xdr:from>
    <xdr:to>
      <xdr:col>4</xdr:col>
      <xdr:colOff>533400</xdr:colOff>
      <xdr:row>65</xdr:row>
      <xdr:rowOff>116586</xdr:rowOff>
    </xdr:to>
    <xdr:sp macro="" textlink="">
      <xdr:nvSpPr>
        <xdr:cNvPr id="152" name="円/楕円 151"/>
        <xdr:cNvSpPr/>
      </xdr:nvSpPr>
      <xdr:spPr>
        <a:xfrm>
          <a:off x="3175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101363</xdr:rowOff>
    </xdr:from>
    <xdr:ext cx="762000" cy="259045"/>
    <xdr:sp macro="" textlink="">
      <xdr:nvSpPr>
        <xdr:cNvPr id="153" name="テキスト ボックス 152"/>
        <xdr:cNvSpPr txBox="1"/>
      </xdr:nvSpPr>
      <xdr:spPr>
        <a:xfrm>
          <a:off x="2844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126238</xdr:rowOff>
    </xdr:from>
    <xdr:to>
      <xdr:col>3</xdr:col>
      <xdr:colOff>330200</xdr:colOff>
      <xdr:row>64</xdr:row>
      <xdr:rowOff>56388</xdr:rowOff>
    </xdr:to>
    <xdr:sp macro="" textlink="">
      <xdr:nvSpPr>
        <xdr:cNvPr id="154" name="円/楕円 153"/>
        <xdr:cNvSpPr/>
      </xdr:nvSpPr>
      <xdr:spPr>
        <a:xfrm>
          <a:off x="2286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41165</xdr:rowOff>
    </xdr:from>
    <xdr:ext cx="762000" cy="259045"/>
    <xdr:sp macro="" textlink="">
      <xdr:nvSpPr>
        <xdr:cNvPr id="155" name="テキスト ボックス 154"/>
        <xdr:cNvSpPr txBox="1"/>
      </xdr:nvSpPr>
      <xdr:spPr>
        <a:xfrm>
          <a:off x="1955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17526</xdr:rowOff>
    </xdr:from>
    <xdr:to>
      <xdr:col>2</xdr:col>
      <xdr:colOff>127000</xdr:colOff>
      <xdr:row>64</xdr:row>
      <xdr:rowOff>119126</xdr:rowOff>
    </xdr:to>
    <xdr:sp macro="" textlink="">
      <xdr:nvSpPr>
        <xdr:cNvPr id="156" name="円/楕円 155"/>
        <xdr:cNvSpPr/>
      </xdr:nvSpPr>
      <xdr:spPr>
        <a:xfrm>
          <a:off x="1397000" y="109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103903</xdr:rowOff>
    </xdr:from>
    <xdr:ext cx="762000" cy="259045"/>
    <xdr:sp macro="" textlink="">
      <xdr:nvSpPr>
        <xdr:cNvPr id="157" name="テキスト ボックス 156"/>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[118,829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ついては、行財政改革の取り組みで人件費総額を抑制してきていたが、人事院勧告に基づく給与水準改定により、前年度より増加している。物件費等については、臨時職員の雇用により賃金が増加傾向であり、また公共施設の適正管理のための建物や道路の維持補修費も増加してい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80499</xdr:rowOff>
    </xdr:from>
    <xdr:to>
      <xdr:col>7</xdr:col>
      <xdr:colOff>152400</xdr:colOff>
      <xdr:row>81</xdr:row>
      <xdr:rowOff>84519</xdr:rowOff>
    </xdr:to>
    <xdr:cxnSp macro="">
      <xdr:nvCxnSpPr>
        <xdr:cNvPr id="190" name="直線コネクタ 189"/>
        <xdr:cNvCxnSpPr/>
      </xdr:nvCxnSpPr>
      <xdr:spPr>
        <a:xfrm>
          <a:off x="4114800" y="13967949"/>
          <a:ext cx="838200" cy="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25074</xdr:rowOff>
    </xdr:from>
    <xdr:ext cx="762000" cy="259045"/>
    <xdr:sp macro="" textlink="">
      <xdr:nvSpPr>
        <xdr:cNvPr id="191" name="人件費・物件費等の状況平均値テキスト"/>
        <xdr:cNvSpPr txBox="1"/>
      </xdr:nvSpPr>
      <xdr:spPr>
        <a:xfrm>
          <a:off x="5041900" y="13741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53087</xdr:rowOff>
    </xdr:from>
    <xdr:to>
      <xdr:col>6</xdr:col>
      <xdr:colOff>0</xdr:colOff>
      <xdr:row>81</xdr:row>
      <xdr:rowOff>80499</xdr:rowOff>
    </xdr:to>
    <xdr:cxnSp macro="">
      <xdr:nvCxnSpPr>
        <xdr:cNvPr id="193" name="直線コネクタ 192"/>
        <xdr:cNvCxnSpPr/>
      </xdr:nvCxnSpPr>
      <xdr:spPr>
        <a:xfrm>
          <a:off x="3225800" y="13940537"/>
          <a:ext cx="889000" cy="2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95990</xdr:rowOff>
    </xdr:from>
    <xdr:ext cx="736600" cy="259045"/>
    <xdr:sp macro="" textlink="">
      <xdr:nvSpPr>
        <xdr:cNvPr id="195" name="テキスト ボックス 194"/>
        <xdr:cNvSpPr txBox="1"/>
      </xdr:nvSpPr>
      <xdr:spPr>
        <a:xfrm>
          <a:off x="3733800" y="1364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29975</xdr:rowOff>
    </xdr:from>
    <xdr:to>
      <xdr:col>4</xdr:col>
      <xdr:colOff>482600</xdr:colOff>
      <xdr:row>81</xdr:row>
      <xdr:rowOff>53087</xdr:rowOff>
    </xdr:to>
    <xdr:cxnSp macro="">
      <xdr:nvCxnSpPr>
        <xdr:cNvPr id="196" name="直線コネクタ 195"/>
        <xdr:cNvCxnSpPr/>
      </xdr:nvCxnSpPr>
      <xdr:spPr>
        <a:xfrm>
          <a:off x="2336800" y="13917425"/>
          <a:ext cx="889000" cy="2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29975</xdr:rowOff>
    </xdr:from>
    <xdr:to>
      <xdr:col>3</xdr:col>
      <xdr:colOff>279400</xdr:colOff>
      <xdr:row>81</xdr:row>
      <xdr:rowOff>49130</xdr:rowOff>
    </xdr:to>
    <xdr:cxnSp macro="">
      <xdr:nvCxnSpPr>
        <xdr:cNvPr id="199" name="直線コネクタ 198"/>
        <xdr:cNvCxnSpPr/>
      </xdr:nvCxnSpPr>
      <xdr:spPr>
        <a:xfrm flipV="1">
          <a:off x="1447800" y="13917425"/>
          <a:ext cx="889000" cy="1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98071</xdr:rowOff>
    </xdr:from>
    <xdr:ext cx="762000" cy="259045"/>
    <xdr:sp macro="" textlink="">
      <xdr:nvSpPr>
        <xdr:cNvPr id="203" name="テキスト ボックス 202"/>
        <xdr:cNvSpPr txBox="1"/>
      </xdr:nvSpPr>
      <xdr:spPr>
        <a:xfrm>
          <a:off x="1066800" y="1364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33719</xdr:rowOff>
    </xdr:from>
    <xdr:to>
      <xdr:col>7</xdr:col>
      <xdr:colOff>203200</xdr:colOff>
      <xdr:row>81</xdr:row>
      <xdr:rowOff>135319</xdr:rowOff>
    </xdr:to>
    <xdr:sp macro="" textlink="">
      <xdr:nvSpPr>
        <xdr:cNvPr id="209" name="円/楕円 208"/>
        <xdr:cNvSpPr/>
      </xdr:nvSpPr>
      <xdr:spPr>
        <a:xfrm>
          <a:off x="4902200" y="1392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5796</xdr:rowOff>
    </xdr:from>
    <xdr:ext cx="762000" cy="259045"/>
    <xdr:sp macro="" textlink="">
      <xdr:nvSpPr>
        <xdr:cNvPr id="210" name="人件費・物件費等の状況該当値テキスト"/>
        <xdr:cNvSpPr txBox="1"/>
      </xdr:nvSpPr>
      <xdr:spPr>
        <a:xfrm>
          <a:off x="5041900" y="1389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118,829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29699</xdr:rowOff>
    </xdr:from>
    <xdr:to>
      <xdr:col>6</xdr:col>
      <xdr:colOff>50800</xdr:colOff>
      <xdr:row>81</xdr:row>
      <xdr:rowOff>131299</xdr:rowOff>
    </xdr:to>
    <xdr:sp macro="" textlink="">
      <xdr:nvSpPr>
        <xdr:cNvPr id="211" name="円/楕円 210"/>
        <xdr:cNvSpPr/>
      </xdr:nvSpPr>
      <xdr:spPr>
        <a:xfrm>
          <a:off x="4064000" y="1391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116076</xdr:rowOff>
    </xdr:from>
    <xdr:ext cx="736600" cy="259045"/>
    <xdr:sp macro="" textlink="">
      <xdr:nvSpPr>
        <xdr:cNvPr id="212" name="テキスト ボックス 211"/>
        <xdr:cNvSpPr txBox="1"/>
      </xdr:nvSpPr>
      <xdr:spPr>
        <a:xfrm>
          <a:off x="3733800" y="14003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117,996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2287</xdr:rowOff>
    </xdr:from>
    <xdr:to>
      <xdr:col>4</xdr:col>
      <xdr:colOff>533400</xdr:colOff>
      <xdr:row>81</xdr:row>
      <xdr:rowOff>103887</xdr:rowOff>
    </xdr:to>
    <xdr:sp macro="" textlink="">
      <xdr:nvSpPr>
        <xdr:cNvPr id="213" name="円/楕円 212"/>
        <xdr:cNvSpPr/>
      </xdr:nvSpPr>
      <xdr:spPr>
        <a:xfrm>
          <a:off x="3175000" y="1388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114064</xdr:rowOff>
    </xdr:from>
    <xdr:ext cx="762000" cy="259045"/>
    <xdr:sp macro="" textlink="">
      <xdr:nvSpPr>
        <xdr:cNvPr id="214" name="テキスト ボックス 213"/>
        <xdr:cNvSpPr txBox="1"/>
      </xdr:nvSpPr>
      <xdr:spPr>
        <a:xfrm>
          <a:off x="2844800" y="1365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112,316</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150625</xdr:rowOff>
    </xdr:from>
    <xdr:to>
      <xdr:col>3</xdr:col>
      <xdr:colOff>330200</xdr:colOff>
      <xdr:row>81</xdr:row>
      <xdr:rowOff>80775</xdr:rowOff>
    </xdr:to>
    <xdr:sp macro="" textlink="">
      <xdr:nvSpPr>
        <xdr:cNvPr id="215" name="円/楕円 214"/>
        <xdr:cNvSpPr/>
      </xdr:nvSpPr>
      <xdr:spPr>
        <a:xfrm>
          <a:off x="2286000" y="1386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90952</xdr:rowOff>
    </xdr:from>
    <xdr:ext cx="762000" cy="259045"/>
    <xdr:sp macro="" textlink="">
      <xdr:nvSpPr>
        <xdr:cNvPr id="216" name="テキスト ボックス 215"/>
        <xdr:cNvSpPr txBox="1"/>
      </xdr:nvSpPr>
      <xdr:spPr>
        <a:xfrm>
          <a:off x="1955800" y="13635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107,527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169780</xdr:rowOff>
    </xdr:from>
    <xdr:to>
      <xdr:col>2</xdr:col>
      <xdr:colOff>127000</xdr:colOff>
      <xdr:row>81</xdr:row>
      <xdr:rowOff>99930</xdr:rowOff>
    </xdr:to>
    <xdr:sp macro="" textlink="">
      <xdr:nvSpPr>
        <xdr:cNvPr id="217" name="円/楕円 216"/>
        <xdr:cNvSpPr/>
      </xdr:nvSpPr>
      <xdr:spPr>
        <a:xfrm>
          <a:off x="1397000" y="138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84707</xdr:rowOff>
    </xdr:from>
    <xdr:ext cx="762000" cy="259045"/>
    <xdr:sp macro="" textlink="">
      <xdr:nvSpPr>
        <xdr:cNvPr id="218" name="テキスト ボックス 217"/>
        <xdr:cNvSpPr txBox="1"/>
      </xdr:nvSpPr>
      <xdr:spPr>
        <a:xfrm>
          <a:off x="1066800" y="1397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111,496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ラスパイレス指数は、類似団体平均を</a:t>
          </a:r>
          <a:r>
            <a:rPr kumimoji="1" lang="en-US" altLang="ja-JP" sz="1300">
              <a:latin typeface="ＭＳ Ｐゴシック"/>
            </a:rPr>
            <a:t>2.1</a:t>
          </a:r>
          <a:r>
            <a:rPr kumimoji="1" lang="ja-JP" altLang="en-US" sz="1300">
              <a:latin typeface="ＭＳ Ｐゴシック"/>
            </a:rPr>
            <a:t>上回っており、引き続き比較的給与水準の高い若年層の水準適正化や各種手当、昇給の見直しなどにより給与水準の適正化に努め、縮減を図る。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92711</xdr:rowOff>
    </xdr:from>
    <xdr:to>
      <xdr:col>24</xdr:col>
      <xdr:colOff>558800</xdr:colOff>
      <xdr:row>86</xdr:row>
      <xdr:rowOff>77470</xdr:rowOff>
    </xdr:to>
    <xdr:cxnSp macro="">
      <xdr:nvCxnSpPr>
        <xdr:cNvPr id="247" name="直線コネクタ 246"/>
        <xdr:cNvCxnSpPr/>
      </xdr:nvCxnSpPr>
      <xdr:spPr>
        <a:xfrm flipV="1">
          <a:off x="17018000" y="13808711"/>
          <a:ext cx="0" cy="101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8"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9" name="直線コネクタ 248"/>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7638</xdr:rowOff>
    </xdr:from>
    <xdr:ext cx="762000" cy="259045"/>
    <xdr:sp macro="" textlink="">
      <xdr:nvSpPr>
        <xdr:cNvPr id="250" name="給与水準   （国との比較）最大値テキスト"/>
        <xdr:cNvSpPr txBox="1"/>
      </xdr:nvSpPr>
      <xdr:spPr>
        <a:xfrm>
          <a:off x="17106900" y="1355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92711</xdr:rowOff>
    </xdr:from>
    <xdr:to>
      <xdr:col>24</xdr:col>
      <xdr:colOff>647700</xdr:colOff>
      <xdr:row>80</xdr:row>
      <xdr:rowOff>92711</xdr:rowOff>
    </xdr:to>
    <xdr:cxnSp macro="">
      <xdr:nvCxnSpPr>
        <xdr:cNvPr id="251" name="直線コネクタ 250"/>
        <xdr:cNvCxnSpPr/>
      </xdr:nvCxnSpPr>
      <xdr:spPr>
        <a:xfrm>
          <a:off x="16929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154939</xdr:rowOff>
    </xdr:from>
    <xdr:to>
      <xdr:col>24</xdr:col>
      <xdr:colOff>558800</xdr:colOff>
      <xdr:row>85</xdr:row>
      <xdr:rowOff>23707</xdr:rowOff>
    </xdr:to>
    <xdr:cxnSp macro="">
      <xdr:nvCxnSpPr>
        <xdr:cNvPr id="252" name="直線コネクタ 251"/>
        <xdr:cNvCxnSpPr/>
      </xdr:nvCxnSpPr>
      <xdr:spPr>
        <a:xfrm flipV="1">
          <a:off x="16179800" y="14556739"/>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3"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4" name="フローチャート : 判断 253"/>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130811</xdr:rowOff>
    </xdr:from>
    <xdr:to>
      <xdr:col>23</xdr:col>
      <xdr:colOff>406400</xdr:colOff>
      <xdr:row>85</xdr:row>
      <xdr:rowOff>23707</xdr:rowOff>
    </xdr:to>
    <xdr:cxnSp macro="">
      <xdr:nvCxnSpPr>
        <xdr:cNvPr id="255" name="直線コネクタ 254"/>
        <xdr:cNvCxnSpPr/>
      </xdr:nvCxnSpPr>
      <xdr:spPr>
        <a:xfrm>
          <a:off x="15290800" y="14532611"/>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98637</xdr:rowOff>
    </xdr:from>
    <xdr:to>
      <xdr:col>23</xdr:col>
      <xdr:colOff>457200</xdr:colOff>
      <xdr:row>84</xdr:row>
      <xdr:rowOff>28787</xdr:rowOff>
    </xdr:to>
    <xdr:sp macro="" textlink="">
      <xdr:nvSpPr>
        <xdr:cNvPr id="256" name="フローチャート : 判断 255"/>
        <xdr:cNvSpPr/>
      </xdr:nvSpPr>
      <xdr:spPr>
        <a:xfrm>
          <a:off x="161290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38964</xdr:rowOff>
    </xdr:from>
    <xdr:ext cx="736600" cy="259045"/>
    <xdr:sp macro="" textlink="">
      <xdr:nvSpPr>
        <xdr:cNvPr id="257" name="テキスト ボックス 256"/>
        <xdr:cNvSpPr txBox="1"/>
      </xdr:nvSpPr>
      <xdr:spPr>
        <a:xfrm>
          <a:off x="15798800" y="1409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130811</xdr:rowOff>
    </xdr:from>
    <xdr:to>
      <xdr:col>22</xdr:col>
      <xdr:colOff>203200</xdr:colOff>
      <xdr:row>84</xdr:row>
      <xdr:rowOff>162984</xdr:rowOff>
    </xdr:to>
    <xdr:cxnSp macro="">
      <xdr:nvCxnSpPr>
        <xdr:cNvPr id="258" name="直線コネクタ 257"/>
        <xdr:cNvCxnSpPr/>
      </xdr:nvCxnSpPr>
      <xdr:spPr>
        <a:xfrm flipV="1">
          <a:off x="14401800" y="1453261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59" name="フローチャート : 判断 258"/>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0" name="テキスト ボックス 259"/>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162984</xdr:rowOff>
    </xdr:from>
    <xdr:to>
      <xdr:col>21</xdr:col>
      <xdr:colOff>0</xdr:colOff>
      <xdr:row>88</xdr:row>
      <xdr:rowOff>112607</xdr:rowOff>
    </xdr:to>
    <xdr:cxnSp macro="">
      <xdr:nvCxnSpPr>
        <xdr:cNvPr id="261" name="直線コネクタ 260"/>
        <xdr:cNvCxnSpPr/>
      </xdr:nvCxnSpPr>
      <xdr:spPr>
        <a:xfrm flipV="1">
          <a:off x="13512800" y="14564784"/>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58420</xdr:rowOff>
    </xdr:from>
    <xdr:to>
      <xdr:col>21</xdr:col>
      <xdr:colOff>50800</xdr:colOff>
      <xdr:row>83</xdr:row>
      <xdr:rowOff>160020</xdr:rowOff>
    </xdr:to>
    <xdr:sp macro="" textlink="">
      <xdr:nvSpPr>
        <xdr:cNvPr id="262" name="フローチャート : 判断 261"/>
        <xdr:cNvSpPr/>
      </xdr:nvSpPr>
      <xdr:spPr>
        <a:xfrm>
          <a:off x="14351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170197</xdr:rowOff>
    </xdr:from>
    <xdr:ext cx="762000" cy="259045"/>
    <xdr:sp macro="" textlink="">
      <xdr:nvSpPr>
        <xdr:cNvPr id="263" name="テキスト ボックス 262"/>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4" name="フローチャート : 判断 263"/>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5" name="テキスト ボックス 264"/>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71" name="円/楕円 270"/>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76216</xdr:rowOff>
    </xdr:from>
    <xdr:ext cx="762000" cy="259045"/>
    <xdr:sp macro="" textlink="">
      <xdr:nvSpPr>
        <xdr:cNvPr id="272" name="給与水準   （国との比較）該当値テキスト"/>
        <xdr:cNvSpPr txBox="1"/>
      </xdr:nvSpPr>
      <xdr:spPr>
        <a:xfrm>
          <a:off x="17106900" y="1447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144357</xdr:rowOff>
    </xdr:from>
    <xdr:to>
      <xdr:col>23</xdr:col>
      <xdr:colOff>457200</xdr:colOff>
      <xdr:row>85</xdr:row>
      <xdr:rowOff>74507</xdr:rowOff>
    </xdr:to>
    <xdr:sp macro="" textlink="">
      <xdr:nvSpPr>
        <xdr:cNvPr id="273" name="円/楕円 272"/>
        <xdr:cNvSpPr/>
      </xdr:nvSpPr>
      <xdr:spPr>
        <a:xfrm>
          <a:off x="16129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74" name="テキスト ボックス 273"/>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80011</xdr:rowOff>
    </xdr:from>
    <xdr:to>
      <xdr:col>22</xdr:col>
      <xdr:colOff>254000</xdr:colOff>
      <xdr:row>85</xdr:row>
      <xdr:rowOff>10161</xdr:rowOff>
    </xdr:to>
    <xdr:sp macro="" textlink="">
      <xdr:nvSpPr>
        <xdr:cNvPr id="275" name="円/楕円 274"/>
        <xdr:cNvSpPr/>
      </xdr:nvSpPr>
      <xdr:spPr>
        <a:xfrm>
          <a:off x="15240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166388</xdr:rowOff>
    </xdr:from>
    <xdr:ext cx="762000" cy="259045"/>
    <xdr:sp macro="" textlink="">
      <xdr:nvSpPr>
        <xdr:cNvPr id="276" name="テキスト ボックス 275"/>
        <xdr:cNvSpPr txBox="1"/>
      </xdr:nvSpPr>
      <xdr:spPr>
        <a:xfrm>
          <a:off x="149098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112184</xdr:rowOff>
    </xdr:from>
    <xdr:to>
      <xdr:col>21</xdr:col>
      <xdr:colOff>50800</xdr:colOff>
      <xdr:row>85</xdr:row>
      <xdr:rowOff>42334</xdr:rowOff>
    </xdr:to>
    <xdr:sp macro="" textlink="">
      <xdr:nvSpPr>
        <xdr:cNvPr id="277" name="円/楕円 276"/>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27111</xdr:rowOff>
    </xdr:from>
    <xdr:ext cx="762000" cy="259045"/>
    <xdr:sp macro="" textlink="">
      <xdr:nvSpPr>
        <xdr:cNvPr id="278" name="テキスト ボックス 277"/>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79" name="円/楕円 278"/>
        <xdr:cNvSpPr/>
      </xdr:nvSpPr>
      <xdr:spPr>
        <a:xfrm>
          <a:off x="13462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80" name="テキスト ボックス 279"/>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れまで行財政改革の取組みとして退職者不補充を中心とした職員数削減に努めてきたことで、人口千人当たりの職員数としては、少ないものとなっているのが、緩やかながらも人口増を続ける本町において、住民ニーズの多様化や地方分権による事務移譲の対応、また地方創生を進めていくための人材確保など、引き続き住民サービス水準の維持を図るための適正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2" name="直線コネクタ 311"/>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3"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4" name="直線コネクタ 313"/>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5"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6" name="直線コネクタ 315"/>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55608</xdr:rowOff>
    </xdr:from>
    <xdr:to>
      <xdr:col>24</xdr:col>
      <xdr:colOff>558800</xdr:colOff>
      <xdr:row>61</xdr:row>
      <xdr:rowOff>98697</xdr:rowOff>
    </xdr:to>
    <xdr:cxnSp macro="">
      <xdr:nvCxnSpPr>
        <xdr:cNvPr id="317" name="直線コネクタ 316"/>
        <xdr:cNvCxnSpPr/>
      </xdr:nvCxnSpPr>
      <xdr:spPr>
        <a:xfrm>
          <a:off x="16179800" y="10514058"/>
          <a:ext cx="838200" cy="4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29046</xdr:rowOff>
    </xdr:from>
    <xdr:ext cx="762000" cy="259045"/>
    <xdr:sp macro="" textlink="">
      <xdr:nvSpPr>
        <xdr:cNvPr id="318" name="定員管理の状況平均値テキスト"/>
        <xdr:cNvSpPr txBox="1"/>
      </xdr:nvSpPr>
      <xdr:spPr>
        <a:xfrm>
          <a:off x="17106900" y="1014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19" name="フローチャート : 判断 318"/>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46990</xdr:rowOff>
    </xdr:from>
    <xdr:to>
      <xdr:col>23</xdr:col>
      <xdr:colOff>406400</xdr:colOff>
      <xdr:row>61</xdr:row>
      <xdr:rowOff>55608</xdr:rowOff>
    </xdr:to>
    <xdr:cxnSp macro="">
      <xdr:nvCxnSpPr>
        <xdr:cNvPr id="320" name="直線コネクタ 319"/>
        <xdr:cNvCxnSpPr/>
      </xdr:nvCxnSpPr>
      <xdr:spPr>
        <a:xfrm>
          <a:off x="15290800" y="10505440"/>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1" name="フローチャート : 判断 320"/>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98442</xdr:rowOff>
    </xdr:from>
    <xdr:ext cx="736600" cy="259045"/>
    <xdr:sp macro="" textlink="">
      <xdr:nvSpPr>
        <xdr:cNvPr id="322" name="テキスト ボックス 321"/>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41819</xdr:rowOff>
    </xdr:from>
    <xdr:to>
      <xdr:col>22</xdr:col>
      <xdr:colOff>203200</xdr:colOff>
      <xdr:row>61</xdr:row>
      <xdr:rowOff>46990</xdr:rowOff>
    </xdr:to>
    <xdr:cxnSp macro="">
      <xdr:nvCxnSpPr>
        <xdr:cNvPr id="323" name="直線コネクタ 322"/>
        <xdr:cNvCxnSpPr/>
      </xdr:nvCxnSpPr>
      <xdr:spPr>
        <a:xfrm>
          <a:off x="14401800" y="10500269"/>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4" name="フローチャート : 判断 323"/>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5" name="テキスト ボックス 324"/>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40096</xdr:rowOff>
    </xdr:from>
    <xdr:to>
      <xdr:col>21</xdr:col>
      <xdr:colOff>0</xdr:colOff>
      <xdr:row>61</xdr:row>
      <xdr:rowOff>41819</xdr:rowOff>
    </xdr:to>
    <xdr:cxnSp macro="">
      <xdr:nvCxnSpPr>
        <xdr:cNvPr id="326" name="直線コネクタ 325"/>
        <xdr:cNvCxnSpPr/>
      </xdr:nvCxnSpPr>
      <xdr:spPr>
        <a:xfrm>
          <a:off x="13512800" y="10498546"/>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7" name="フローチャート : 判断 326"/>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28" name="テキスト ボックス 327"/>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9" name="フローチャート : 判断 328"/>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30" name="テキスト ボックス 329"/>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47897</xdr:rowOff>
    </xdr:from>
    <xdr:to>
      <xdr:col>24</xdr:col>
      <xdr:colOff>609600</xdr:colOff>
      <xdr:row>61</xdr:row>
      <xdr:rowOff>149497</xdr:rowOff>
    </xdr:to>
    <xdr:sp macro="" textlink="">
      <xdr:nvSpPr>
        <xdr:cNvPr id="336" name="円/楕円 335"/>
        <xdr:cNvSpPr/>
      </xdr:nvSpPr>
      <xdr:spPr>
        <a:xfrm>
          <a:off x="169672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19974</xdr:rowOff>
    </xdr:from>
    <xdr:ext cx="762000" cy="259045"/>
    <xdr:sp macro="" textlink="">
      <xdr:nvSpPr>
        <xdr:cNvPr id="337" name="定員管理の状況該当値テキスト"/>
        <xdr:cNvSpPr txBox="1"/>
      </xdr:nvSpPr>
      <xdr:spPr>
        <a:xfrm>
          <a:off x="17106900" y="10478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4808</xdr:rowOff>
    </xdr:from>
    <xdr:to>
      <xdr:col>23</xdr:col>
      <xdr:colOff>457200</xdr:colOff>
      <xdr:row>61</xdr:row>
      <xdr:rowOff>106408</xdr:rowOff>
    </xdr:to>
    <xdr:sp macro="" textlink="">
      <xdr:nvSpPr>
        <xdr:cNvPr id="338" name="円/楕円 337"/>
        <xdr:cNvSpPr/>
      </xdr:nvSpPr>
      <xdr:spPr>
        <a:xfrm>
          <a:off x="16129000" y="1046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91185</xdr:rowOff>
    </xdr:from>
    <xdr:ext cx="736600" cy="259045"/>
    <xdr:sp macro="" textlink="">
      <xdr:nvSpPr>
        <xdr:cNvPr id="339" name="テキスト ボックス 338"/>
        <xdr:cNvSpPr txBox="1"/>
      </xdr:nvSpPr>
      <xdr:spPr>
        <a:xfrm>
          <a:off x="15798800" y="10549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167640</xdr:rowOff>
    </xdr:from>
    <xdr:to>
      <xdr:col>22</xdr:col>
      <xdr:colOff>254000</xdr:colOff>
      <xdr:row>61</xdr:row>
      <xdr:rowOff>97790</xdr:rowOff>
    </xdr:to>
    <xdr:sp macro="" textlink="">
      <xdr:nvSpPr>
        <xdr:cNvPr id="340" name="円/楕円 339"/>
        <xdr:cNvSpPr/>
      </xdr:nvSpPr>
      <xdr:spPr>
        <a:xfrm>
          <a:off x="15240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82567</xdr:rowOff>
    </xdr:from>
    <xdr:ext cx="762000" cy="259045"/>
    <xdr:sp macro="" textlink="">
      <xdr:nvSpPr>
        <xdr:cNvPr id="341" name="テキスト ボックス 340"/>
        <xdr:cNvSpPr txBox="1"/>
      </xdr:nvSpPr>
      <xdr:spPr>
        <a:xfrm>
          <a:off x="14909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162469</xdr:rowOff>
    </xdr:from>
    <xdr:to>
      <xdr:col>21</xdr:col>
      <xdr:colOff>50800</xdr:colOff>
      <xdr:row>61</xdr:row>
      <xdr:rowOff>92619</xdr:rowOff>
    </xdr:to>
    <xdr:sp macro="" textlink="">
      <xdr:nvSpPr>
        <xdr:cNvPr id="342" name="円/楕円 341"/>
        <xdr:cNvSpPr/>
      </xdr:nvSpPr>
      <xdr:spPr>
        <a:xfrm>
          <a:off x="143510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77396</xdr:rowOff>
    </xdr:from>
    <xdr:ext cx="762000" cy="259045"/>
    <xdr:sp macro="" textlink="">
      <xdr:nvSpPr>
        <xdr:cNvPr id="343" name="テキスト ボックス 342"/>
        <xdr:cNvSpPr txBox="1"/>
      </xdr:nvSpPr>
      <xdr:spPr>
        <a:xfrm>
          <a:off x="14020800" y="1053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160746</xdr:rowOff>
    </xdr:from>
    <xdr:to>
      <xdr:col>19</xdr:col>
      <xdr:colOff>533400</xdr:colOff>
      <xdr:row>61</xdr:row>
      <xdr:rowOff>90896</xdr:rowOff>
    </xdr:to>
    <xdr:sp macro="" textlink="">
      <xdr:nvSpPr>
        <xdr:cNvPr id="344" name="円/楕円 343"/>
        <xdr:cNvSpPr/>
      </xdr:nvSpPr>
      <xdr:spPr>
        <a:xfrm>
          <a:off x="13462000" y="1044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75673</xdr:rowOff>
    </xdr:from>
    <xdr:ext cx="762000" cy="259045"/>
    <xdr:sp macro="" textlink="">
      <xdr:nvSpPr>
        <xdr:cNvPr id="345" name="テキスト ボックス 344"/>
        <xdr:cNvSpPr txBox="1"/>
      </xdr:nvSpPr>
      <xdr:spPr>
        <a:xfrm>
          <a:off x="13131800" y="1053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五省協定に基づく立替施行償還債務を中心とした準公債費である債務負担行為の償還金、公営企業への繰出金が影響して類似団体比較において高い水準が続いている。近年、公共施設の耐震化による建替事業を実施したため、償還経費の増大が見込まれるなど、短期的に数値が大きく好転する要素はなく、債務残高総額の圧縮に継続して取り組む。</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2" name="直線コネクタ 371"/>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3"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4" name="直線コネクタ 373"/>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5"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6" name="直線コネクタ 375"/>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29972</xdr:rowOff>
    </xdr:from>
    <xdr:to>
      <xdr:col>24</xdr:col>
      <xdr:colOff>558800</xdr:colOff>
      <xdr:row>44</xdr:row>
      <xdr:rowOff>78232</xdr:rowOff>
    </xdr:to>
    <xdr:cxnSp macro="">
      <xdr:nvCxnSpPr>
        <xdr:cNvPr id="377" name="直線コネクタ 376"/>
        <xdr:cNvCxnSpPr/>
      </xdr:nvCxnSpPr>
      <xdr:spPr>
        <a:xfrm flipV="1">
          <a:off x="16179800" y="757377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25163</xdr:rowOff>
    </xdr:from>
    <xdr:ext cx="762000" cy="259045"/>
    <xdr:sp macro="" textlink="">
      <xdr:nvSpPr>
        <xdr:cNvPr id="378"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79" name="フローチャート : 判断 378"/>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68580</xdr:rowOff>
    </xdr:from>
    <xdr:to>
      <xdr:col>23</xdr:col>
      <xdr:colOff>406400</xdr:colOff>
      <xdr:row>44</xdr:row>
      <xdr:rowOff>78232</xdr:rowOff>
    </xdr:to>
    <xdr:cxnSp macro="">
      <xdr:nvCxnSpPr>
        <xdr:cNvPr id="380" name="直線コネクタ 379"/>
        <xdr:cNvCxnSpPr/>
      </xdr:nvCxnSpPr>
      <xdr:spPr>
        <a:xfrm>
          <a:off x="15290800" y="761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1" name="フローチャート : 判断 380"/>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382" name="テキスト ボックス 381"/>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68580</xdr:rowOff>
    </xdr:from>
    <xdr:to>
      <xdr:col>22</xdr:col>
      <xdr:colOff>203200</xdr:colOff>
      <xdr:row>44</xdr:row>
      <xdr:rowOff>78232</xdr:rowOff>
    </xdr:to>
    <xdr:cxnSp macro="">
      <xdr:nvCxnSpPr>
        <xdr:cNvPr id="383" name="直線コネクタ 382"/>
        <xdr:cNvCxnSpPr/>
      </xdr:nvCxnSpPr>
      <xdr:spPr>
        <a:xfrm flipV="1">
          <a:off x="14401800" y="761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4" name="フローチャート : 判断 383"/>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85" name="テキスト ボックス 384"/>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58928</xdr:rowOff>
    </xdr:from>
    <xdr:to>
      <xdr:col>21</xdr:col>
      <xdr:colOff>0</xdr:colOff>
      <xdr:row>44</xdr:row>
      <xdr:rowOff>78232</xdr:rowOff>
    </xdr:to>
    <xdr:cxnSp macro="">
      <xdr:nvCxnSpPr>
        <xdr:cNvPr id="386" name="直線コネクタ 385"/>
        <xdr:cNvCxnSpPr/>
      </xdr:nvCxnSpPr>
      <xdr:spPr>
        <a:xfrm>
          <a:off x="13512800" y="76027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7" name="フローチャート : 判断 386"/>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88" name="テキスト ボックス 387"/>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89" name="フローチャート : 判断 388"/>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90" name="テキスト ボックス 389"/>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150622</xdr:rowOff>
    </xdr:from>
    <xdr:to>
      <xdr:col>24</xdr:col>
      <xdr:colOff>609600</xdr:colOff>
      <xdr:row>44</xdr:row>
      <xdr:rowOff>80772</xdr:rowOff>
    </xdr:to>
    <xdr:sp macro="" textlink="">
      <xdr:nvSpPr>
        <xdr:cNvPr id="396" name="円/楕円 395"/>
        <xdr:cNvSpPr/>
      </xdr:nvSpPr>
      <xdr:spPr>
        <a:xfrm>
          <a:off x="169672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46499</xdr:rowOff>
    </xdr:from>
    <xdr:ext cx="762000" cy="259045"/>
    <xdr:sp macro="" textlink="">
      <xdr:nvSpPr>
        <xdr:cNvPr id="397" name="公債費負担の状況該当値テキスト"/>
        <xdr:cNvSpPr txBox="1"/>
      </xdr:nvSpPr>
      <xdr:spPr>
        <a:xfrm>
          <a:off x="17106900" y="74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27432</xdr:rowOff>
    </xdr:from>
    <xdr:to>
      <xdr:col>23</xdr:col>
      <xdr:colOff>457200</xdr:colOff>
      <xdr:row>44</xdr:row>
      <xdr:rowOff>129032</xdr:rowOff>
    </xdr:to>
    <xdr:sp macro="" textlink="">
      <xdr:nvSpPr>
        <xdr:cNvPr id="398" name="円/楕円 397"/>
        <xdr:cNvSpPr/>
      </xdr:nvSpPr>
      <xdr:spPr>
        <a:xfrm>
          <a:off x="16129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113809</xdr:rowOff>
    </xdr:from>
    <xdr:ext cx="736600" cy="259045"/>
    <xdr:sp macro="" textlink="">
      <xdr:nvSpPr>
        <xdr:cNvPr id="399" name="テキスト ボックス 398"/>
        <xdr:cNvSpPr txBox="1"/>
      </xdr:nvSpPr>
      <xdr:spPr>
        <a:xfrm>
          <a:off x="15798800" y="765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17780</xdr:rowOff>
    </xdr:from>
    <xdr:to>
      <xdr:col>22</xdr:col>
      <xdr:colOff>254000</xdr:colOff>
      <xdr:row>44</xdr:row>
      <xdr:rowOff>119380</xdr:rowOff>
    </xdr:to>
    <xdr:sp macro="" textlink="">
      <xdr:nvSpPr>
        <xdr:cNvPr id="400" name="円/楕円 399"/>
        <xdr:cNvSpPr/>
      </xdr:nvSpPr>
      <xdr:spPr>
        <a:xfrm>
          <a:off x="15240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104157</xdr:rowOff>
    </xdr:from>
    <xdr:ext cx="762000" cy="259045"/>
    <xdr:sp macro="" textlink="">
      <xdr:nvSpPr>
        <xdr:cNvPr id="401" name="テキスト ボックス 400"/>
        <xdr:cNvSpPr txBox="1"/>
      </xdr:nvSpPr>
      <xdr:spPr>
        <a:xfrm>
          <a:off x="14909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27432</xdr:rowOff>
    </xdr:from>
    <xdr:to>
      <xdr:col>21</xdr:col>
      <xdr:colOff>50800</xdr:colOff>
      <xdr:row>44</xdr:row>
      <xdr:rowOff>129032</xdr:rowOff>
    </xdr:to>
    <xdr:sp macro="" textlink="">
      <xdr:nvSpPr>
        <xdr:cNvPr id="402" name="円/楕円 401"/>
        <xdr:cNvSpPr/>
      </xdr:nvSpPr>
      <xdr:spPr>
        <a:xfrm>
          <a:off x="14351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113809</xdr:rowOff>
    </xdr:from>
    <xdr:ext cx="762000" cy="259045"/>
    <xdr:sp macro="" textlink="">
      <xdr:nvSpPr>
        <xdr:cNvPr id="403" name="テキスト ボックス 402"/>
        <xdr:cNvSpPr txBox="1"/>
      </xdr:nvSpPr>
      <xdr:spPr>
        <a:xfrm>
          <a:off x="14020800" y="765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8128</xdr:rowOff>
    </xdr:from>
    <xdr:to>
      <xdr:col>19</xdr:col>
      <xdr:colOff>533400</xdr:colOff>
      <xdr:row>44</xdr:row>
      <xdr:rowOff>109728</xdr:rowOff>
    </xdr:to>
    <xdr:sp macro="" textlink="">
      <xdr:nvSpPr>
        <xdr:cNvPr id="404" name="円/楕円 403"/>
        <xdr:cNvSpPr/>
      </xdr:nvSpPr>
      <xdr:spPr>
        <a:xfrm>
          <a:off x="13462000" y="755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94505</xdr:rowOff>
    </xdr:from>
    <xdr:ext cx="762000" cy="259045"/>
    <xdr:sp macro="" textlink="">
      <xdr:nvSpPr>
        <xdr:cNvPr id="405" name="テキスト ボックス 404"/>
        <xdr:cNvSpPr txBox="1"/>
      </xdr:nvSpPr>
      <xdr:spPr>
        <a:xfrm>
          <a:off x="13131800" y="763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学研都市建設に伴う都市基盤整備のための借入や五省協定に基づく旧住宅・都市整備公団立替施行による債務負担行為残高の大きさが懸案課題である。地方債繰上償還の実施や、新規地方債発行額を償還元金の範囲内に抑える公債費適正化対策により着実な債務圧縮を続けてきたが、それでもなお類似団体比較においても将来負担比率は極めて高い値となっている。近年の公共施設の建替等に伴う地方債発行により地方債残高</a:t>
          </a:r>
          <a:r>
            <a:rPr kumimoji="1" lang="ja-JP" altLang="en-US" sz="1300" baseline="0">
              <a:solidFill>
                <a:schemeClr val="dk1"/>
              </a:solidFill>
              <a:effectLst/>
              <a:latin typeface="+mn-lt"/>
              <a:ea typeface="+mn-ea"/>
              <a:cs typeface="+mn-cs"/>
            </a:rPr>
            <a:t>が一時的に増加したが</a:t>
          </a:r>
          <a:r>
            <a:rPr kumimoji="1" lang="ja-JP" altLang="ja-JP" sz="1300" baseline="0">
              <a:solidFill>
                <a:schemeClr val="dk1"/>
              </a:solidFill>
              <a:effectLst/>
              <a:latin typeface="+mn-lt"/>
              <a:ea typeface="+mn-ea"/>
              <a:cs typeface="+mn-cs"/>
            </a:rPr>
            <a:t>、将来世代への過度な負担とならないよう、引き続き適切な財政運営に努める。</a:t>
          </a:r>
          <a:endParaRPr lang="ja-JP" altLang="ja-JP" sz="1300" baseline="0">
            <a:effectLst/>
          </a:endParaRPr>
        </a:p>
        <a:p>
          <a:endParaRPr kumimoji="1" lang="ja-JP" altLang="en-US" sz="1300" baseline="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2" name="直線コネクタ 431"/>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3"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4" name="直線コネクタ 433"/>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81890</xdr:rowOff>
    </xdr:from>
    <xdr:to>
      <xdr:col>24</xdr:col>
      <xdr:colOff>558800</xdr:colOff>
      <xdr:row>20</xdr:row>
      <xdr:rowOff>107950</xdr:rowOff>
    </xdr:to>
    <xdr:cxnSp macro="">
      <xdr:nvCxnSpPr>
        <xdr:cNvPr id="437" name="直線コネクタ 436"/>
        <xdr:cNvCxnSpPr/>
      </xdr:nvCxnSpPr>
      <xdr:spPr>
        <a:xfrm>
          <a:off x="16179800" y="3510890"/>
          <a:ext cx="8382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47769</xdr:rowOff>
    </xdr:from>
    <xdr:ext cx="762000" cy="259045"/>
    <xdr:sp macro="" textlink="">
      <xdr:nvSpPr>
        <xdr:cNvPr id="438" name="将来負担の状況平均値テキスト"/>
        <xdr:cNvSpPr txBox="1"/>
      </xdr:nvSpPr>
      <xdr:spPr>
        <a:xfrm>
          <a:off x="17106900" y="2448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39" name="フローチャート : 判断 438"/>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81890</xdr:rowOff>
    </xdr:from>
    <xdr:to>
      <xdr:col>23</xdr:col>
      <xdr:colOff>406400</xdr:colOff>
      <xdr:row>20</xdr:row>
      <xdr:rowOff>93472</xdr:rowOff>
    </xdr:to>
    <xdr:cxnSp macro="">
      <xdr:nvCxnSpPr>
        <xdr:cNvPr id="440" name="直線コネクタ 439"/>
        <xdr:cNvCxnSpPr/>
      </xdr:nvCxnSpPr>
      <xdr:spPr>
        <a:xfrm flipV="1">
          <a:off x="15290800" y="3510890"/>
          <a:ext cx="8890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1" name="フローチャート : 判断 440"/>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42" name="テキスト ボックス 441"/>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93472</xdr:rowOff>
    </xdr:from>
    <xdr:to>
      <xdr:col>22</xdr:col>
      <xdr:colOff>203200</xdr:colOff>
      <xdr:row>21</xdr:row>
      <xdr:rowOff>20472</xdr:rowOff>
    </xdr:to>
    <xdr:cxnSp macro="">
      <xdr:nvCxnSpPr>
        <xdr:cNvPr id="443" name="直線コネクタ 442"/>
        <xdr:cNvCxnSpPr/>
      </xdr:nvCxnSpPr>
      <xdr:spPr>
        <a:xfrm flipV="1">
          <a:off x="14401800" y="3522472"/>
          <a:ext cx="889000" cy="9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4" name="フローチャート : 判断 443"/>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5" name="テキスト ボックス 444"/>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20472</xdr:rowOff>
    </xdr:from>
    <xdr:to>
      <xdr:col>21</xdr:col>
      <xdr:colOff>0</xdr:colOff>
      <xdr:row>21</xdr:row>
      <xdr:rowOff>158496</xdr:rowOff>
    </xdr:to>
    <xdr:cxnSp macro="">
      <xdr:nvCxnSpPr>
        <xdr:cNvPr id="446" name="直線コネクタ 445"/>
        <xdr:cNvCxnSpPr/>
      </xdr:nvCxnSpPr>
      <xdr:spPr>
        <a:xfrm flipV="1">
          <a:off x="13512800" y="3620922"/>
          <a:ext cx="889000" cy="13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43790</xdr:rowOff>
    </xdr:from>
    <xdr:to>
      <xdr:col>21</xdr:col>
      <xdr:colOff>50800</xdr:colOff>
      <xdr:row>15</xdr:row>
      <xdr:rowOff>145390</xdr:rowOff>
    </xdr:to>
    <xdr:sp macro="" textlink="">
      <xdr:nvSpPr>
        <xdr:cNvPr id="447" name="フローチャート : 判断 446"/>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8" name="テキスト ボックス 447"/>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9" name="フローチャート : 判断 448"/>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50" name="テキスト ボックス 449"/>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57150</xdr:rowOff>
    </xdr:from>
    <xdr:to>
      <xdr:col>24</xdr:col>
      <xdr:colOff>609600</xdr:colOff>
      <xdr:row>20</xdr:row>
      <xdr:rowOff>158750</xdr:rowOff>
    </xdr:to>
    <xdr:sp macro="" textlink="">
      <xdr:nvSpPr>
        <xdr:cNvPr id="456" name="円/楕円 455"/>
        <xdr:cNvSpPr/>
      </xdr:nvSpPr>
      <xdr:spPr>
        <a:xfrm>
          <a:off x="16967200" y="34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29227</xdr:rowOff>
    </xdr:from>
    <xdr:ext cx="762000" cy="259045"/>
    <xdr:sp macro="" textlink="">
      <xdr:nvSpPr>
        <xdr:cNvPr id="457" name="将来負担の状況該当値テキスト"/>
        <xdr:cNvSpPr txBox="1"/>
      </xdr:nvSpPr>
      <xdr:spPr>
        <a:xfrm>
          <a:off x="17106900" y="345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112.5</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31090</xdr:rowOff>
    </xdr:from>
    <xdr:to>
      <xdr:col>23</xdr:col>
      <xdr:colOff>457200</xdr:colOff>
      <xdr:row>20</xdr:row>
      <xdr:rowOff>132690</xdr:rowOff>
    </xdr:to>
    <xdr:sp macro="" textlink="">
      <xdr:nvSpPr>
        <xdr:cNvPr id="458" name="円/楕円 457"/>
        <xdr:cNvSpPr/>
      </xdr:nvSpPr>
      <xdr:spPr>
        <a:xfrm>
          <a:off x="16129000" y="346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117467</xdr:rowOff>
    </xdr:from>
    <xdr:ext cx="736600" cy="259045"/>
    <xdr:sp macro="" textlink="">
      <xdr:nvSpPr>
        <xdr:cNvPr id="459" name="テキスト ボックス 458"/>
        <xdr:cNvSpPr txBox="1"/>
      </xdr:nvSpPr>
      <xdr:spPr>
        <a:xfrm>
          <a:off x="15798800" y="3546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42672</xdr:rowOff>
    </xdr:from>
    <xdr:to>
      <xdr:col>22</xdr:col>
      <xdr:colOff>254000</xdr:colOff>
      <xdr:row>20</xdr:row>
      <xdr:rowOff>144272</xdr:rowOff>
    </xdr:to>
    <xdr:sp macro="" textlink="">
      <xdr:nvSpPr>
        <xdr:cNvPr id="460" name="円/楕円 459"/>
        <xdr:cNvSpPr/>
      </xdr:nvSpPr>
      <xdr:spPr>
        <a:xfrm>
          <a:off x="15240000" y="347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129049</xdr:rowOff>
    </xdr:from>
    <xdr:ext cx="762000" cy="259045"/>
    <xdr:sp macro="" textlink="">
      <xdr:nvSpPr>
        <xdr:cNvPr id="461" name="テキスト ボックス 460"/>
        <xdr:cNvSpPr txBox="1"/>
      </xdr:nvSpPr>
      <xdr:spPr>
        <a:xfrm>
          <a:off x="14909800" y="355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141122</xdr:rowOff>
    </xdr:from>
    <xdr:to>
      <xdr:col>21</xdr:col>
      <xdr:colOff>50800</xdr:colOff>
      <xdr:row>21</xdr:row>
      <xdr:rowOff>71272</xdr:rowOff>
    </xdr:to>
    <xdr:sp macro="" textlink="">
      <xdr:nvSpPr>
        <xdr:cNvPr id="462" name="円/楕円 461"/>
        <xdr:cNvSpPr/>
      </xdr:nvSpPr>
      <xdr:spPr>
        <a:xfrm>
          <a:off x="14351000" y="3570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56049</xdr:rowOff>
    </xdr:from>
    <xdr:ext cx="762000" cy="259045"/>
    <xdr:sp macro="" textlink="">
      <xdr:nvSpPr>
        <xdr:cNvPr id="463" name="テキスト ボックス 462"/>
        <xdr:cNvSpPr txBox="1"/>
      </xdr:nvSpPr>
      <xdr:spPr>
        <a:xfrm>
          <a:off x="14020800" y="365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107696</xdr:rowOff>
    </xdr:from>
    <xdr:to>
      <xdr:col>19</xdr:col>
      <xdr:colOff>533400</xdr:colOff>
      <xdr:row>22</xdr:row>
      <xdr:rowOff>37846</xdr:rowOff>
    </xdr:to>
    <xdr:sp macro="" textlink="">
      <xdr:nvSpPr>
        <xdr:cNvPr id="464" name="円/楕円 463"/>
        <xdr:cNvSpPr/>
      </xdr:nvSpPr>
      <xdr:spPr>
        <a:xfrm>
          <a:off x="13462000" y="37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22623</xdr:rowOff>
    </xdr:from>
    <xdr:ext cx="762000" cy="259045"/>
    <xdr:sp macro="" textlink="">
      <xdr:nvSpPr>
        <xdr:cNvPr id="465" name="テキスト ボックス 464"/>
        <xdr:cNvSpPr txBox="1"/>
      </xdr:nvSpPr>
      <xdr:spPr>
        <a:xfrm>
          <a:off x="13131800" y="37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京都府精華町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37,556
37,321
25.68
12,799,312
12,632,714
50,849
8,005,141
15,473,440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112.5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経費に占める人件費の割合は類似団体と比較して高めの傾向であり、これまで行財政改革の取組みで人件費総額を抑制してきていたが、行政サービス水準維持のための人材確保や給与制度の総合見直し、人事院勧告に準拠した給与の見直しなどにより前年度より増加しているが、引き続き人材確保など職員数の適正化に取り組む。</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88138</xdr:rowOff>
    </xdr:from>
    <xdr:to>
      <xdr:col>7</xdr:col>
      <xdr:colOff>15875</xdr:colOff>
      <xdr:row>37</xdr:row>
      <xdr:rowOff>165862</xdr:rowOff>
    </xdr:to>
    <xdr:cxnSp macro="">
      <xdr:nvCxnSpPr>
        <xdr:cNvPr id="64" name="直線コネクタ 63"/>
        <xdr:cNvCxnSpPr/>
      </xdr:nvCxnSpPr>
      <xdr:spPr>
        <a:xfrm>
          <a:off x="3987800" y="6431788"/>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37</xdr:row>
      <xdr:rowOff>88138</xdr:rowOff>
    </xdr:to>
    <xdr:cxnSp macro="">
      <xdr:nvCxnSpPr>
        <xdr:cNvPr id="67" name="直線コネクタ 66"/>
        <xdr:cNvCxnSpPr/>
      </xdr:nvCxnSpPr>
      <xdr:spPr>
        <a:xfrm>
          <a:off x="3098800" y="64135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33274</xdr:rowOff>
    </xdr:from>
    <xdr:to>
      <xdr:col>4</xdr:col>
      <xdr:colOff>346075</xdr:colOff>
      <xdr:row>37</xdr:row>
      <xdr:rowOff>69850</xdr:rowOff>
    </xdr:to>
    <xdr:cxnSp macro="">
      <xdr:nvCxnSpPr>
        <xdr:cNvPr id="70" name="直線コネクタ 69"/>
        <xdr:cNvCxnSpPr/>
      </xdr:nvCxnSpPr>
      <xdr:spPr>
        <a:xfrm>
          <a:off x="2209800" y="63769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33274</xdr:rowOff>
    </xdr:from>
    <xdr:to>
      <xdr:col>3</xdr:col>
      <xdr:colOff>142875</xdr:colOff>
      <xdr:row>37</xdr:row>
      <xdr:rowOff>106426</xdr:rowOff>
    </xdr:to>
    <xdr:cxnSp macro="">
      <xdr:nvCxnSpPr>
        <xdr:cNvPr id="73" name="直線コネクタ 72"/>
        <xdr:cNvCxnSpPr/>
      </xdr:nvCxnSpPr>
      <xdr:spPr>
        <a:xfrm flipV="1">
          <a:off x="1320800" y="63769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115062</xdr:rowOff>
    </xdr:from>
    <xdr:to>
      <xdr:col>7</xdr:col>
      <xdr:colOff>66675</xdr:colOff>
      <xdr:row>38</xdr:row>
      <xdr:rowOff>45212</xdr:rowOff>
    </xdr:to>
    <xdr:sp macro="" textlink="">
      <xdr:nvSpPr>
        <xdr:cNvPr id="83" name="円/楕円 82"/>
        <xdr:cNvSpPr/>
      </xdr:nvSpPr>
      <xdr:spPr>
        <a:xfrm>
          <a:off x="4775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87139</xdr:rowOff>
    </xdr:from>
    <xdr:ext cx="762000" cy="259045"/>
    <xdr:sp macro="" textlink="">
      <xdr:nvSpPr>
        <xdr:cNvPr id="84" name="人件費該当値テキスト"/>
        <xdr:cNvSpPr txBox="1"/>
      </xdr:nvSpPr>
      <xdr:spPr>
        <a:xfrm>
          <a:off x="4914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37338</xdr:rowOff>
    </xdr:from>
    <xdr:to>
      <xdr:col>5</xdr:col>
      <xdr:colOff>600075</xdr:colOff>
      <xdr:row>37</xdr:row>
      <xdr:rowOff>138938</xdr:rowOff>
    </xdr:to>
    <xdr:sp macro="" textlink="">
      <xdr:nvSpPr>
        <xdr:cNvPr id="85" name="円/楕円 84"/>
        <xdr:cNvSpPr/>
      </xdr:nvSpPr>
      <xdr:spPr>
        <a:xfrm>
          <a:off x="3937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123715</xdr:rowOff>
    </xdr:from>
    <xdr:ext cx="736600" cy="259045"/>
    <xdr:sp macro="" textlink="">
      <xdr:nvSpPr>
        <xdr:cNvPr id="86" name="テキスト ボックス 85"/>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7" name="円/楕円 86"/>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88" name="テキスト ボックス 87"/>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153924</xdr:rowOff>
    </xdr:from>
    <xdr:to>
      <xdr:col>3</xdr:col>
      <xdr:colOff>193675</xdr:colOff>
      <xdr:row>37</xdr:row>
      <xdr:rowOff>84074</xdr:rowOff>
    </xdr:to>
    <xdr:sp macro="" textlink="">
      <xdr:nvSpPr>
        <xdr:cNvPr id="89" name="円/楕円 88"/>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90" name="テキスト ボックス 89"/>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55626</xdr:rowOff>
    </xdr:from>
    <xdr:to>
      <xdr:col>1</xdr:col>
      <xdr:colOff>676275</xdr:colOff>
      <xdr:row>37</xdr:row>
      <xdr:rowOff>157226</xdr:rowOff>
    </xdr:to>
    <xdr:sp macro="" textlink="">
      <xdr:nvSpPr>
        <xdr:cNvPr id="91" name="円/楕円 90"/>
        <xdr:cNvSpPr/>
      </xdr:nvSpPr>
      <xdr:spPr>
        <a:xfrm>
          <a:off x="1270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142003</xdr:rowOff>
    </xdr:from>
    <xdr:ext cx="762000" cy="259045"/>
    <xdr:sp macro="" textlink="">
      <xdr:nvSpPr>
        <xdr:cNvPr id="92" name="テキスト ボックス 91"/>
        <xdr:cNvSpPr txBox="1"/>
      </xdr:nvSpPr>
      <xdr:spPr>
        <a:xfrm>
          <a:off x="939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年度は教育現場における臨時職員の雇用による賃金の増加や地方創生関連事業の委託経費により、増加した。</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73660</xdr:rowOff>
    </xdr:from>
    <xdr:to>
      <xdr:col>24</xdr:col>
      <xdr:colOff>31750</xdr:colOff>
      <xdr:row>16</xdr:row>
      <xdr:rowOff>165100</xdr:rowOff>
    </xdr:to>
    <xdr:cxnSp macro="">
      <xdr:nvCxnSpPr>
        <xdr:cNvPr id="125" name="直線コネクタ 124"/>
        <xdr:cNvCxnSpPr/>
      </xdr:nvCxnSpPr>
      <xdr:spPr>
        <a:xfrm>
          <a:off x="15671800" y="28168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5080</xdr:rowOff>
    </xdr:from>
    <xdr:to>
      <xdr:col>22</xdr:col>
      <xdr:colOff>565150</xdr:colOff>
      <xdr:row>16</xdr:row>
      <xdr:rowOff>73660</xdr:rowOff>
    </xdr:to>
    <xdr:cxnSp macro="">
      <xdr:nvCxnSpPr>
        <xdr:cNvPr id="128" name="直線コネクタ 127"/>
        <xdr:cNvCxnSpPr/>
      </xdr:nvCxnSpPr>
      <xdr:spPr>
        <a:xfrm>
          <a:off x="14782800" y="2748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30" name="テキスト ボックス 129"/>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24130</xdr:rowOff>
    </xdr:from>
    <xdr:to>
      <xdr:col>21</xdr:col>
      <xdr:colOff>361950</xdr:colOff>
      <xdr:row>16</xdr:row>
      <xdr:rowOff>5080</xdr:rowOff>
    </xdr:to>
    <xdr:cxnSp macro="">
      <xdr:nvCxnSpPr>
        <xdr:cNvPr id="131" name="直線コネクタ 130"/>
        <xdr:cNvCxnSpPr/>
      </xdr:nvCxnSpPr>
      <xdr:spPr>
        <a:xfrm>
          <a:off x="13893800" y="25958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134620</xdr:rowOff>
    </xdr:from>
    <xdr:to>
      <xdr:col>20</xdr:col>
      <xdr:colOff>158750</xdr:colOff>
      <xdr:row>15</xdr:row>
      <xdr:rowOff>24130</xdr:rowOff>
    </xdr:to>
    <xdr:cxnSp macro="">
      <xdr:nvCxnSpPr>
        <xdr:cNvPr id="134" name="直線コネクタ 133"/>
        <xdr:cNvCxnSpPr/>
      </xdr:nvCxnSpPr>
      <xdr:spPr>
        <a:xfrm>
          <a:off x="13004800" y="25349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90187</xdr:rowOff>
    </xdr:from>
    <xdr:ext cx="762000" cy="259045"/>
    <xdr:sp macro="" textlink="">
      <xdr:nvSpPr>
        <xdr:cNvPr id="136" name="テキスト ボックス 135"/>
        <xdr:cNvSpPr txBox="1"/>
      </xdr:nvSpPr>
      <xdr:spPr>
        <a:xfrm>
          <a:off x="13512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52087</xdr:rowOff>
    </xdr:from>
    <xdr:ext cx="762000" cy="259045"/>
    <xdr:sp macro="" textlink="">
      <xdr:nvSpPr>
        <xdr:cNvPr id="138" name="テキスト ボックス 137"/>
        <xdr:cNvSpPr txBox="1"/>
      </xdr:nvSpPr>
      <xdr:spPr>
        <a:xfrm>
          <a:off x="126238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44" name="円/楕円 143"/>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86377</xdr:rowOff>
    </xdr:from>
    <xdr:ext cx="762000" cy="259045"/>
    <xdr:sp macro="" textlink="">
      <xdr:nvSpPr>
        <xdr:cNvPr id="145" name="物件費該当値テキスト"/>
        <xdr:cNvSpPr txBox="1"/>
      </xdr:nvSpPr>
      <xdr:spPr>
        <a:xfrm>
          <a:off x="165989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22860</xdr:rowOff>
    </xdr:from>
    <xdr:to>
      <xdr:col>22</xdr:col>
      <xdr:colOff>615950</xdr:colOff>
      <xdr:row>16</xdr:row>
      <xdr:rowOff>124460</xdr:rowOff>
    </xdr:to>
    <xdr:sp macro="" textlink="">
      <xdr:nvSpPr>
        <xdr:cNvPr id="146" name="円/楕円 145"/>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47" name="テキスト ボックス 146"/>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125730</xdr:rowOff>
    </xdr:from>
    <xdr:to>
      <xdr:col>21</xdr:col>
      <xdr:colOff>412750</xdr:colOff>
      <xdr:row>16</xdr:row>
      <xdr:rowOff>55880</xdr:rowOff>
    </xdr:to>
    <xdr:sp macro="" textlink="">
      <xdr:nvSpPr>
        <xdr:cNvPr id="148" name="円/楕円 147"/>
        <xdr:cNvSpPr/>
      </xdr:nvSpPr>
      <xdr:spPr>
        <a:xfrm>
          <a:off x="14732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40657</xdr:rowOff>
    </xdr:from>
    <xdr:ext cx="762000" cy="259045"/>
    <xdr:sp macro="" textlink="">
      <xdr:nvSpPr>
        <xdr:cNvPr id="149" name="テキスト ボックス 148"/>
        <xdr:cNvSpPr txBox="1"/>
      </xdr:nvSpPr>
      <xdr:spPr>
        <a:xfrm>
          <a:off x="14401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144780</xdr:rowOff>
    </xdr:from>
    <xdr:to>
      <xdr:col>20</xdr:col>
      <xdr:colOff>209550</xdr:colOff>
      <xdr:row>15</xdr:row>
      <xdr:rowOff>74930</xdr:rowOff>
    </xdr:to>
    <xdr:sp macro="" textlink="">
      <xdr:nvSpPr>
        <xdr:cNvPr id="150" name="円/楕円 149"/>
        <xdr:cNvSpPr/>
      </xdr:nvSpPr>
      <xdr:spPr>
        <a:xfrm>
          <a:off x="13843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85107</xdr:rowOff>
    </xdr:from>
    <xdr:ext cx="762000" cy="259045"/>
    <xdr:sp macro="" textlink="">
      <xdr:nvSpPr>
        <xdr:cNvPr id="151" name="テキスト ボックス 150"/>
        <xdr:cNvSpPr txBox="1"/>
      </xdr:nvSpPr>
      <xdr:spPr>
        <a:xfrm>
          <a:off x="13512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83820</xdr:rowOff>
    </xdr:from>
    <xdr:to>
      <xdr:col>19</xdr:col>
      <xdr:colOff>6350</xdr:colOff>
      <xdr:row>15</xdr:row>
      <xdr:rowOff>13970</xdr:rowOff>
    </xdr:to>
    <xdr:sp macro="" textlink="">
      <xdr:nvSpPr>
        <xdr:cNvPr id="152" name="円/楕円 151"/>
        <xdr:cNvSpPr/>
      </xdr:nvSpPr>
      <xdr:spPr>
        <a:xfrm>
          <a:off x="12954000" y="248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24147</xdr:rowOff>
    </xdr:from>
    <xdr:ext cx="762000" cy="259045"/>
    <xdr:sp macro="" textlink="">
      <xdr:nvSpPr>
        <xdr:cNvPr id="153" name="テキスト ボックス 152"/>
        <xdr:cNvSpPr txBox="1"/>
      </xdr:nvSpPr>
      <xdr:spPr>
        <a:xfrm>
          <a:off x="12623800" y="225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年度は、国の施策である臨時福祉給付金・年金生活者等支援臨時給付金や保育所関係の扶助費が影響し、前年度と比較して増加した。</a:t>
          </a:r>
          <a:endParaRPr kumimoji="1" lang="en-US" altLang="ja-JP" sz="1300">
            <a:latin typeface="ＭＳ Ｐゴシック"/>
          </a:endParaRPr>
        </a:p>
        <a:p>
          <a:r>
            <a:rPr kumimoji="1" lang="ja-JP" altLang="en-US" sz="1300">
              <a:latin typeface="ＭＳ Ｐゴシック"/>
            </a:rPr>
            <a:t>本町の高齢化率（</a:t>
          </a:r>
          <a:r>
            <a:rPr kumimoji="1" lang="en-US" altLang="ja-JP" sz="1300">
              <a:latin typeface="ＭＳ Ｐゴシック"/>
            </a:rPr>
            <a:t>65</a:t>
          </a:r>
          <a:r>
            <a:rPr kumimoji="1" lang="ja-JP" altLang="en-US" sz="1300">
              <a:latin typeface="ＭＳ Ｐゴシック"/>
            </a:rPr>
            <a:t>歳以上）は、超高齢（</a:t>
          </a:r>
          <a:r>
            <a:rPr kumimoji="1" lang="en-US" altLang="ja-JP" sz="1300">
              <a:latin typeface="ＭＳ Ｐゴシック"/>
            </a:rPr>
            <a:t>21</a:t>
          </a:r>
          <a:r>
            <a:rPr kumimoji="1" lang="ja-JP" altLang="en-US" sz="1300">
              <a:latin typeface="ＭＳ Ｐゴシック"/>
            </a:rPr>
            <a:t>％）社会へ移行したことから、今後も高齢化の進行に伴い、扶助費の自然増加は避けられない見通しとなっている。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63500</xdr:rowOff>
    </xdr:from>
    <xdr:to>
      <xdr:col>7</xdr:col>
      <xdr:colOff>15875</xdr:colOff>
      <xdr:row>59</xdr:row>
      <xdr:rowOff>146050</xdr:rowOff>
    </xdr:to>
    <xdr:cxnSp macro="">
      <xdr:nvCxnSpPr>
        <xdr:cNvPr id="186" name="直線コネクタ 185"/>
        <xdr:cNvCxnSpPr/>
      </xdr:nvCxnSpPr>
      <xdr:spPr>
        <a:xfrm>
          <a:off x="3987800" y="10007600"/>
          <a:ext cx="8382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63500</xdr:rowOff>
    </xdr:from>
    <xdr:to>
      <xdr:col>5</xdr:col>
      <xdr:colOff>549275</xdr:colOff>
      <xdr:row>59</xdr:row>
      <xdr:rowOff>57150</xdr:rowOff>
    </xdr:to>
    <xdr:cxnSp macro="">
      <xdr:nvCxnSpPr>
        <xdr:cNvPr id="189" name="直線コネクタ 188"/>
        <xdr:cNvCxnSpPr/>
      </xdr:nvCxnSpPr>
      <xdr:spPr>
        <a:xfrm flipV="1">
          <a:off x="3098800" y="10007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88900</xdr:rowOff>
    </xdr:from>
    <xdr:to>
      <xdr:col>4</xdr:col>
      <xdr:colOff>346075</xdr:colOff>
      <xdr:row>59</xdr:row>
      <xdr:rowOff>57150</xdr:rowOff>
    </xdr:to>
    <xdr:cxnSp macro="">
      <xdr:nvCxnSpPr>
        <xdr:cNvPr id="192" name="直線コネクタ 191"/>
        <xdr:cNvCxnSpPr/>
      </xdr:nvCxnSpPr>
      <xdr:spPr>
        <a:xfrm>
          <a:off x="2209800" y="10033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88900</xdr:rowOff>
    </xdr:from>
    <xdr:to>
      <xdr:col>3</xdr:col>
      <xdr:colOff>142875</xdr:colOff>
      <xdr:row>58</xdr:row>
      <xdr:rowOff>88900</xdr:rowOff>
    </xdr:to>
    <xdr:cxnSp macro="">
      <xdr:nvCxnSpPr>
        <xdr:cNvPr id="195" name="直線コネクタ 194"/>
        <xdr:cNvCxnSpPr/>
      </xdr:nvCxnSpPr>
      <xdr:spPr>
        <a:xfrm>
          <a:off x="1320800" y="10033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95250</xdr:rowOff>
    </xdr:from>
    <xdr:to>
      <xdr:col>7</xdr:col>
      <xdr:colOff>66675</xdr:colOff>
      <xdr:row>60</xdr:row>
      <xdr:rowOff>25400</xdr:rowOff>
    </xdr:to>
    <xdr:sp macro="" textlink="">
      <xdr:nvSpPr>
        <xdr:cNvPr id="205" name="円/楕円 204"/>
        <xdr:cNvSpPr/>
      </xdr:nvSpPr>
      <xdr:spPr>
        <a:xfrm>
          <a:off x="4775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67327</xdr:rowOff>
    </xdr:from>
    <xdr:ext cx="762000" cy="259045"/>
    <xdr:sp macro="" textlink="">
      <xdr:nvSpPr>
        <xdr:cNvPr id="206" name="扶助費該当値テキスト"/>
        <xdr:cNvSpPr txBox="1"/>
      </xdr:nvSpPr>
      <xdr:spPr>
        <a:xfrm>
          <a:off x="4914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12700</xdr:rowOff>
    </xdr:from>
    <xdr:to>
      <xdr:col>5</xdr:col>
      <xdr:colOff>600075</xdr:colOff>
      <xdr:row>58</xdr:row>
      <xdr:rowOff>114300</xdr:rowOff>
    </xdr:to>
    <xdr:sp macro="" textlink="">
      <xdr:nvSpPr>
        <xdr:cNvPr id="207" name="円/楕円 206"/>
        <xdr:cNvSpPr/>
      </xdr:nvSpPr>
      <xdr:spPr>
        <a:xfrm>
          <a:off x="3937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99077</xdr:rowOff>
    </xdr:from>
    <xdr:ext cx="736600" cy="259045"/>
    <xdr:sp macro="" textlink="">
      <xdr:nvSpPr>
        <xdr:cNvPr id="208" name="テキスト ボックス 207"/>
        <xdr:cNvSpPr txBox="1"/>
      </xdr:nvSpPr>
      <xdr:spPr>
        <a:xfrm>
          <a:off x="3606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6350</xdr:rowOff>
    </xdr:from>
    <xdr:to>
      <xdr:col>4</xdr:col>
      <xdr:colOff>396875</xdr:colOff>
      <xdr:row>59</xdr:row>
      <xdr:rowOff>107950</xdr:rowOff>
    </xdr:to>
    <xdr:sp macro="" textlink="">
      <xdr:nvSpPr>
        <xdr:cNvPr id="209" name="円/楕円 208"/>
        <xdr:cNvSpPr/>
      </xdr:nvSpPr>
      <xdr:spPr>
        <a:xfrm>
          <a:off x="3048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92727</xdr:rowOff>
    </xdr:from>
    <xdr:ext cx="762000" cy="259045"/>
    <xdr:sp macro="" textlink="">
      <xdr:nvSpPr>
        <xdr:cNvPr id="210" name="テキスト ボックス 209"/>
        <xdr:cNvSpPr txBox="1"/>
      </xdr:nvSpPr>
      <xdr:spPr>
        <a:xfrm>
          <a:off x="2717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38100</xdr:rowOff>
    </xdr:from>
    <xdr:to>
      <xdr:col>3</xdr:col>
      <xdr:colOff>193675</xdr:colOff>
      <xdr:row>58</xdr:row>
      <xdr:rowOff>139700</xdr:rowOff>
    </xdr:to>
    <xdr:sp macro="" textlink="">
      <xdr:nvSpPr>
        <xdr:cNvPr id="211" name="円/楕円 210"/>
        <xdr:cNvSpPr/>
      </xdr:nvSpPr>
      <xdr:spPr>
        <a:xfrm>
          <a:off x="2159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124477</xdr:rowOff>
    </xdr:from>
    <xdr:ext cx="762000" cy="259045"/>
    <xdr:sp macro="" textlink="">
      <xdr:nvSpPr>
        <xdr:cNvPr id="212" name="テキスト ボックス 211"/>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38100</xdr:rowOff>
    </xdr:from>
    <xdr:to>
      <xdr:col>1</xdr:col>
      <xdr:colOff>676275</xdr:colOff>
      <xdr:row>58</xdr:row>
      <xdr:rowOff>139700</xdr:rowOff>
    </xdr:to>
    <xdr:sp macro="" textlink="">
      <xdr:nvSpPr>
        <xdr:cNvPr id="213" name="円/楕円 212"/>
        <xdr:cNvSpPr/>
      </xdr:nvSpPr>
      <xdr:spPr>
        <a:xfrm>
          <a:off x="1270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124477</xdr:rowOff>
    </xdr:from>
    <xdr:ext cx="762000" cy="259045"/>
    <xdr:sp macro="" textlink="">
      <xdr:nvSpPr>
        <xdr:cNvPr id="214" name="テキスト ボックス 213"/>
        <xdr:cNvSpPr txBox="1"/>
      </xdr:nvSpPr>
      <xdr:spPr>
        <a:xfrm>
          <a:off x="939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保険事業特別会計への繰出金が扶助費と同様に年々増加傾向にあり、全体的な比率の増加傾向につながっている。合わせて、下水道事業特別会計における公債費の増加に伴う繰出金も増加しているが、受益者負担の原則に照らして歳入確保策を講じるなど、一般会計からの繰出金の抑制を図る必要があ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168910</xdr:rowOff>
    </xdr:from>
    <xdr:to>
      <xdr:col>24</xdr:col>
      <xdr:colOff>31750</xdr:colOff>
      <xdr:row>58</xdr:row>
      <xdr:rowOff>58420</xdr:rowOff>
    </xdr:to>
    <xdr:cxnSp macro="">
      <xdr:nvCxnSpPr>
        <xdr:cNvPr id="247" name="直線コネクタ 246"/>
        <xdr:cNvCxnSpPr/>
      </xdr:nvCxnSpPr>
      <xdr:spPr>
        <a:xfrm>
          <a:off x="15671800" y="99415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69850</xdr:rowOff>
    </xdr:from>
    <xdr:to>
      <xdr:col>22</xdr:col>
      <xdr:colOff>565150</xdr:colOff>
      <xdr:row>57</xdr:row>
      <xdr:rowOff>168910</xdr:rowOff>
    </xdr:to>
    <xdr:cxnSp macro="">
      <xdr:nvCxnSpPr>
        <xdr:cNvPr id="250" name="直線コネクタ 249"/>
        <xdr:cNvCxnSpPr/>
      </xdr:nvCxnSpPr>
      <xdr:spPr>
        <a:xfrm>
          <a:off x="14782800" y="98425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8890</xdr:rowOff>
    </xdr:from>
    <xdr:to>
      <xdr:col>21</xdr:col>
      <xdr:colOff>361950</xdr:colOff>
      <xdr:row>57</xdr:row>
      <xdr:rowOff>69850</xdr:rowOff>
    </xdr:to>
    <xdr:cxnSp macro="">
      <xdr:nvCxnSpPr>
        <xdr:cNvPr id="253" name="直線コネクタ 252"/>
        <xdr:cNvCxnSpPr/>
      </xdr:nvCxnSpPr>
      <xdr:spPr>
        <a:xfrm>
          <a:off x="13893800" y="97815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149860</xdr:rowOff>
    </xdr:from>
    <xdr:to>
      <xdr:col>20</xdr:col>
      <xdr:colOff>158750</xdr:colOff>
      <xdr:row>57</xdr:row>
      <xdr:rowOff>8890</xdr:rowOff>
    </xdr:to>
    <xdr:cxnSp macro="">
      <xdr:nvCxnSpPr>
        <xdr:cNvPr id="256" name="直線コネクタ 255"/>
        <xdr:cNvCxnSpPr/>
      </xdr:nvCxnSpPr>
      <xdr:spPr>
        <a:xfrm>
          <a:off x="13004800" y="9751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7620</xdr:rowOff>
    </xdr:from>
    <xdr:to>
      <xdr:col>24</xdr:col>
      <xdr:colOff>82550</xdr:colOff>
      <xdr:row>58</xdr:row>
      <xdr:rowOff>109220</xdr:rowOff>
    </xdr:to>
    <xdr:sp macro="" textlink="">
      <xdr:nvSpPr>
        <xdr:cNvPr id="266" name="円/楕円 265"/>
        <xdr:cNvSpPr/>
      </xdr:nvSpPr>
      <xdr:spPr>
        <a:xfrm>
          <a:off x="164592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151147</xdr:rowOff>
    </xdr:from>
    <xdr:ext cx="762000" cy="259045"/>
    <xdr:sp macro="" textlink="">
      <xdr:nvSpPr>
        <xdr:cNvPr id="267" name="その他該当値テキスト"/>
        <xdr:cNvSpPr txBox="1"/>
      </xdr:nvSpPr>
      <xdr:spPr>
        <a:xfrm>
          <a:off x="165989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118110</xdr:rowOff>
    </xdr:from>
    <xdr:to>
      <xdr:col>22</xdr:col>
      <xdr:colOff>615950</xdr:colOff>
      <xdr:row>58</xdr:row>
      <xdr:rowOff>48260</xdr:rowOff>
    </xdr:to>
    <xdr:sp macro="" textlink="">
      <xdr:nvSpPr>
        <xdr:cNvPr id="268" name="円/楕円 267"/>
        <xdr:cNvSpPr/>
      </xdr:nvSpPr>
      <xdr:spPr>
        <a:xfrm>
          <a:off x="15621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33037</xdr:rowOff>
    </xdr:from>
    <xdr:ext cx="736600" cy="259045"/>
    <xdr:sp macro="" textlink="">
      <xdr:nvSpPr>
        <xdr:cNvPr id="269" name="テキスト ボックス 268"/>
        <xdr:cNvSpPr txBox="1"/>
      </xdr:nvSpPr>
      <xdr:spPr>
        <a:xfrm>
          <a:off x="15290800" y="997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19050</xdr:rowOff>
    </xdr:from>
    <xdr:to>
      <xdr:col>21</xdr:col>
      <xdr:colOff>412750</xdr:colOff>
      <xdr:row>57</xdr:row>
      <xdr:rowOff>120650</xdr:rowOff>
    </xdr:to>
    <xdr:sp macro="" textlink="">
      <xdr:nvSpPr>
        <xdr:cNvPr id="270" name="円/楕円 269"/>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105427</xdr:rowOff>
    </xdr:from>
    <xdr:ext cx="762000" cy="259045"/>
    <xdr:sp macro="" textlink="">
      <xdr:nvSpPr>
        <xdr:cNvPr id="271" name="テキスト ボックス 270"/>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129540</xdr:rowOff>
    </xdr:from>
    <xdr:to>
      <xdr:col>20</xdr:col>
      <xdr:colOff>209550</xdr:colOff>
      <xdr:row>57</xdr:row>
      <xdr:rowOff>59690</xdr:rowOff>
    </xdr:to>
    <xdr:sp macro="" textlink="">
      <xdr:nvSpPr>
        <xdr:cNvPr id="272" name="円/楕円 271"/>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73" name="テキスト ボックス 272"/>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74" name="円/楕円 273"/>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75" name="テキスト ボックス 274"/>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町村規模では消防や病院を一部事務組合で運営し、負担金として支出する団体が多いところ、本町にあっては、単独消防であり、病院については指定管理者制度を導入しているため、相対的に低い水準にあ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122428</xdr:rowOff>
    </xdr:from>
    <xdr:to>
      <xdr:col>24</xdr:col>
      <xdr:colOff>31750</xdr:colOff>
      <xdr:row>34</xdr:row>
      <xdr:rowOff>136144</xdr:rowOff>
    </xdr:to>
    <xdr:cxnSp macro="">
      <xdr:nvCxnSpPr>
        <xdr:cNvPr id="305" name="直線コネクタ 304"/>
        <xdr:cNvCxnSpPr/>
      </xdr:nvCxnSpPr>
      <xdr:spPr>
        <a:xfrm flipV="1">
          <a:off x="15671800" y="59517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136144</xdr:rowOff>
    </xdr:from>
    <xdr:to>
      <xdr:col>22</xdr:col>
      <xdr:colOff>565150</xdr:colOff>
      <xdr:row>34</xdr:row>
      <xdr:rowOff>149860</xdr:rowOff>
    </xdr:to>
    <xdr:cxnSp macro="">
      <xdr:nvCxnSpPr>
        <xdr:cNvPr id="308" name="直線コネクタ 307"/>
        <xdr:cNvCxnSpPr/>
      </xdr:nvCxnSpPr>
      <xdr:spPr>
        <a:xfrm flipV="1">
          <a:off x="14782800" y="59654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0" name="テキスト ボックス 309"/>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131572</xdr:rowOff>
    </xdr:from>
    <xdr:to>
      <xdr:col>21</xdr:col>
      <xdr:colOff>361950</xdr:colOff>
      <xdr:row>34</xdr:row>
      <xdr:rowOff>149860</xdr:rowOff>
    </xdr:to>
    <xdr:cxnSp macro="">
      <xdr:nvCxnSpPr>
        <xdr:cNvPr id="311" name="直線コネクタ 310"/>
        <xdr:cNvCxnSpPr/>
      </xdr:nvCxnSpPr>
      <xdr:spPr>
        <a:xfrm>
          <a:off x="13893800" y="59608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122428</xdr:rowOff>
    </xdr:from>
    <xdr:to>
      <xdr:col>20</xdr:col>
      <xdr:colOff>158750</xdr:colOff>
      <xdr:row>34</xdr:row>
      <xdr:rowOff>131572</xdr:rowOff>
    </xdr:to>
    <xdr:cxnSp macro="">
      <xdr:nvCxnSpPr>
        <xdr:cNvPr id="314" name="直線コネクタ 313"/>
        <xdr:cNvCxnSpPr/>
      </xdr:nvCxnSpPr>
      <xdr:spPr>
        <a:xfrm>
          <a:off x="13004800" y="59517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6" name="テキスト ボックス 315"/>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8" name="テキスト ボックス 317"/>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71628</xdr:rowOff>
    </xdr:from>
    <xdr:to>
      <xdr:col>24</xdr:col>
      <xdr:colOff>82550</xdr:colOff>
      <xdr:row>35</xdr:row>
      <xdr:rowOff>1778</xdr:rowOff>
    </xdr:to>
    <xdr:sp macro="" textlink="">
      <xdr:nvSpPr>
        <xdr:cNvPr id="324" name="円/楕円 323"/>
        <xdr:cNvSpPr/>
      </xdr:nvSpPr>
      <xdr:spPr>
        <a:xfrm>
          <a:off x="164592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151655</xdr:rowOff>
    </xdr:from>
    <xdr:ext cx="762000" cy="259045"/>
    <xdr:sp macro="" textlink="">
      <xdr:nvSpPr>
        <xdr:cNvPr id="325" name="補助費等該当値テキスト"/>
        <xdr:cNvSpPr txBox="1"/>
      </xdr:nvSpPr>
      <xdr:spPr>
        <a:xfrm>
          <a:off x="16598900" y="580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85344</xdr:rowOff>
    </xdr:from>
    <xdr:to>
      <xdr:col>22</xdr:col>
      <xdr:colOff>615950</xdr:colOff>
      <xdr:row>35</xdr:row>
      <xdr:rowOff>15494</xdr:rowOff>
    </xdr:to>
    <xdr:sp macro="" textlink="">
      <xdr:nvSpPr>
        <xdr:cNvPr id="326" name="円/楕円 325"/>
        <xdr:cNvSpPr/>
      </xdr:nvSpPr>
      <xdr:spPr>
        <a:xfrm>
          <a:off x="15621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25671</xdr:rowOff>
    </xdr:from>
    <xdr:ext cx="736600" cy="259045"/>
    <xdr:sp macro="" textlink="">
      <xdr:nvSpPr>
        <xdr:cNvPr id="327" name="テキスト ボックス 326"/>
        <xdr:cNvSpPr txBox="1"/>
      </xdr:nvSpPr>
      <xdr:spPr>
        <a:xfrm>
          <a:off x="15290800" y="568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99060</xdr:rowOff>
    </xdr:from>
    <xdr:to>
      <xdr:col>21</xdr:col>
      <xdr:colOff>412750</xdr:colOff>
      <xdr:row>35</xdr:row>
      <xdr:rowOff>29210</xdr:rowOff>
    </xdr:to>
    <xdr:sp macro="" textlink="">
      <xdr:nvSpPr>
        <xdr:cNvPr id="328" name="円/楕円 327"/>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39387</xdr:rowOff>
    </xdr:from>
    <xdr:ext cx="762000" cy="259045"/>
    <xdr:sp macro="" textlink="">
      <xdr:nvSpPr>
        <xdr:cNvPr id="329" name="テキスト ボックス 328"/>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80772</xdr:rowOff>
    </xdr:from>
    <xdr:to>
      <xdr:col>20</xdr:col>
      <xdr:colOff>209550</xdr:colOff>
      <xdr:row>35</xdr:row>
      <xdr:rowOff>10922</xdr:rowOff>
    </xdr:to>
    <xdr:sp macro="" textlink="">
      <xdr:nvSpPr>
        <xdr:cNvPr id="330" name="円/楕円 329"/>
        <xdr:cNvSpPr/>
      </xdr:nvSpPr>
      <xdr:spPr>
        <a:xfrm>
          <a:off x="13843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21099</xdr:rowOff>
    </xdr:from>
    <xdr:ext cx="762000" cy="259045"/>
    <xdr:sp macro="" textlink="">
      <xdr:nvSpPr>
        <xdr:cNvPr id="331" name="テキスト ボックス 330"/>
        <xdr:cNvSpPr txBox="1"/>
      </xdr:nvSpPr>
      <xdr:spPr>
        <a:xfrm>
          <a:off x="13512800" y="56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71628</xdr:rowOff>
    </xdr:from>
    <xdr:to>
      <xdr:col>19</xdr:col>
      <xdr:colOff>6350</xdr:colOff>
      <xdr:row>35</xdr:row>
      <xdr:rowOff>1778</xdr:rowOff>
    </xdr:to>
    <xdr:sp macro="" textlink="">
      <xdr:nvSpPr>
        <xdr:cNvPr id="332" name="円/楕円 331"/>
        <xdr:cNvSpPr/>
      </xdr:nvSpPr>
      <xdr:spPr>
        <a:xfrm>
          <a:off x="12954000" y="590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11955</xdr:rowOff>
    </xdr:from>
    <xdr:ext cx="762000" cy="259045"/>
    <xdr:sp macro="" textlink="">
      <xdr:nvSpPr>
        <xdr:cNvPr id="333" name="テキスト ボックス 332"/>
        <xdr:cNvSpPr txBox="1"/>
      </xdr:nvSpPr>
      <xdr:spPr>
        <a:xfrm>
          <a:off x="12623800" y="566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学研都市建設に伴う都市基盤整備のための多額の債務残高が懸案課題である。地方債繰上償還の実施や、新規地方債発行額を償還元金の範囲内に抑える公債費適正化対策など、債務圧縮に取り組んできたことにより近年数値は良化してきているが、それでもなお類似団体比較において高い水準となっている。また、近年の公共施設の建替等に伴う地方債発行により地方債残高は増加に転じたことから、今後公債費の増大が見込まれ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50800</xdr:rowOff>
    </xdr:from>
    <xdr:to>
      <xdr:col>7</xdr:col>
      <xdr:colOff>15875</xdr:colOff>
      <xdr:row>78</xdr:row>
      <xdr:rowOff>104139</xdr:rowOff>
    </xdr:to>
    <xdr:cxnSp macro="">
      <xdr:nvCxnSpPr>
        <xdr:cNvPr id="366" name="直線コネクタ 365"/>
        <xdr:cNvCxnSpPr/>
      </xdr:nvCxnSpPr>
      <xdr:spPr>
        <a:xfrm>
          <a:off x="3987800" y="134239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50800</xdr:rowOff>
    </xdr:from>
    <xdr:to>
      <xdr:col>5</xdr:col>
      <xdr:colOff>549275</xdr:colOff>
      <xdr:row>79</xdr:row>
      <xdr:rowOff>77470</xdr:rowOff>
    </xdr:to>
    <xdr:cxnSp macro="">
      <xdr:nvCxnSpPr>
        <xdr:cNvPr id="369" name="直線コネクタ 368"/>
        <xdr:cNvCxnSpPr/>
      </xdr:nvCxnSpPr>
      <xdr:spPr>
        <a:xfrm flipV="1">
          <a:off x="3098800" y="1342390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71" name="テキスト ボックス 370"/>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77470</xdr:rowOff>
    </xdr:from>
    <xdr:to>
      <xdr:col>4</xdr:col>
      <xdr:colOff>346075</xdr:colOff>
      <xdr:row>79</xdr:row>
      <xdr:rowOff>100330</xdr:rowOff>
    </xdr:to>
    <xdr:cxnSp macro="">
      <xdr:nvCxnSpPr>
        <xdr:cNvPr id="372" name="直線コネクタ 371"/>
        <xdr:cNvCxnSpPr/>
      </xdr:nvCxnSpPr>
      <xdr:spPr>
        <a:xfrm flipV="1">
          <a:off x="2209800" y="1362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4" name="テキスト ボックス 373"/>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100330</xdr:rowOff>
    </xdr:from>
    <xdr:to>
      <xdr:col>3</xdr:col>
      <xdr:colOff>142875</xdr:colOff>
      <xdr:row>80</xdr:row>
      <xdr:rowOff>12700</xdr:rowOff>
    </xdr:to>
    <xdr:cxnSp macro="">
      <xdr:nvCxnSpPr>
        <xdr:cNvPr id="375" name="直線コネクタ 374"/>
        <xdr:cNvCxnSpPr/>
      </xdr:nvCxnSpPr>
      <xdr:spPr>
        <a:xfrm flipV="1">
          <a:off x="1320800" y="13644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77" name="テキスト ボックス 376"/>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9" name="テキスト ボックス 378"/>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78</xdr:row>
      <xdr:rowOff>53339</xdr:rowOff>
    </xdr:from>
    <xdr:to>
      <xdr:col>7</xdr:col>
      <xdr:colOff>66675</xdr:colOff>
      <xdr:row>78</xdr:row>
      <xdr:rowOff>154939</xdr:rowOff>
    </xdr:to>
    <xdr:sp macro="" textlink="">
      <xdr:nvSpPr>
        <xdr:cNvPr id="385" name="円/楕円 384"/>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25416</xdr:rowOff>
    </xdr:from>
    <xdr:ext cx="762000" cy="259045"/>
    <xdr:sp macro="" textlink="">
      <xdr:nvSpPr>
        <xdr:cNvPr id="386" name="公債費該当値テキスト"/>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0</xdr:rowOff>
    </xdr:from>
    <xdr:to>
      <xdr:col>5</xdr:col>
      <xdr:colOff>600075</xdr:colOff>
      <xdr:row>78</xdr:row>
      <xdr:rowOff>101600</xdr:rowOff>
    </xdr:to>
    <xdr:sp macro="" textlink="">
      <xdr:nvSpPr>
        <xdr:cNvPr id="387" name="円/楕円 386"/>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86377</xdr:rowOff>
    </xdr:from>
    <xdr:ext cx="736600" cy="259045"/>
    <xdr:sp macro="" textlink="">
      <xdr:nvSpPr>
        <xdr:cNvPr id="388" name="テキスト ボックス 387"/>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26670</xdr:rowOff>
    </xdr:from>
    <xdr:to>
      <xdr:col>4</xdr:col>
      <xdr:colOff>396875</xdr:colOff>
      <xdr:row>79</xdr:row>
      <xdr:rowOff>128270</xdr:rowOff>
    </xdr:to>
    <xdr:sp macro="" textlink="">
      <xdr:nvSpPr>
        <xdr:cNvPr id="389" name="円/楕円 388"/>
        <xdr:cNvSpPr/>
      </xdr:nvSpPr>
      <xdr:spPr>
        <a:xfrm>
          <a:off x="3048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113047</xdr:rowOff>
    </xdr:from>
    <xdr:ext cx="762000" cy="259045"/>
    <xdr:sp macro="" textlink="">
      <xdr:nvSpPr>
        <xdr:cNvPr id="390" name="テキスト ボックス 389"/>
        <xdr:cNvSpPr txBox="1"/>
      </xdr:nvSpPr>
      <xdr:spPr>
        <a:xfrm>
          <a:off x="2717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49530</xdr:rowOff>
    </xdr:from>
    <xdr:to>
      <xdr:col>3</xdr:col>
      <xdr:colOff>193675</xdr:colOff>
      <xdr:row>79</xdr:row>
      <xdr:rowOff>151130</xdr:rowOff>
    </xdr:to>
    <xdr:sp macro="" textlink="">
      <xdr:nvSpPr>
        <xdr:cNvPr id="391" name="円/楕円 390"/>
        <xdr:cNvSpPr/>
      </xdr:nvSpPr>
      <xdr:spPr>
        <a:xfrm>
          <a:off x="2159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135907</xdr:rowOff>
    </xdr:from>
    <xdr:ext cx="762000" cy="259045"/>
    <xdr:sp macro="" textlink="">
      <xdr:nvSpPr>
        <xdr:cNvPr id="392" name="テキスト ボックス 391"/>
        <xdr:cNvSpPr txBox="1"/>
      </xdr:nvSpPr>
      <xdr:spPr>
        <a:xfrm>
          <a:off x="1828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133350</xdr:rowOff>
    </xdr:from>
    <xdr:to>
      <xdr:col>1</xdr:col>
      <xdr:colOff>676275</xdr:colOff>
      <xdr:row>80</xdr:row>
      <xdr:rowOff>63500</xdr:rowOff>
    </xdr:to>
    <xdr:sp macro="" textlink="">
      <xdr:nvSpPr>
        <xdr:cNvPr id="393" name="円/楕円 392"/>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48277</xdr:rowOff>
    </xdr:from>
    <xdr:ext cx="762000" cy="259045"/>
    <xdr:sp macro="" textlink="">
      <xdr:nvSpPr>
        <xdr:cNvPr id="394" name="テキスト ボックス 393"/>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公債費を除いた場合の比率は類似団体平均と同水準で推移してきたが、平成</a:t>
          </a:r>
          <a:r>
            <a:rPr kumimoji="1" lang="en-US" altLang="ja-JP" sz="1300">
              <a:latin typeface="ＭＳ Ｐゴシック"/>
            </a:rPr>
            <a:t>28</a:t>
          </a:r>
          <a:r>
            <a:rPr kumimoji="1" lang="ja-JP" altLang="en-US" sz="1300">
              <a:latin typeface="ＭＳ Ｐゴシック"/>
            </a:rPr>
            <a:t>年度は、扶助費をはじめとする経常経費の増加は確かにあるものの、経常一般財源総額の減少に起因しているものであるため、町税収入やその他交付税交付金の歳入確保に努める必要がある。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69850</xdr:rowOff>
    </xdr:from>
    <xdr:to>
      <xdr:col>24</xdr:col>
      <xdr:colOff>31750</xdr:colOff>
      <xdr:row>78</xdr:row>
      <xdr:rowOff>145287</xdr:rowOff>
    </xdr:to>
    <xdr:cxnSp macro="">
      <xdr:nvCxnSpPr>
        <xdr:cNvPr id="425" name="直線コネクタ 424"/>
        <xdr:cNvCxnSpPr/>
      </xdr:nvCxnSpPr>
      <xdr:spPr>
        <a:xfrm>
          <a:off x="15671800" y="13271500"/>
          <a:ext cx="838200" cy="24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24130</xdr:rowOff>
    </xdr:from>
    <xdr:to>
      <xdr:col>22</xdr:col>
      <xdr:colOff>565150</xdr:colOff>
      <xdr:row>77</xdr:row>
      <xdr:rowOff>69850</xdr:rowOff>
    </xdr:to>
    <xdr:cxnSp macro="">
      <xdr:nvCxnSpPr>
        <xdr:cNvPr id="428" name="直線コネクタ 427"/>
        <xdr:cNvCxnSpPr/>
      </xdr:nvCxnSpPr>
      <xdr:spPr>
        <a:xfrm>
          <a:off x="14782800" y="13225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133858</xdr:rowOff>
    </xdr:from>
    <xdr:to>
      <xdr:col>21</xdr:col>
      <xdr:colOff>361950</xdr:colOff>
      <xdr:row>77</xdr:row>
      <xdr:rowOff>24130</xdr:rowOff>
    </xdr:to>
    <xdr:cxnSp macro="">
      <xdr:nvCxnSpPr>
        <xdr:cNvPr id="431" name="直線コネクタ 430"/>
        <xdr:cNvCxnSpPr/>
      </xdr:nvCxnSpPr>
      <xdr:spPr>
        <a:xfrm>
          <a:off x="13893800" y="12992608"/>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133858</xdr:rowOff>
    </xdr:from>
    <xdr:to>
      <xdr:col>20</xdr:col>
      <xdr:colOff>158750</xdr:colOff>
      <xdr:row>75</xdr:row>
      <xdr:rowOff>143002</xdr:rowOff>
    </xdr:to>
    <xdr:cxnSp macro="">
      <xdr:nvCxnSpPr>
        <xdr:cNvPr id="434" name="直線コネクタ 433"/>
        <xdr:cNvCxnSpPr/>
      </xdr:nvCxnSpPr>
      <xdr:spPr>
        <a:xfrm flipV="1">
          <a:off x="13004800" y="129926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36" name="テキスト ボックス 435"/>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38" name="テキスト ボックス 437"/>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94487</xdr:rowOff>
    </xdr:from>
    <xdr:to>
      <xdr:col>24</xdr:col>
      <xdr:colOff>82550</xdr:colOff>
      <xdr:row>79</xdr:row>
      <xdr:rowOff>24637</xdr:rowOff>
    </xdr:to>
    <xdr:sp macro="" textlink="">
      <xdr:nvSpPr>
        <xdr:cNvPr id="444" name="円/楕円 443"/>
        <xdr:cNvSpPr/>
      </xdr:nvSpPr>
      <xdr:spPr>
        <a:xfrm>
          <a:off x="16459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66564</xdr:rowOff>
    </xdr:from>
    <xdr:ext cx="762000" cy="259045"/>
    <xdr:sp macro="" textlink="">
      <xdr:nvSpPr>
        <xdr:cNvPr id="445" name="公債費以外該当値テキスト"/>
        <xdr:cNvSpPr txBox="1"/>
      </xdr:nvSpPr>
      <xdr:spPr>
        <a:xfrm>
          <a:off x="16598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19050</xdr:rowOff>
    </xdr:from>
    <xdr:to>
      <xdr:col>22</xdr:col>
      <xdr:colOff>615950</xdr:colOff>
      <xdr:row>77</xdr:row>
      <xdr:rowOff>120650</xdr:rowOff>
    </xdr:to>
    <xdr:sp macro="" textlink="">
      <xdr:nvSpPr>
        <xdr:cNvPr id="446" name="円/楕円 445"/>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105427</xdr:rowOff>
    </xdr:from>
    <xdr:ext cx="736600" cy="259045"/>
    <xdr:sp macro="" textlink="">
      <xdr:nvSpPr>
        <xdr:cNvPr id="447" name="テキスト ボックス 446"/>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144780</xdr:rowOff>
    </xdr:from>
    <xdr:to>
      <xdr:col>21</xdr:col>
      <xdr:colOff>412750</xdr:colOff>
      <xdr:row>77</xdr:row>
      <xdr:rowOff>74930</xdr:rowOff>
    </xdr:to>
    <xdr:sp macro="" textlink="">
      <xdr:nvSpPr>
        <xdr:cNvPr id="448" name="円/楕円 447"/>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49" name="テキスト ボックス 448"/>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83058</xdr:rowOff>
    </xdr:from>
    <xdr:to>
      <xdr:col>20</xdr:col>
      <xdr:colOff>209550</xdr:colOff>
      <xdr:row>76</xdr:row>
      <xdr:rowOff>13208</xdr:rowOff>
    </xdr:to>
    <xdr:sp macro="" textlink="">
      <xdr:nvSpPr>
        <xdr:cNvPr id="450" name="円/楕円 449"/>
        <xdr:cNvSpPr/>
      </xdr:nvSpPr>
      <xdr:spPr>
        <a:xfrm>
          <a:off x="13843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23385</xdr:rowOff>
    </xdr:from>
    <xdr:ext cx="762000" cy="259045"/>
    <xdr:sp macro="" textlink="">
      <xdr:nvSpPr>
        <xdr:cNvPr id="451" name="テキスト ボックス 450"/>
        <xdr:cNvSpPr txBox="1"/>
      </xdr:nvSpPr>
      <xdr:spPr>
        <a:xfrm>
          <a:off x="13512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92202</xdr:rowOff>
    </xdr:from>
    <xdr:to>
      <xdr:col>19</xdr:col>
      <xdr:colOff>6350</xdr:colOff>
      <xdr:row>76</xdr:row>
      <xdr:rowOff>22352</xdr:rowOff>
    </xdr:to>
    <xdr:sp macro="" textlink="">
      <xdr:nvSpPr>
        <xdr:cNvPr id="452" name="円/楕円 451"/>
        <xdr:cNvSpPr/>
      </xdr:nvSpPr>
      <xdr:spPr>
        <a:xfrm>
          <a:off x="12954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32529</xdr:rowOff>
    </xdr:from>
    <xdr:ext cx="762000" cy="259045"/>
    <xdr:sp macro="" textlink="">
      <xdr:nvSpPr>
        <xdr:cNvPr id="453" name="テキスト ボックス 452"/>
        <xdr:cNvSpPr txBox="1"/>
      </xdr:nvSpPr>
      <xdr:spPr>
        <a:xfrm>
          <a:off x="12623800" y="1271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京都府精華町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45482</xdr:rowOff>
    </xdr:from>
    <xdr:to>
      <xdr:col>4</xdr:col>
      <xdr:colOff>1117600</xdr:colOff>
      <xdr:row>17</xdr:row>
      <xdr:rowOff>92770</xdr:rowOff>
    </xdr:to>
    <xdr:cxnSp macro="">
      <xdr:nvCxnSpPr>
        <xdr:cNvPr id="52" name="直線コネクタ 51"/>
        <xdr:cNvCxnSpPr/>
      </xdr:nvCxnSpPr>
      <xdr:spPr bwMode="auto">
        <a:xfrm flipV="1">
          <a:off x="5003800" y="3007757"/>
          <a:ext cx="647700" cy="47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102662</xdr:rowOff>
    </xdr:from>
    <xdr:ext cx="762000" cy="259045"/>
    <xdr:sp macro="" textlink="">
      <xdr:nvSpPr>
        <xdr:cNvPr id="53" name="人口1人当たり決算額の推移平均値テキスト130"/>
        <xdr:cNvSpPr txBox="1"/>
      </xdr:nvSpPr>
      <xdr:spPr>
        <a:xfrm>
          <a:off x="5740400" y="306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92770</xdr:rowOff>
    </xdr:from>
    <xdr:to>
      <xdr:col>4</xdr:col>
      <xdr:colOff>469900</xdr:colOff>
      <xdr:row>17</xdr:row>
      <xdr:rowOff>144352</xdr:rowOff>
    </xdr:to>
    <xdr:cxnSp macro="">
      <xdr:nvCxnSpPr>
        <xdr:cNvPr id="55" name="直線コネクタ 54"/>
        <xdr:cNvCxnSpPr/>
      </xdr:nvCxnSpPr>
      <xdr:spPr bwMode="auto">
        <a:xfrm flipV="1">
          <a:off x="4305300" y="3055045"/>
          <a:ext cx="698500" cy="51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66429</xdr:rowOff>
    </xdr:from>
    <xdr:ext cx="736600" cy="259045"/>
    <xdr:sp macro="" textlink="">
      <xdr:nvSpPr>
        <xdr:cNvPr id="57" name="テキスト ボックス 56"/>
        <xdr:cNvSpPr txBox="1"/>
      </xdr:nvSpPr>
      <xdr:spPr>
        <a:xfrm>
          <a:off x="4622800" y="320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144352</xdr:rowOff>
    </xdr:from>
    <xdr:to>
      <xdr:col>3</xdr:col>
      <xdr:colOff>904875</xdr:colOff>
      <xdr:row>17</xdr:row>
      <xdr:rowOff>151700</xdr:rowOff>
    </xdr:to>
    <xdr:cxnSp macro="">
      <xdr:nvCxnSpPr>
        <xdr:cNvPr id="58" name="直線コネクタ 57"/>
        <xdr:cNvCxnSpPr/>
      </xdr:nvCxnSpPr>
      <xdr:spPr bwMode="auto">
        <a:xfrm flipV="1">
          <a:off x="3606800" y="3106627"/>
          <a:ext cx="698500" cy="7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10993</xdr:rowOff>
    </xdr:from>
    <xdr:ext cx="762000" cy="259045"/>
    <xdr:sp macro="" textlink="">
      <xdr:nvSpPr>
        <xdr:cNvPr id="60" name="テキスト ボックス 59"/>
        <xdr:cNvSpPr txBox="1"/>
      </xdr:nvSpPr>
      <xdr:spPr>
        <a:xfrm>
          <a:off x="3924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106780</xdr:rowOff>
    </xdr:from>
    <xdr:to>
      <xdr:col>3</xdr:col>
      <xdr:colOff>206375</xdr:colOff>
      <xdr:row>17</xdr:row>
      <xdr:rowOff>151700</xdr:rowOff>
    </xdr:to>
    <xdr:cxnSp macro="">
      <xdr:nvCxnSpPr>
        <xdr:cNvPr id="61" name="直線コネクタ 60"/>
        <xdr:cNvCxnSpPr/>
      </xdr:nvCxnSpPr>
      <xdr:spPr bwMode="auto">
        <a:xfrm>
          <a:off x="2908300" y="3069055"/>
          <a:ext cx="698500" cy="44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31959</xdr:rowOff>
    </xdr:from>
    <xdr:ext cx="762000" cy="259045"/>
    <xdr:sp macro="" textlink="">
      <xdr:nvSpPr>
        <xdr:cNvPr id="63" name="テキスト ボックス 62"/>
        <xdr:cNvSpPr txBox="1"/>
      </xdr:nvSpPr>
      <xdr:spPr>
        <a:xfrm>
          <a:off x="32258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15614</xdr:rowOff>
    </xdr:from>
    <xdr:ext cx="762000" cy="259045"/>
    <xdr:sp macro="" textlink="">
      <xdr:nvSpPr>
        <xdr:cNvPr id="65" name="テキスト ボックス 64"/>
        <xdr:cNvSpPr txBox="1"/>
      </xdr:nvSpPr>
      <xdr:spPr>
        <a:xfrm>
          <a:off x="25273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166132</xdr:rowOff>
    </xdr:from>
    <xdr:to>
      <xdr:col>5</xdr:col>
      <xdr:colOff>34925</xdr:colOff>
      <xdr:row>17</xdr:row>
      <xdr:rowOff>96282</xdr:rowOff>
    </xdr:to>
    <xdr:sp macro="" textlink="">
      <xdr:nvSpPr>
        <xdr:cNvPr id="71" name="円/楕円 70"/>
        <xdr:cNvSpPr/>
      </xdr:nvSpPr>
      <xdr:spPr bwMode="auto">
        <a:xfrm>
          <a:off x="5600700" y="2956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11209</xdr:rowOff>
    </xdr:from>
    <xdr:ext cx="762000" cy="259045"/>
    <xdr:sp macro="" textlink="">
      <xdr:nvSpPr>
        <xdr:cNvPr id="72" name="人口1人当たり決算額の推移該当値テキスト130"/>
        <xdr:cNvSpPr txBox="1"/>
      </xdr:nvSpPr>
      <xdr:spPr>
        <a:xfrm>
          <a:off x="5740400" y="280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76,909</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41970</xdr:rowOff>
    </xdr:from>
    <xdr:to>
      <xdr:col>4</xdr:col>
      <xdr:colOff>520700</xdr:colOff>
      <xdr:row>17</xdr:row>
      <xdr:rowOff>143570</xdr:rowOff>
    </xdr:to>
    <xdr:sp macro="" textlink="">
      <xdr:nvSpPr>
        <xdr:cNvPr id="73" name="円/楕円 72"/>
        <xdr:cNvSpPr/>
      </xdr:nvSpPr>
      <xdr:spPr bwMode="auto">
        <a:xfrm>
          <a:off x="4953000" y="3004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153747</xdr:rowOff>
    </xdr:from>
    <xdr:ext cx="736600" cy="259045"/>
    <xdr:sp macro="" textlink="">
      <xdr:nvSpPr>
        <xdr:cNvPr id="74" name="テキスト ボックス 73"/>
        <xdr:cNvSpPr txBox="1"/>
      </xdr:nvSpPr>
      <xdr:spPr>
        <a:xfrm>
          <a:off x="4622800" y="2773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74,013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93552</xdr:rowOff>
    </xdr:from>
    <xdr:to>
      <xdr:col>3</xdr:col>
      <xdr:colOff>955675</xdr:colOff>
      <xdr:row>18</xdr:row>
      <xdr:rowOff>23702</xdr:rowOff>
    </xdr:to>
    <xdr:sp macro="" textlink="">
      <xdr:nvSpPr>
        <xdr:cNvPr id="75" name="円/楕円 74"/>
        <xdr:cNvSpPr/>
      </xdr:nvSpPr>
      <xdr:spPr bwMode="auto">
        <a:xfrm>
          <a:off x="4254500" y="3055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33879</xdr:rowOff>
    </xdr:from>
    <xdr:ext cx="762000" cy="259045"/>
    <xdr:sp macro="" textlink="">
      <xdr:nvSpPr>
        <xdr:cNvPr id="76" name="テキスト ボックス 75"/>
        <xdr:cNvSpPr txBox="1"/>
      </xdr:nvSpPr>
      <xdr:spPr>
        <a:xfrm>
          <a:off x="3924300" y="2824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70,854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100900</xdr:rowOff>
    </xdr:from>
    <xdr:to>
      <xdr:col>3</xdr:col>
      <xdr:colOff>257175</xdr:colOff>
      <xdr:row>18</xdr:row>
      <xdr:rowOff>31050</xdr:rowOff>
    </xdr:to>
    <xdr:sp macro="" textlink="">
      <xdr:nvSpPr>
        <xdr:cNvPr id="77" name="円/楕円 76"/>
        <xdr:cNvSpPr/>
      </xdr:nvSpPr>
      <xdr:spPr bwMode="auto">
        <a:xfrm>
          <a:off x="3556000" y="3063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41227</xdr:rowOff>
    </xdr:from>
    <xdr:ext cx="762000" cy="259045"/>
    <xdr:sp macro="" textlink="">
      <xdr:nvSpPr>
        <xdr:cNvPr id="78" name="テキスト ボックス 77"/>
        <xdr:cNvSpPr txBox="1"/>
      </xdr:nvSpPr>
      <xdr:spPr>
        <a:xfrm>
          <a:off x="3225800" y="283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70,404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55980</xdr:rowOff>
    </xdr:from>
    <xdr:to>
      <xdr:col>2</xdr:col>
      <xdr:colOff>692150</xdr:colOff>
      <xdr:row>17</xdr:row>
      <xdr:rowOff>157580</xdr:rowOff>
    </xdr:to>
    <xdr:sp macro="" textlink="">
      <xdr:nvSpPr>
        <xdr:cNvPr id="79" name="円/楕円 78"/>
        <xdr:cNvSpPr/>
      </xdr:nvSpPr>
      <xdr:spPr bwMode="auto">
        <a:xfrm>
          <a:off x="2857500" y="3018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167757</xdr:rowOff>
    </xdr:from>
    <xdr:ext cx="762000" cy="259045"/>
    <xdr:sp macro="" textlink="">
      <xdr:nvSpPr>
        <xdr:cNvPr id="80" name="テキスト ボックス 79"/>
        <xdr:cNvSpPr txBox="1"/>
      </xdr:nvSpPr>
      <xdr:spPr>
        <a:xfrm>
          <a:off x="2527300" y="278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73,155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329959</xdr:rowOff>
    </xdr:from>
    <xdr:to>
      <xdr:col>4</xdr:col>
      <xdr:colOff>1117600</xdr:colOff>
      <xdr:row>35</xdr:row>
      <xdr:rowOff>155080</xdr:rowOff>
    </xdr:to>
    <xdr:cxnSp macro="">
      <xdr:nvCxnSpPr>
        <xdr:cNvPr id="114" name="直線コネクタ 113"/>
        <xdr:cNvCxnSpPr/>
      </xdr:nvCxnSpPr>
      <xdr:spPr bwMode="auto">
        <a:xfrm flipV="1">
          <a:off x="5003800" y="6597409"/>
          <a:ext cx="647700" cy="168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33228</xdr:rowOff>
    </xdr:from>
    <xdr:ext cx="762000" cy="259045"/>
    <xdr:sp macro="" textlink="">
      <xdr:nvSpPr>
        <xdr:cNvPr id="115" name="人口1人当たり決算額の推移平均値テキスト445"/>
        <xdr:cNvSpPr txBox="1"/>
      </xdr:nvSpPr>
      <xdr:spPr>
        <a:xfrm>
          <a:off x="5740400" y="6986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268198</xdr:rowOff>
    </xdr:from>
    <xdr:to>
      <xdr:col>4</xdr:col>
      <xdr:colOff>469900</xdr:colOff>
      <xdr:row>35</xdr:row>
      <xdr:rowOff>155080</xdr:rowOff>
    </xdr:to>
    <xdr:cxnSp macro="">
      <xdr:nvCxnSpPr>
        <xdr:cNvPr id="117" name="直線コネクタ 116"/>
        <xdr:cNvCxnSpPr/>
      </xdr:nvCxnSpPr>
      <xdr:spPr bwMode="auto">
        <a:xfrm>
          <a:off x="4305300" y="6535648"/>
          <a:ext cx="698500" cy="229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16349</xdr:rowOff>
    </xdr:from>
    <xdr:ext cx="736600" cy="259045"/>
    <xdr:sp macro="" textlink="">
      <xdr:nvSpPr>
        <xdr:cNvPr id="119" name="テキスト ボックス 118"/>
        <xdr:cNvSpPr txBox="1"/>
      </xdr:nvSpPr>
      <xdr:spPr>
        <a:xfrm>
          <a:off x="4622800" y="7141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267474</xdr:rowOff>
    </xdr:from>
    <xdr:to>
      <xdr:col>3</xdr:col>
      <xdr:colOff>904875</xdr:colOff>
      <xdr:row>34</xdr:row>
      <xdr:rowOff>268198</xdr:rowOff>
    </xdr:to>
    <xdr:cxnSp macro="">
      <xdr:nvCxnSpPr>
        <xdr:cNvPr id="120" name="直線コネクタ 119"/>
        <xdr:cNvCxnSpPr/>
      </xdr:nvCxnSpPr>
      <xdr:spPr bwMode="auto">
        <a:xfrm>
          <a:off x="3606800" y="6534924"/>
          <a:ext cx="698500" cy="7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135526</xdr:rowOff>
    </xdr:from>
    <xdr:ext cx="762000" cy="259045"/>
    <xdr:sp macro="" textlink="">
      <xdr:nvSpPr>
        <xdr:cNvPr id="122" name="テキスト ボックス 121"/>
        <xdr:cNvSpPr txBox="1"/>
      </xdr:nvSpPr>
      <xdr:spPr>
        <a:xfrm>
          <a:off x="3924300" y="708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267474</xdr:rowOff>
    </xdr:from>
    <xdr:to>
      <xdr:col>3</xdr:col>
      <xdr:colOff>206375</xdr:colOff>
      <xdr:row>35</xdr:row>
      <xdr:rowOff>179616</xdr:rowOff>
    </xdr:to>
    <xdr:cxnSp macro="">
      <xdr:nvCxnSpPr>
        <xdr:cNvPr id="123" name="直線コネクタ 122"/>
        <xdr:cNvCxnSpPr/>
      </xdr:nvCxnSpPr>
      <xdr:spPr bwMode="auto">
        <a:xfrm flipV="1">
          <a:off x="2908300" y="6534924"/>
          <a:ext cx="698500" cy="255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68737</xdr:rowOff>
    </xdr:from>
    <xdr:ext cx="762000" cy="259045"/>
    <xdr:sp macro="" textlink="">
      <xdr:nvSpPr>
        <xdr:cNvPr id="125" name="テキスト ボックス 124"/>
        <xdr:cNvSpPr txBox="1"/>
      </xdr:nvSpPr>
      <xdr:spPr>
        <a:xfrm>
          <a:off x="3225800" y="702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22141</xdr:rowOff>
    </xdr:from>
    <xdr:ext cx="762000" cy="259045"/>
    <xdr:sp macro="" textlink="">
      <xdr:nvSpPr>
        <xdr:cNvPr id="127" name="テキスト ボックス 126"/>
        <xdr:cNvSpPr txBox="1"/>
      </xdr:nvSpPr>
      <xdr:spPr>
        <a:xfrm>
          <a:off x="2527300" y="697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279159</xdr:rowOff>
    </xdr:from>
    <xdr:to>
      <xdr:col>5</xdr:col>
      <xdr:colOff>34925</xdr:colOff>
      <xdr:row>35</xdr:row>
      <xdr:rowOff>37859</xdr:rowOff>
    </xdr:to>
    <xdr:sp macro="" textlink="">
      <xdr:nvSpPr>
        <xdr:cNvPr id="133" name="円/楕円 132"/>
        <xdr:cNvSpPr/>
      </xdr:nvSpPr>
      <xdr:spPr bwMode="auto">
        <a:xfrm>
          <a:off x="5600700" y="6546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124236</xdr:rowOff>
    </xdr:from>
    <xdr:ext cx="762000" cy="259045"/>
    <xdr:sp macro="" textlink="">
      <xdr:nvSpPr>
        <xdr:cNvPr id="134" name="人口1人当たり決算額の推移該当値テキスト445"/>
        <xdr:cNvSpPr txBox="1"/>
      </xdr:nvSpPr>
      <xdr:spPr>
        <a:xfrm>
          <a:off x="5740400" y="63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25,173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104280</xdr:rowOff>
    </xdr:from>
    <xdr:to>
      <xdr:col>4</xdr:col>
      <xdr:colOff>520700</xdr:colOff>
      <xdr:row>35</xdr:row>
      <xdr:rowOff>205880</xdr:rowOff>
    </xdr:to>
    <xdr:sp macro="" textlink="">
      <xdr:nvSpPr>
        <xdr:cNvPr id="135" name="円/楕円 134"/>
        <xdr:cNvSpPr/>
      </xdr:nvSpPr>
      <xdr:spPr bwMode="auto">
        <a:xfrm>
          <a:off x="4953000" y="6714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216057</xdr:rowOff>
    </xdr:from>
    <xdr:ext cx="736600" cy="259045"/>
    <xdr:sp macro="" textlink="">
      <xdr:nvSpPr>
        <xdr:cNvPr id="136" name="テキスト ボックス 135"/>
        <xdr:cNvSpPr txBox="1"/>
      </xdr:nvSpPr>
      <xdr:spPr>
        <a:xfrm>
          <a:off x="4622800" y="6483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20,763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217399</xdr:rowOff>
    </xdr:from>
    <xdr:to>
      <xdr:col>3</xdr:col>
      <xdr:colOff>955675</xdr:colOff>
      <xdr:row>34</xdr:row>
      <xdr:rowOff>318999</xdr:rowOff>
    </xdr:to>
    <xdr:sp macro="" textlink="">
      <xdr:nvSpPr>
        <xdr:cNvPr id="137" name="円/楕円 136"/>
        <xdr:cNvSpPr/>
      </xdr:nvSpPr>
      <xdr:spPr bwMode="auto">
        <a:xfrm>
          <a:off x="4254500" y="6484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329176</xdr:rowOff>
    </xdr:from>
    <xdr:ext cx="762000" cy="259045"/>
    <xdr:sp macro="" textlink="">
      <xdr:nvSpPr>
        <xdr:cNvPr id="138" name="テキスト ボックス 137"/>
        <xdr:cNvSpPr txBox="1"/>
      </xdr:nvSpPr>
      <xdr:spPr>
        <a:xfrm>
          <a:off x="3924300" y="6253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26,794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216675</xdr:rowOff>
    </xdr:from>
    <xdr:to>
      <xdr:col>3</xdr:col>
      <xdr:colOff>257175</xdr:colOff>
      <xdr:row>34</xdr:row>
      <xdr:rowOff>318275</xdr:rowOff>
    </xdr:to>
    <xdr:sp macro="" textlink="">
      <xdr:nvSpPr>
        <xdr:cNvPr id="139" name="円/楕円 138"/>
        <xdr:cNvSpPr/>
      </xdr:nvSpPr>
      <xdr:spPr bwMode="auto">
        <a:xfrm>
          <a:off x="3556000" y="6484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328452</xdr:rowOff>
    </xdr:from>
    <xdr:ext cx="762000" cy="259045"/>
    <xdr:sp macro="" textlink="">
      <xdr:nvSpPr>
        <xdr:cNvPr id="140" name="テキスト ボックス 139"/>
        <xdr:cNvSpPr txBox="1"/>
      </xdr:nvSpPr>
      <xdr:spPr>
        <a:xfrm>
          <a:off x="3225800" y="625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26,813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128816</xdr:rowOff>
    </xdr:from>
    <xdr:to>
      <xdr:col>2</xdr:col>
      <xdr:colOff>692150</xdr:colOff>
      <xdr:row>35</xdr:row>
      <xdr:rowOff>230416</xdr:rowOff>
    </xdr:to>
    <xdr:sp macro="" textlink="">
      <xdr:nvSpPr>
        <xdr:cNvPr id="141" name="円/楕円 140"/>
        <xdr:cNvSpPr/>
      </xdr:nvSpPr>
      <xdr:spPr bwMode="auto">
        <a:xfrm>
          <a:off x="2857500" y="6739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240593</xdr:rowOff>
    </xdr:from>
    <xdr:ext cx="762000" cy="259045"/>
    <xdr:sp macro="" textlink="">
      <xdr:nvSpPr>
        <xdr:cNvPr id="142" name="テキスト ボックス 141"/>
        <xdr:cNvSpPr txBox="1"/>
      </xdr:nvSpPr>
      <xdr:spPr>
        <a:xfrm>
          <a:off x="2527300" y="650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20,119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京都府精華町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37,556
37,321
25.68
12,799,312
12,632,714
50,849
8,005,141
15,473,440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112.5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75,551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70587</xdr:rowOff>
    </xdr:from>
    <xdr:to>
      <xdr:col>6</xdr:col>
      <xdr:colOff>511175</xdr:colOff>
      <xdr:row>36</xdr:row>
      <xdr:rowOff>108020</xdr:rowOff>
    </xdr:to>
    <xdr:cxnSp macro="">
      <xdr:nvCxnSpPr>
        <xdr:cNvPr id="61" name="直線コネクタ 60"/>
        <xdr:cNvCxnSpPr/>
      </xdr:nvCxnSpPr>
      <xdr:spPr>
        <a:xfrm flipV="1">
          <a:off x="3797300" y="6242787"/>
          <a:ext cx="838200" cy="3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13130</xdr:rowOff>
    </xdr:from>
    <xdr:ext cx="534377" cy="259045"/>
    <xdr:sp macro="" textlink="">
      <xdr:nvSpPr>
        <xdr:cNvPr id="62" name="人件費平均値テキスト"/>
        <xdr:cNvSpPr txBox="1"/>
      </xdr:nvSpPr>
      <xdr:spPr>
        <a:xfrm>
          <a:off x="4686300" y="6356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108020</xdr:rowOff>
    </xdr:from>
    <xdr:to>
      <xdr:col>5</xdr:col>
      <xdr:colOff>358775</xdr:colOff>
      <xdr:row>36</xdr:row>
      <xdr:rowOff>134118</xdr:rowOff>
    </xdr:to>
    <xdr:cxnSp macro="">
      <xdr:nvCxnSpPr>
        <xdr:cNvPr id="64" name="直線コネクタ 63"/>
        <xdr:cNvCxnSpPr/>
      </xdr:nvCxnSpPr>
      <xdr:spPr>
        <a:xfrm flipV="1">
          <a:off x="2908300" y="6280220"/>
          <a:ext cx="889000" cy="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136917</xdr:rowOff>
    </xdr:from>
    <xdr:ext cx="534377" cy="259045"/>
    <xdr:sp macro="" textlink="">
      <xdr:nvSpPr>
        <xdr:cNvPr id="66" name="テキスト ボックス 65"/>
        <xdr:cNvSpPr txBox="1"/>
      </xdr:nvSpPr>
      <xdr:spPr>
        <a:xfrm>
          <a:off x="3530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134118</xdr:rowOff>
    </xdr:from>
    <xdr:to>
      <xdr:col>4</xdr:col>
      <xdr:colOff>155575</xdr:colOff>
      <xdr:row>36</xdr:row>
      <xdr:rowOff>162979</xdr:rowOff>
    </xdr:to>
    <xdr:cxnSp macro="">
      <xdr:nvCxnSpPr>
        <xdr:cNvPr id="67" name="直線コネクタ 66"/>
        <xdr:cNvCxnSpPr/>
      </xdr:nvCxnSpPr>
      <xdr:spPr>
        <a:xfrm flipV="1">
          <a:off x="2019300" y="6306318"/>
          <a:ext cx="889000" cy="2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100743</xdr:rowOff>
    </xdr:from>
    <xdr:to>
      <xdr:col>2</xdr:col>
      <xdr:colOff>638175</xdr:colOff>
      <xdr:row>36</xdr:row>
      <xdr:rowOff>162979</xdr:rowOff>
    </xdr:to>
    <xdr:cxnSp macro="">
      <xdr:nvCxnSpPr>
        <xdr:cNvPr id="70" name="直線コネクタ 69"/>
        <xdr:cNvCxnSpPr/>
      </xdr:nvCxnSpPr>
      <xdr:spPr>
        <a:xfrm>
          <a:off x="1130300" y="6272943"/>
          <a:ext cx="889000" cy="6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19787</xdr:rowOff>
    </xdr:from>
    <xdr:to>
      <xdr:col>6</xdr:col>
      <xdr:colOff>561975</xdr:colOff>
      <xdr:row>36</xdr:row>
      <xdr:rowOff>121387</xdr:rowOff>
    </xdr:to>
    <xdr:sp macro="" textlink="">
      <xdr:nvSpPr>
        <xdr:cNvPr id="80" name="円/楕円 79"/>
        <xdr:cNvSpPr/>
      </xdr:nvSpPr>
      <xdr:spPr>
        <a:xfrm>
          <a:off x="4584700" y="6191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42664</xdr:rowOff>
    </xdr:from>
    <xdr:ext cx="534377" cy="259045"/>
    <xdr:sp macro="" textlink="">
      <xdr:nvSpPr>
        <xdr:cNvPr id="81" name="人件費該当値テキスト"/>
        <xdr:cNvSpPr txBox="1"/>
      </xdr:nvSpPr>
      <xdr:spPr>
        <a:xfrm>
          <a:off x="4686300" y="604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65,628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57220</xdr:rowOff>
    </xdr:from>
    <xdr:to>
      <xdr:col>5</xdr:col>
      <xdr:colOff>409575</xdr:colOff>
      <xdr:row>36</xdr:row>
      <xdr:rowOff>158820</xdr:rowOff>
    </xdr:to>
    <xdr:sp macro="" textlink="">
      <xdr:nvSpPr>
        <xdr:cNvPr id="82" name="円/楕円 81"/>
        <xdr:cNvSpPr/>
      </xdr:nvSpPr>
      <xdr:spPr>
        <a:xfrm>
          <a:off x="3746500" y="622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3897</xdr:rowOff>
    </xdr:from>
    <xdr:ext cx="534377" cy="259045"/>
    <xdr:sp macro="" textlink="">
      <xdr:nvSpPr>
        <xdr:cNvPr id="83" name="テキスト ボックス 82"/>
        <xdr:cNvSpPr txBox="1"/>
      </xdr:nvSpPr>
      <xdr:spPr>
        <a:xfrm>
          <a:off x="3530111" y="600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63,663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83318</xdr:rowOff>
    </xdr:from>
    <xdr:to>
      <xdr:col>4</xdr:col>
      <xdr:colOff>206375</xdr:colOff>
      <xdr:row>37</xdr:row>
      <xdr:rowOff>13468</xdr:rowOff>
    </xdr:to>
    <xdr:sp macro="" textlink="">
      <xdr:nvSpPr>
        <xdr:cNvPr id="84" name="円/楕円 83"/>
        <xdr:cNvSpPr/>
      </xdr:nvSpPr>
      <xdr:spPr>
        <a:xfrm>
          <a:off x="2857500" y="625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29995</xdr:rowOff>
    </xdr:from>
    <xdr:ext cx="534377" cy="259045"/>
    <xdr:sp macro="" textlink="">
      <xdr:nvSpPr>
        <xdr:cNvPr id="85" name="テキスト ボックス 84"/>
        <xdr:cNvSpPr txBox="1"/>
      </xdr:nvSpPr>
      <xdr:spPr>
        <a:xfrm>
          <a:off x="2641111" y="603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62,293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112179</xdr:rowOff>
    </xdr:from>
    <xdr:to>
      <xdr:col>3</xdr:col>
      <xdr:colOff>3175</xdr:colOff>
      <xdr:row>37</xdr:row>
      <xdr:rowOff>42329</xdr:rowOff>
    </xdr:to>
    <xdr:sp macro="" textlink="">
      <xdr:nvSpPr>
        <xdr:cNvPr id="86" name="円/楕円 85"/>
        <xdr:cNvSpPr/>
      </xdr:nvSpPr>
      <xdr:spPr>
        <a:xfrm>
          <a:off x="1968500" y="6284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58856</xdr:rowOff>
    </xdr:from>
    <xdr:ext cx="534377" cy="259045"/>
    <xdr:sp macro="" textlink="">
      <xdr:nvSpPr>
        <xdr:cNvPr id="87" name="テキスト ボックス 86"/>
        <xdr:cNvSpPr txBox="1"/>
      </xdr:nvSpPr>
      <xdr:spPr>
        <a:xfrm>
          <a:off x="1752111" y="605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49943</xdr:rowOff>
    </xdr:from>
    <xdr:to>
      <xdr:col>1</xdr:col>
      <xdr:colOff>485775</xdr:colOff>
      <xdr:row>36</xdr:row>
      <xdr:rowOff>151543</xdr:rowOff>
    </xdr:to>
    <xdr:sp macro="" textlink="">
      <xdr:nvSpPr>
        <xdr:cNvPr id="88" name="円/楕円 87"/>
        <xdr:cNvSpPr/>
      </xdr:nvSpPr>
      <xdr:spPr>
        <a:xfrm>
          <a:off x="1079500" y="62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168070</xdr:rowOff>
    </xdr:from>
    <xdr:ext cx="534377" cy="259045"/>
    <xdr:sp macro="" textlink="">
      <xdr:nvSpPr>
        <xdr:cNvPr id="89" name="テキスト ボックス 88"/>
        <xdr:cNvSpPr txBox="1"/>
      </xdr:nvSpPr>
      <xdr:spPr>
        <a:xfrm>
          <a:off x="863111" y="599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53587</xdr:rowOff>
    </xdr:from>
    <xdr:to>
      <xdr:col>6</xdr:col>
      <xdr:colOff>511175</xdr:colOff>
      <xdr:row>57</xdr:row>
      <xdr:rowOff>56092</xdr:rowOff>
    </xdr:to>
    <xdr:cxnSp macro="">
      <xdr:nvCxnSpPr>
        <xdr:cNvPr id="116" name="直線コネクタ 115"/>
        <xdr:cNvCxnSpPr/>
      </xdr:nvCxnSpPr>
      <xdr:spPr>
        <a:xfrm>
          <a:off x="3797300" y="9826237"/>
          <a:ext cx="838200" cy="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53587</xdr:rowOff>
    </xdr:from>
    <xdr:to>
      <xdr:col>5</xdr:col>
      <xdr:colOff>358775</xdr:colOff>
      <xdr:row>57</xdr:row>
      <xdr:rowOff>73713</xdr:rowOff>
    </xdr:to>
    <xdr:cxnSp macro="">
      <xdr:nvCxnSpPr>
        <xdr:cNvPr id="119" name="直線コネクタ 118"/>
        <xdr:cNvCxnSpPr/>
      </xdr:nvCxnSpPr>
      <xdr:spPr>
        <a:xfrm flipV="1">
          <a:off x="2908300" y="9826237"/>
          <a:ext cx="889000" cy="2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107519</xdr:rowOff>
    </xdr:from>
    <xdr:ext cx="534377" cy="259045"/>
    <xdr:sp macro="" textlink="">
      <xdr:nvSpPr>
        <xdr:cNvPr id="121" name="テキスト ボックス 120"/>
        <xdr:cNvSpPr txBox="1"/>
      </xdr:nvSpPr>
      <xdr:spPr>
        <a:xfrm>
          <a:off x="3530111" y="98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73713</xdr:rowOff>
    </xdr:from>
    <xdr:to>
      <xdr:col>4</xdr:col>
      <xdr:colOff>155575</xdr:colOff>
      <xdr:row>57</xdr:row>
      <xdr:rowOff>87757</xdr:rowOff>
    </xdr:to>
    <xdr:cxnSp macro="">
      <xdr:nvCxnSpPr>
        <xdr:cNvPr id="122" name="直線コネクタ 121"/>
        <xdr:cNvCxnSpPr/>
      </xdr:nvCxnSpPr>
      <xdr:spPr>
        <a:xfrm flipV="1">
          <a:off x="2019300" y="9846363"/>
          <a:ext cx="889000" cy="1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86134</xdr:rowOff>
    </xdr:from>
    <xdr:to>
      <xdr:col>2</xdr:col>
      <xdr:colOff>638175</xdr:colOff>
      <xdr:row>57</xdr:row>
      <xdr:rowOff>87757</xdr:rowOff>
    </xdr:to>
    <xdr:cxnSp macro="">
      <xdr:nvCxnSpPr>
        <xdr:cNvPr id="125" name="直線コネクタ 124"/>
        <xdr:cNvCxnSpPr/>
      </xdr:nvCxnSpPr>
      <xdr:spPr>
        <a:xfrm>
          <a:off x="1130300" y="9858784"/>
          <a:ext cx="889000" cy="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5292</xdr:rowOff>
    </xdr:from>
    <xdr:to>
      <xdr:col>6</xdr:col>
      <xdr:colOff>561975</xdr:colOff>
      <xdr:row>57</xdr:row>
      <xdr:rowOff>106892</xdr:rowOff>
    </xdr:to>
    <xdr:sp macro="" textlink="">
      <xdr:nvSpPr>
        <xdr:cNvPr id="135" name="円/楕円 134"/>
        <xdr:cNvSpPr/>
      </xdr:nvSpPr>
      <xdr:spPr>
        <a:xfrm>
          <a:off x="4584700" y="977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143547</xdr:rowOff>
    </xdr:from>
    <xdr:ext cx="534377" cy="259045"/>
    <xdr:sp macro="" textlink="">
      <xdr:nvSpPr>
        <xdr:cNvPr id="136" name="物件費該当値テキスト"/>
        <xdr:cNvSpPr txBox="1"/>
      </xdr:nvSpPr>
      <xdr:spPr>
        <a:xfrm>
          <a:off x="4686300" y="97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55,787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2787</xdr:rowOff>
    </xdr:from>
    <xdr:to>
      <xdr:col>5</xdr:col>
      <xdr:colOff>409575</xdr:colOff>
      <xdr:row>57</xdr:row>
      <xdr:rowOff>104387</xdr:rowOff>
    </xdr:to>
    <xdr:sp macro="" textlink="">
      <xdr:nvSpPr>
        <xdr:cNvPr id="137" name="円/楕円 136"/>
        <xdr:cNvSpPr/>
      </xdr:nvSpPr>
      <xdr:spPr>
        <a:xfrm>
          <a:off x="3746500" y="977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120914</xdr:rowOff>
    </xdr:from>
    <xdr:ext cx="534377" cy="259045"/>
    <xdr:sp macro="" textlink="">
      <xdr:nvSpPr>
        <xdr:cNvPr id="138" name="テキスト ボックス 137"/>
        <xdr:cNvSpPr txBox="1"/>
      </xdr:nvSpPr>
      <xdr:spPr>
        <a:xfrm>
          <a:off x="3530111" y="955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56,335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22913</xdr:rowOff>
    </xdr:from>
    <xdr:to>
      <xdr:col>4</xdr:col>
      <xdr:colOff>206375</xdr:colOff>
      <xdr:row>57</xdr:row>
      <xdr:rowOff>124513</xdr:rowOff>
    </xdr:to>
    <xdr:sp macro="" textlink="">
      <xdr:nvSpPr>
        <xdr:cNvPr id="139" name="円/楕円 138"/>
        <xdr:cNvSpPr/>
      </xdr:nvSpPr>
      <xdr:spPr>
        <a:xfrm>
          <a:off x="2857500" y="979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115640</xdr:rowOff>
    </xdr:from>
    <xdr:ext cx="534377" cy="259045"/>
    <xdr:sp macro="" textlink="">
      <xdr:nvSpPr>
        <xdr:cNvPr id="140" name="テキスト ボックス 139"/>
        <xdr:cNvSpPr txBox="1"/>
      </xdr:nvSpPr>
      <xdr:spPr>
        <a:xfrm>
          <a:off x="2641111" y="988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51,933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36957</xdr:rowOff>
    </xdr:from>
    <xdr:to>
      <xdr:col>3</xdr:col>
      <xdr:colOff>3175</xdr:colOff>
      <xdr:row>57</xdr:row>
      <xdr:rowOff>138557</xdr:rowOff>
    </xdr:to>
    <xdr:sp macro="" textlink="">
      <xdr:nvSpPr>
        <xdr:cNvPr id="141" name="円/楕円 140"/>
        <xdr:cNvSpPr/>
      </xdr:nvSpPr>
      <xdr:spPr>
        <a:xfrm>
          <a:off x="1968500" y="980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129684</xdr:rowOff>
    </xdr:from>
    <xdr:ext cx="534377" cy="259045"/>
    <xdr:sp macro="" textlink="">
      <xdr:nvSpPr>
        <xdr:cNvPr id="142" name="テキスト ボックス 141"/>
        <xdr:cNvSpPr txBox="1"/>
      </xdr:nvSpPr>
      <xdr:spPr>
        <a:xfrm>
          <a:off x="1752111" y="990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48,861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35334</xdr:rowOff>
    </xdr:from>
    <xdr:to>
      <xdr:col>1</xdr:col>
      <xdr:colOff>485775</xdr:colOff>
      <xdr:row>57</xdr:row>
      <xdr:rowOff>136934</xdr:rowOff>
    </xdr:to>
    <xdr:sp macro="" textlink="">
      <xdr:nvSpPr>
        <xdr:cNvPr id="143" name="円/楕円 142"/>
        <xdr:cNvSpPr/>
      </xdr:nvSpPr>
      <xdr:spPr>
        <a:xfrm>
          <a:off x="1079500" y="980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128061</xdr:rowOff>
    </xdr:from>
    <xdr:ext cx="534377" cy="259045"/>
    <xdr:sp macro="" textlink="">
      <xdr:nvSpPr>
        <xdr:cNvPr id="144" name="テキスト ボックス 143"/>
        <xdr:cNvSpPr txBox="1"/>
      </xdr:nvSpPr>
      <xdr:spPr>
        <a:xfrm>
          <a:off x="863111" y="990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67233</xdr:rowOff>
    </xdr:from>
    <xdr:to>
      <xdr:col>6</xdr:col>
      <xdr:colOff>511175</xdr:colOff>
      <xdr:row>78</xdr:row>
      <xdr:rowOff>106781</xdr:rowOff>
    </xdr:to>
    <xdr:cxnSp macro="">
      <xdr:nvCxnSpPr>
        <xdr:cNvPr id="173" name="直線コネクタ 172"/>
        <xdr:cNvCxnSpPr/>
      </xdr:nvCxnSpPr>
      <xdr:spPr>
        <a:xfrm flipV="1">
          <a:off x="3797300" y="13440333"/>
          <a:ext cx="8382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106781</xdr:rowOff>
    </xdr:from>
    <xdr:to>
      <xdr:col>5</xdr:col>
      <xdr:colOff>358775</xdr:colOff>
      <xdr:row>78</xdr:row>
      <xdr:rowOff>123089</xdr:rowOff>
    </xdr:to>
    <xdr:cxnSp macro="">
      <xdr:nvCxnSpPr>
        <xdr:cNvPr id="176" name="直線コネクタ 175"/>
        <xdr:cNvCxnSpPr/>
      </xdr:nvCxnSpPr>
      <xdr:spPr>
        <a:xfrm flipV="1">
          <a:off x="2908300" y="13479881"/>
          <a:ext cx="889000" cy="1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106020</xdr:rowOff>
    </xdr:from>
    <xdr:to>
      <xdr:col>4</xdr:col>
      <xdr:colOff>155575</xdr:colOff>
      <xdr:row>78</xdr:row>
      <xdr:rowOff>123089</xdr:rowOff>
    </xdr:to>
    <xdr:cxnSp macro="">
      <xdr:nvCxnSpPr>
        <xdr:cNvPr id="179" name="直線コネクタ 178"/>
        <xdr:cNvCxnSpPr/>
      </xdr:nvCxnSpPr>
      <xdr:spPr>
        <a:xfrm>
          <a:off x="2019300" y="13479120"/>
          <a:ext cx="889000" cy="1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75767</xdr:rowOff>
    </xdr:from>
    <xdr:to>
      <xdr:col>2</xdr:col>
      <xdr:colOff>638175</xdr:colOff>
      <xdr:row>78</xdr:row>
      <xdr:rowOff>106020</xdr:rowOff>
    </xdr:to>
    <xdr:cxnSp macro="">
      <xdr:nvCxnSpPr>
        <xdr:cNvPr id="182" name="直線コネクタ 181"/>
        <xdr:cNvCxnSpPr/>
      </xdr:nvCxnSpPr>
      <xdr:spPr>
        <a:xfrm>
          <a:off x="1130300" y="13448867"/>
          <a:ext cx="889000" cy="3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16433</xdr:rowOff>
    </xdr:from>
    <xdr:to>
      <xdr:col>6</xdr:col>
      <xdr:colOff>561975</xdr:colOff>
      <xdr:row>78</xdr:row>
      <xdr:rowOff>118033</xdr:rowOff>
    </xdr:to>
    <xdr:sp macro="" textlink="">
      <xdr:nvSpPr>
        <xdr:cNvPr id="192" name="円/楕円 191"/>
        <xdr:cNvSpPr/>
      </xdr:nvSpPr>
      <xdr:spPr>
        <a:xfrm>
          <a:off x="4584700" y="133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102810</xdr:rowOff>
    </xdr:from>
    <xdr:ext cx="469744" cy="259045"/>
    <xdr:sp macro="" textlink="">
      <xdr:nvSpPr>
        <xdr:cNvPr id="193" name="維持補修費該当値テキスト"/>
        <xdr:cNvSpPr txBox="1"/>
      </xdr:nvSpPr>
      <xdr:spPr>
        <a:xfrm>
          <a:off x="4686300" y="1330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55981</xdr:rowOff>
    </xdr:from>
    <xdr:to>
      <xdr:col>5</xdr:col>
      <xdr:colOff>409575</xdr:colOff>
      <xdr:row>78</xdr:row>
      <xdr:rowOff>157581</xdr:rowOff>
    </xdr:to>
    <xdr:sp macro="" textlink="">
      <xdr:nvSpPr>
        <xdr:cNvPr id="194" name="円/楕円 193"/>
        <xdr:cNvSpPr/>
      </xdr:nvSpPr>
      <xdr:spPr>
        <a:xfrm>
          <a:off x="3746500" y="1342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148708</xdr:rowOff>
    </xdr:from>
    <xdr:ext cx="469744" cy="259045"/>
    <xdr:sp macro="" textlink="">
      <xdr:nvSpPr>
        <xdr:cNvPr id="195" name="テキスト ボックス 194"/>
        <xdr:cNvSpPr txBox="1"/>
      </xdr:nvSpPr>
      <xdr:spPr>
        <a:xfrm>
          <a:off x="3562427" y="1352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72289</xdr:rowOff>
    </xdr:from>
    <xdr:to>
      <xdr:col>4</xdr:col>
      <xdr:colOff>206375</xdr:colOff>
      <xdr:row>79</xdr:row>
      <xdr:rowOff>2439</xdr:rowOff>
    </xdr:to>
    <xdr:sp macro="" textlink="">
      <xdr:nvSpPr>
        <xdr:cNvPr id="196" name="円/楕円 195"/>
        <xdr:cNvSpPr/>
      </xdr:nvSpPr>
      <xdr:spPr>
        <a:xfrm>
          <a:off x="2857500" y="1344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165016</xdr:rowOff>
    </xdr:from>
    <xdr:ext cx="469744" cy="259045"/>
    <xdr:sp macro="" textlink="">
      <xdr:nvSpPr>
        <xdr:cNvPr id="197" name="テキスト ボックス 196"/>
        <xdr:cNvSpPr txBox="1"/>
      </xdr:nvSpPr>
      <xdr:spPr>
        <a:xfrm>
          <a:off x="2673427" y="1353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55220</xdr:rowOff>
    </xdr:from>
    <xdr:to>
      <xdr:col>3</xdr:col>
      <xdr:colOff>3175</xdr:colOff>
      <xdr:row>78</xdr:row>
      <xdr:rowOff>156820</xdr:rowOff>
    </xdr:to>
    <xdr:sp macro="" textlink="">
      <xdr:nvSpPr>
        <xdr:cNvPr id="198" name="円/楕円 197"/>
        <xdr:cNvSpPr/>
      </xdr:nvSpPr>
      <xdr:spPr>
        <a:xfrm>
          <a:off x="1968500" y="134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147947</xdr:rowOff>
    </xdr:from>
    <xdr:ext cx="469744" cy="259045"/>
    <xdr:sp macro="" textlink="">
      <xdr:nvSpPr>
        <xdr:cNvPr id="199" name="テキスト ボックス 198"/>
        <xdr:cNvSpPr txBox="1"/>
      </xdr:nvSpPr>
      <xdr:spPr>
        <a:xfrm>
          <a:off x="1784427" y="13521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24967</xdr:rowOff>
    </xdr:from>
    <xdr:to>
      <xdr:col>1</xdr:col>
      <xdr:colOff>485775</xdr:colOff>
      <xdr:row>78</xdr:row>
      <xdr:rowOff>126567</xdr:rowOff>
    </xdr:to>
    <xdr:sp macro="" textlink="">
      <xdr:nvSpPr>
        <xdr:cNvPr id="200" name="円/楕円 199"/>
        <xdr:cNvSpPr/>
      </xdr:nvSpPr>
      <xdr:spPr>
        <a:xfrm>
          <a:off x="1079500" y="1339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117694</xdr:rowOff>
    </xdr:from>
    <xdr:ext cx="469744" cy="259045"/>
    <xdr:sp macro="" textlink="">
      <xdr:nvSpPr>
        <xdr:cNvPr id="201" name="テキスト ボックス 200"/>
        <xdr:cNvSpPr txBox="1"/>
      </xdr:nvSpPr>
      <xdr:spPr>
        <a:xfrm>
          <a:off x="895427" y="1349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141472</xdr:rowOff>
    </xdr:from>
    <xdr:to>
      <xdr:col>6</xdr:col>
      <xdr:colOff>511175</xdr:colOff>
      <xdr:row>97</xdr:row>
      <xdr:rowOff>45117</xdr:rowOff>
    </xdr:to>
    <xdr:cxnSp macro="">
      <xdr:nvCxnSpPr>
        <xdr:cNvPr id="231" name="直線コネクタ 230"/>
        <xdr:cNvCxnSpPr/>
      </xdr:nvCxnSpPr>
      <xdr:spPr>
        <a:xfrm flipV="1">
          <a:off x="3797300" y="16600672"/>
          <a:ext cx="838200" cy="7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26809</xdr:rowOff>
    </xdr:from>
    <xdr:to>
      <xdr:col>5</xdr:col>
      <xdr:colOff>358775</xdr:colOff>
      <xdr:row>97</xdr:row>
      <xdr:rowOff>45117</xdr:rowOff>
    </xdr:to>
    <xdr:cxnSp macro="">
      <xdr:nvCxnSpPr>
        <xdr:cNvPr id="234" name="直線コネクタ 233"/>
        <xdr:cNvCxnSpPr/>
      </xdr:nvCxnSpPr>
      <xdr:spPr>
        <a:xfrm>
          <a:off x="2908300" y="16657459"/>
          <a:ext cx="889000" cy="1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26809</xdr:rowOff>
    </xdr:from>
    <xdr:to>
      <xdr:col>4</xdr:col>
      <xdr:colOff>155575</xdr:colOff>
      <xdr:row>97</xdr:row>
      <xdr:rowOff>136023</xdr:rowOff>
    </xdr:to>
    <xdr:cxnSp macro="">
      <xdr:nvCxnSpPr>
        <xdr:cNvPr id="237" name="直線コネクタ 236"/>
        <xdr:cNvCxnSpPr/>
      </xdr:nvCxnSpPr>
      <xdr:spPr>
        <a:xfrm flipV="1">
          <a:off x="2019300" y="16657459"/>
          <a:ext cx="889000" cy="10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115848</xdr:rowOff>
    </xdr:from>
    <xdr:ext cx="534377" cy="259045"/>
    <xdr:sp macro="" textlink="">
      <xdr:nvSpPr>
        <xdr:cNvPr id="239" name="テキスト ボックス 238"/>
        <xdr:cNvSpPr txBox="1"/>
      </xdr:nvSpPr>
      <xdr:spPr>
        <a:xfrm>
          <a:off x="2641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136023</xdr:rowOff>
    </xdr:from>
    <xdr:to>
      <xdr:col>2</xdr:col>
      <xdr:colOff>638175</xdr:colOff>
      <xdr:row>97</xdr:row>
      <xdr:rowOff>136900</xdr:rowOff>
    </xdr:to>
    <xdr:cxnSp macro="">
      <xdr:nvCxnSpPr>
        <xdr:cNvPr id="240" name="直線コネクタ 239"/>
        <xdr:cNvCxnSpPr/>
      </xdr:nvCxnSpPr>
      <xdr:spPr>
        <a:xfrm flipV="1">
          <a:off x="1130300" y="16766673"/>
          <a:ext cx="8890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52049</xdr:rowOff>
    </xdr:from>
    <xdr:ext cx="534377" cy="259045"/>
    <xdr:sp macro="" textlink="">
      <xdr:nvSpPr>
        <xdr:cNvPr id="242" name="テキスト ボックス 241"/>
        <xdr:cNvSpPr txBox="1"/>
      </xdr:nvSpPr>
      <xdr:spPr>
        <a:xfrm>
          <a:off x="1752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66812</xdr:rowOff>
    </xdr:from>
    <xdr:ext cx="534377" cy="259045"/>
    <xdr:sp macro="" textlink="">
      <xdr:nvSpPr>
        <xdr:cNvPr id="244" name="テキスト ボックス 243"/>
        <xdr:cNvSpPr txBox="1"/>
      </xdr:nvSpPr>
      <xdr:spPr>
        <a:xfrm>
          <a:off x="863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50" name="円/楕円 249"/>
        <xdr:cNvSpPr/>
      </xdr:nvSpPr>
      <xdr:spPr>
        <a:xfrm>
          <a:off x="4584700" y="1654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69099</xdr:rowOff>
    </xdr:from>
    <xdr:ext cx="534377" cy="259045"/>
    <xdr:sp macro="" textlink="">
      <xdr:nvSpPr>
        <xdr:cNvPr id="251" name="扶助費該当値テキスト"/>
        <xdr:cNvSpPr txBox="1"/>
      </xdr:nvSpPr>
      <xdr:spPr>
        <a:xfrm>
          <a:off x="4686300" y="1652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61,907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165767</xdr:rowOff>
    </xdr:from>
    <xdr:to>
      <xdr:col>5</xdr:col>
      <xdr:colOff>409575</xdr:colOff>
      <xdr:row>97</xdr:row>
      <xdr:rowOff>95917</xdr:rowOff>
    </xdr:to>
    <xdr:sp macro="" textlink="">
      <xdr:nvSpPr>
        <xdr:cNvPr id="252" name="円/楕円 251"/>
        <xdr:cNvSpPr/>
      </xdr:nvSpPr>
      <xdr:spPr>
        <a:xfrm>
          <a:off x="3746500" y="166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87044</xdr:rowOff>
    </xdr:from>
    <xdr:ext cx="534377" cy="259045"/>
    <xdr:sp macro="" textlink="">
      <xdr:nvSpPr>
        <xdr:cNvPr id="253" name="テキスト ボックス 252"/>
        <xdr:cNvSpPr txBox="1"/>
      </xdr:nvSpPr>
      <xdr:spPr>
        <a:xfrm>
          <a:off x="3530111" y="1671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57,965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147459</xdr:rowOff>
    </xdr:from>
    <xdr:to>
      <xdr:col>4</xdr:col>
      <xdr:colOff>206375</xdr:colOff>
      <xdr:row>97</xdr:row>
      <xdr:rowOff>77609</xdr:rowOff>
    </xdr:to>
    <xdr:sp macro="" textlink="">
      <xdr:nvSpPr>
        <xdr:cNvPr id="254" name="円/楕円 253"/>
        <xdr:cNvSpPr/>
      </xdr:nvSpPr>
      <xdr:spPr>
        <a:xfrm>
          <a:off x="2857500" y="1660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94136</xdr:rowOff>
    </xdr:from>
    <xdr:ext cx="534377" cy="259045"/>
    <xdr:sp macro="" textlink="">
      <xdr:nvSpPr>
        <xdr:cNvPr id="255" name="テキスト ボックス 254"/>
        <xdr:cNvSpPr txBox="1"/>
      </xdr:nvSpPr>
      <xdr:spPr>
        <a:xfrm>
          <a:off x="2641111" y="1638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58,926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85223</xdr:rowOff>
    </xdr:from>
    <xdr:to>
      <xdr:col>3</xdr:col>
      <xdr:colOff>3175</xdr:colOff>
      <xdr:row>98</xdr:row>
      <xdr:rowOff>15373</xdr:rowOff>
    </xdr:to>
    <xdr:sp macro="" textlink="">
      <xdr:nvSpPr>
        <xdr:cNvPr id="256" name="円/楕円 255"/>
        <xdr:cNvSpPr/>
      </xdr:nvSpPr>
      <xdr:spPr>
        <a:xfrm>
          <a:off x="1968500" y="1671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31900</xdr:rowOff>
    </xdr:from>
    <xdr:ext cx="534377" cy="259045"/>
    <xdr:sp macro="" textlink="">
      <xdr:nvSpPr>
        <xdr:cNvPr id="257" name="テキスト ボックス 256"/>
        <xdr:cNvSpPr txBox="1"/>
      </xdr:nvSpPr>
      <xdr:spPr>
        <a:xfrm>
          <a:off x="1752111" y="1649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53,193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86100</xdr:rowOff>
    </xdr:from>
    <xdr:to>
      <xdr:col>1</xdr:col>
      <xdr:colOff>485775</xdr:colOff>
      <xdr:row>98</xdr:row>
      <xdr:rowOff>16250</xdr:rowOff>
    </xdr:to>
    <xdr:sp macro="" textlink="">
      <xdr:nvSpPr>
        <xdr:cNvPr id="258" name="円/楕円 257"/>
        <xdr:cNvSpPr/>
      </xdr:nvSpPr>
      <xdr:spPr>
        <a:xfrm>
          <a:off x="1079500" y="167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32777</xdr:rowOff>
    </xdr:from>
    <xdr:ext cx="534377" cy="259045"/>
    <xdr:sp macro="" textlink="">
      <xdr:nvSpPr>
        <xdr:cNvPr id="259" name="テキスト ボックス 258"/>
        <xdr:cNvSpPr txBox="1"/>
      </xdr:nvSpPr>
      <xdr:spPr>
        <a:xfrm>
          <a:off x="863111" y="1649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47844</xdr:rowOff>
    </xdr:from>
    <xdr:to>
      <xdr:col>15</xdr:col>
      <xdr:colOff>180975</xdr:colOff>
      <xdr:row>38</xdr:row>
      <xdr:rowOff>62804</xdr:rowOff>
    </xdr:to>
    <xdr:cxnSp macro="">
      <xdr:nvCxnSpPr>
        <xdr:cNvPr id="286" name="直線コネクタ 285"/>
        <xdr:cNvCxnSpPr/>
      </xdr:nvCxnSpPr>
      <xdr:spPr>
        <a:xfrm>
          <a:off x="9639300" y="6562944"/>
          <a:ext cx="8382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45960</xdr:rowOff>
    </xdr:from>
    <xdr:to>
      <xdr:col>14</xdr:col>
      <xdr:colOff>28575</xdr:colOff>
      <xdr:row>38</xdr:row>
      <xdr:rowOff>47844</xdr:rowOff>
    </xdr:to>
    <xdr:cxnSp macro="">
      <xdr:nvCxnSpPr>
        <xdr:cNvPr id="289" name="直線コネクタ 288"/>
        <xdr:cNvCxnSpPr/>
      </xdr:nvCxnSpPr>
      <xdr:spPr>
        <a:xfrm>
          <a:off x="8750300" y="6561060"/>
          <a:ext cx="889000" cy="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39756</xdr:rowOff>
    </xdr:from>
    <xdr:to>
      <xdr:col>12</xdr:col>
      <xdr:colOff>511175</xdr:colOff>
      <xdr:row>38</xdr:row>
      <xdr:rowOff>45960</xdr:rowOff>
    </xdr:to>
    <xdr:cxnSp macro="">
      <xdr:nvCxnSpPr>
        <xdr:cNvPr id="292" name="直線コネクタ 291"/>
        <xdr:cNvCxnSpPr/>
      </xdr:nvCxnSpPr>
      <xdr:spPr>
        <a:xfrm>
          <a:off x="7861300" y="6554856"/>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39756</xdr:rowOff>
    </xdr:from>
    <xdr:to>
      <xdr:col>11</xdr:col>
      <xdr:colOff>307975</xdr:colOff>
      <xdr:row>38</xdr:row>
      <xdr:rowOff>42742</xdr:rowOff>
    </xdr:to>
    <xdr:cxnSp macro="">
      <xdr:nvCxnSpPr>
        <xdr:cNvPr id="295" name="直線コネクタ 294"/>
        <xdr:cNvCxnSpPr/>
      </xdr:nvCxnSpPr>
      <xdr:spPr>
        <a:xfrm flipV="1">
          <a:off x="6972300" y="6554856"/>
          <a:ext cx="889000" cy="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12004</xdr:rowOff>
    </xdr:from>
    <xdr:to>
      <xdr:col>15</xdr:col>
      <xdr:colOff>231775</xdr:colOff>
      <xdr:row>38</xdr:row>
      <xdr:rowOff>113604</xdr:rowOff>
    </xdr:to>
    <xdr:sp macro="" textlink="">
      <xdr:nvSpPr>
        <xdr:cNvPr id="305" name="円/楕円 304"/>
        <xdr:cNvSpPr/>
      </xdr:nvSpPr>
      <xdr:spPr>
        <a:xfrm>
          <a:off x="10426700" y="652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98381</xdr:rowOff>
    </xdr:from>
    <xdr:ext cx="534377" cy="259045"/>
    <xdr:sp macro="" textlink="">
      <xdr:nvSpPr>
        <xdr:cNvPr id="306" name="補助費等該当値テキスト"/>
        <xdr:cNvSpPr txBox="1"/>
      </xdr:nvSpPr>
      <xdr:spPr>
        <a:xfrm>
          <a:off x="10528300" y="644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16,819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168494</xdr:rowOff>
    </xdr:from>
    <xdr:to>
      <xdr:col>14</xdr:col>
      <xdr:colOff>79375</xdr:colOff>
      <xdr:row>38</xdr:row>
      <xdr:rowOff>98644</xdr:rowOff>
    </xdr:to>
    <xdr:sp macro="" textlink="">
      <xdr:nvSpPr>
        <xdr:cNvPr id="307" name="円/楕円 306"/>
        <xdr:cNvSpPr/>
      </xdr:nvSpPr>
      <xdr:spPr>
        <a:xfrm>
          <a:off x="9588500" y="651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89771</xdr:rowOff>
    </xdr:from>
    <xdr:ext cx="534377" cy="259045"/>
    <xdr:sp macro="" textlink="">
      <xdr:nvSpPr>
        <xdr:cNvPr id="308" name="テキスト ボックス 307"/>
        <xdr:cNvSpPr txBox="1"/>
      </xdr:nvSpPr>
      <xdr:spPr>
        <a:xfrm>
          <a:off x="9372111" y="660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20,091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166610</xdr:rowOff>
    </xdr:from>
    <xdr:to>
      <xdr:col>12</xdr:col>
      <xdr:colOff>561975</xdr:colOff>
      <xdr:row>38</xdr:row>
      <xdr:rowOff>96760</xdr:rowOff>
    </xdr:to>
    <xdr:sp macro="" textlink="">
      <xdr:nvSpPr>
        <xdr:cNvPr id="309" name="円/楕円 308"/>
        <xdr:cNvSpPr/>
      </xdr:nvSpPr>
      <xdr:spPr>
        <a:xfrm>
          <a:off x="8699500" y="651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87887</xdr:rowOff>
    </xdr:from>
    <xdr:ext cx="534377" cy="259045"/>
    <xdr:sp macro="" textlink="">
      <xdr:nvSpPr>
        <xdr:cNvPr id="310" name="テキスト ボックス 309"/>
        <xdr:cNvSpPr txBox="1"/>
      </xdr:nvSpPr>
      <xdr:spPr>
        <a:xfrm>
          <a:off x="8483111" y="660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20,503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160406</xdr:rowOff>
    </xdr:from>
    <xdr:to>
      <xdr:col>11</xdr:col>
      <xdr:colOff>358775</xdr:colOff>
      <xdr:row>38</xdr:row>
      <xdr:rowOff>90556</xdr:rowOff>
    </xdr:to>
    <xdr:sp macro="" textlink="">
      <xdr:nvSpPr>
        <xdr:cNvPr id="311" name="円/楕円 310"/>
        <xdr:cNvSpPr/>
      </xdr:nvSpPr>
      <xdr:spPr>
        <a:xfrm>
          <a:off x="7810500" y="650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81683</xdr:rowOff>
    </xdr:from>
    <xdr:ext cx="534377" cy="259045"/>
    <xdr:sp macro="" textlink="">
      <xdr:nvSpPr>
        <xdr:cNvPr id="312" name="テキスト ボックス 311"/>
        <xdr:cNvSpPr txBox="1"/>
      </xdr:nvSpPr>
      <xdr:spPr>
        <a:xfrm>
          <a:off x="7594111" y="659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21,860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163392</xdr:rowOff>
    </xdr:from>
    <xdr:to>
      <xdr:col>10</xdr:col>
      <xdr:colOff>155575</xdr:colOff>
      <xdr:row>38</xdr:row>
      <xdr:rowOff>93542</xdr:rowOff>
    </xdr:to>
    <xdr:sp macro="" textlink="">
      <xdr:nvSpPr>
        <xdr:cNvPr id="313" name="円/楕円 312"/>
        <xdr:cNvSpPr/>
      </xdr:nvSpPr>
      <xdr:spPr>
        <a:xfrm>
          <a:off x="6921500" y="650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84669</xdr:rowOff>
    </xdr:from>
    <xdr:ext cx="534377" cy="259045"/>
    <xdr:sp macro="" textlink="">
      <xdr:nvSpPr>
        <xdr:cNvPr id="314" name="テキスト ボックス 313"/>
        <xdr:cNvSpPr txBox="1"/>
      </xdr:nvSpPr>
      <xdr:spPr>
        <a:xfrm>
          <a:off x="6705111" y="659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23152</xdr:rowOff>
    </xdr:from>
    <xdr:to>
      <xdr:col>15</xdr:col>
      <xdr:colOff>180975</xdr:colOff>
      <xdr:row>57</xdr:row>
      <xdr:rowOff>5969</xdr:rowOff>
    </xdr:to>
    <xdr:cxnSp macro="">
      <xdr:nvCxnSpPr>
        <xdr:cNvPr id="343" name="直線コネクタ 342"/>
        <xdr:cNvCxnSpPr/>
      </xdr:nvCxnSpPr>
      <xdr:spPr>
        <a:xfrm>
          <a:off x="9639300" y="9452902"/>
          <a:ext cx="838200" cy="3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122663</xdr:rowOff>
    </xdr:from>
    <xdr:ext cx="534377" cy="259045"/>
    <xdr:sp macro="" textlink="">
      <xdr:nvSpPr>
        <xdr:cNvPr id="344" name="普通建設事業費平均値テキスト"/>
        <xdr:cNvSpPr txBox="1"/>
      </xdr:nvSpPr>
      <xdr:spPr>
        <a:xfrm>
          <a:off x="10528300" y="972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23152</xdr:rowOff>
    </xdr:from>
    <xdr:to>
      <xdr:col>14</xdr:col>
      <xdr:colOff>28575</xdr:colOff>
      <xdr:row>56</xdr:row>
      <xdr:rowOff>152936</xdr:rowOff>
    </xdr:to>
    <xdr:cxnSp macro="">
      <xdr:nvCxnSpPr>
        <xdr:cNvPr id="346" name="直線コネクタ 345"/>
        <xdr:cNvCxnSpPr/>
      </xdr:nvCxnSpPr>
      <xdr:spPr>
        <a:xfrm flipV="1">
          <a:off x="8750300" y="9452902"/>
          <a:ext cx="889000" cy="30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48894</xdr:rowOff>
    </xdr:from>
    <xdr:ext cx="534377" cy="259045"/>
    <xdr:sp macro="" textlink="">
      <xdr:nvSpPr>
        <xdr:cNvPr id="348" name="テキスト ボックス 347"/>
        <xdr:cNvSpPr txBox="1"/>
      </xdr:nvSpPr>
      <xdr:spPr>
        <a:xfrm>
          <a:off x="9372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152936</xdr:rowOff>
    </xdr:from>
    <xdr:to>
      <xdr:col>12</xdr:col>
      <xdr:colOff>511175</xdr:colOff>
      <xdr:row>57</xdr:row>
      <xdr:rowOff>139296</xdr:rowOff>
    </xdr:to>
    <xdr:cxnSp macro="">
      <xdr:nvCxnSpPr>
        <xdr:cNvPr id="349" name="直線コネクタ 348"/>
        <xdr:cNvCxnSpPr/>
      </xdr:nvCxnSpPr>
      <xdr:spPr>
        <a:xfrm flipV="1">
          <a:off x="7861300" y="9754136"/>
          <a:ext cx="889000" cy="15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139296</xdr:rowOff>
    </xdr:from>
    <xdr:to>
      <xdr:col>11</xdr:col>
      <xdr:colOff>307975</xdr:colOff>
      <xdr:row>57</xdr:row>
      <xdr:rowOff>158148</xdr:rowOff>
    </xdr:to>
    <xdr:cxnSp macro="">
      <xdr:nvCxnSpPr>
        <xdr:cNvPr id="352" name="直線コネクタ 351"/>
        <xdr:cNvCxnSpPr/>
      </xdr:nvCxnSpPr>
      <xdr:spPr>
        <a:xfrm flipV="1">
          <a:off x="6972300" y="9911946"/>
          <a:ext cx="889000" cy="1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126619</xdr:rowOff>
    </xdr:from>
    <xdr:to>
      <xdr:col>15</xdr:col>
      <xdr:colOff>231775</xdr:colOff>
      <xdr:row>57</xdr:row>
      <xdr:rowOff>56769</xdr:rowOff>
    </xdr:to>
    <xdr:sp macro="" textlink="">
      <xdr:nvSpPr>
        <xdr:cNvPr id="362" name="円/楕円 361"/>
        <xdr:cNvSpPr/>
      </xdr:nvSpPr>
      <xdr:spPr>
        <a:xfrm>
          <a:off x="10426700" y="972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149496</xdr:rowOff>
    </xdr:from>
    <xdr:ext cx="534377" cy="259045"/>
    <xdr:sp macro="" textlink="">
      <xdr:nvSpPr>
        <xdr:cNvPr id="363" name="普通建設事業費該当値テキスト"/>
        <xdr:cNvSpPr txBox="1"/>
      </xdr:nvSpPr>
      <xdr:spPr>
        <a:xfrm>
          <a:off x="10528300" y="957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50,050</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143802</xdr:rowOff>
    </xdr:from>
    <xdr:to>
      <xdr:col>14</xdr:col>
      <xdr:colOff>79375</xdr:colOff>
      <xdr:row>55</xdr:row>
      <xdr:rowOff>73952</xdr:rowOff>
    </xdr:to>
    <xdr:sp macro="" textlink="">
      <xdr:nvSpPr>
        <xdr:cNvPr id="364" name="円/楕円 363"/>
        <xdr:cNvSpPr/>
      </xdr:nvSpPr>
      <xdr:spPr>
        <a:xfrm>
          <a:off x="9588500" y="940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90479</xdr:rowOff>
    </xdr:from>
    <xdr:ext cx="534377" cy="259045"/>
    <xdr:sp macro="" textlink="">
      <xdr:nvSpPr>
        <xdr:cNvPr id="365" name="テキスト ボックス 364"/>
        <xdr:cNvSpPr txBox="1"/>
      </xdr:nvSpPr>
      <xdr:spPr>
        <a:xfrm>
          <a:off x="9372111" y="917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92,795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102136</xdr:rowOff>
    </xdr:from>
    <xdr:to>
      <xdr:col>12</xdr:col>
      <xdr:colOff>561975</xdr:colOff>
      <xdr:row>57</xdr:row>
      <xdr:rowOff>32286</xdr:rowOff>
    </xdr:to>
    <xdr:sp macro="" textlink="">
      <xdr:nvSpPr>
        <xdr:cNvPr id="366" name="円/楕円 365"/>
        <xdr:cNvSpPr/>
      </xdr:nvSpPr>
      <xdr:spPr>
        <a:xfrm>
          <a:off x="8699500" y="970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23413</xdr:rowOff>
    </xdr:from>
    <xdr:ext cx="534377" cy="259045"/>
    <xdr:sp macro="" textlink="">
      <xdr:nvSpPr>
        <xdr:cNvPr id="367" name="テキスト ボックス 366"/>
        <xdr:cNvSpPr txBox="1"/>
      </xdr:nvSpPr>
      <xdr:spPr>
        <a:xfrm>
          <a:off x="8483111" y="979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53,263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88496</xdr:rowOff>
    </xdr:from>
    <xdr:to>
      <xdr:col>11</xdr:col>
      <xdr:colOff>358775</xdr:colOff>
      <xdr:row>58</xdr:row>
      <xdr:rowOff>18646</xdr:rowOff>
    </xdr:to>
    <xdr:sp macro="" textlink="">
      <xdr:nvSpPr>
        <xdr:cNvPr id="368" name="円/楕円 367"/>
        <xdr:cNvSpPr/>
      </xdr:nvSpPr>
      <xdr:spPr>
        <a:xfrm>
          <a:off x="7810500" y="986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9773</xdr:rowOff>
    </xdr:from>
    <xdr:ext cx="534377" cy="259045"/>
    <xdr:sp macro="" textlink="">
      <xdr:nvSpPr>
        <xdr:cNvPr id="369" name="テキスト ボックス 368"/>
        <xdr:cNvSpPr txBox="1"/>
      </xdr:nvSpPr>
      <xdr:spPr>
        <a:xfrm>
          <a:off x="7594111" y="995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32,553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107348</xdr:rowOff>
    </xdr:from>
    <xdr:to>
      <xdr:col>10</xdr:col>
      <xdr:colOff>155575</xdr:colOff>
      <xdr:row>58</xdr:row>
      <xdr:rowOff>37498</xdr:rowOff>
    </xdr:to>
    <xdr:sp macro="" textlink="">
      <xdr:nvSpPr>
        <xdr:cNvPr id="370" name="円/楕円 369"/>
        <xdr:cNvSpPr/>
      </xdr:nvSpPr>
      <xdr:spPr>
        <a:xfrm>
          <a:off x="6921500" y="987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28625</xdr:rowOff>
    </xdr:from>
    <xdr:ext cx="534377" cy="259045"/>
    <xdr:sp macro="" textlink="">
      <xdr:nvSpPr>
        <xdr:cNvPr id="371" name="テキスト ボックス 370"/>
        <xdr:cNvSpPr txBox="1"/>
      </xdr:nvSpPr>
      <xdr:spPr>
        <a:xfrm>
          <a:off x="6705111" y="997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85395</xdr:rowOff>
    </xdr:from>
    <xdr:to>
      <xdr:col>15</xdr:col>
      <xdr:colOff>180975</xdr:colOff>
      <xdr:row>78</xdr:row>
      <xdr:rowOff>84252</xdr:rowOff>
    </xdr:to>
    <xdr:cxnSp macro="">
      <xdr:nvCxnSpPr>
        <xdr:cNvPr id="400" name="直線コネクタ 399"/>
        <xdr:cNvCxnSpPr/>
      </xdr:nvCxnSpPr>
      <xdr:spPr>
        <a:xfrm>
          <a:off x="9639300" y="12772695"/>
          <a:ext cx="838200" cy="68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85395</xdr:rowOff>
    </xdr:from>
    <xdr:to>
      <xdr:col>14</xdr:col>
      <xdr:colOff>28575</xdr:colOff>
      <xdr:row>78</xdr:row>
      <xdr:rowOff>57874</xdr:rowOff>
    </xdr:to>
    <xdr:cxnSp macro="">
      <xdr:nvCxnSpPr>
        <xdr:cNvPr id="403" name="直線コネクタ 402"/>
        <xdr:cNvCxnSpPr/>
      </xdr:nvCxnSpPr>
      <xdr:spPr>
        <a:xfrm flipV="1">
          <a:off x="8750300" y="12772695"/>
          <a:ext cx="889000" cy="65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121366</xdr:rowOff>
    </xdr:from>
    <xdr:ext cx="534377" cy="259045"/>
    <xdr:sp macro="" textlink="">
      <xdr:nvSpPr>
        <xdr:cNvPr id="405" name="テキスト ボックス 404"/>
        <xdr:cNvSpPr txBox="1"/>
      </xdr:nvSpPr>
      <xdr:spPr>
        <a:xfrm>
          <a:off x="9372111" y="133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33452</xdr:rowOff>
    </xdr:from>
    <xdr:to>
      <xdr:col>15</xdr:col>
      <xdr:colOff>231775</xdr:colOff>
      <xdr:row>78</xdr:row>
      <xdr:rowOff>135052</xdr:rowOff>
    </xdr:to>
    <xdr:sp macro="" textlink="">
      <xdr:nvSpPr>
        <xdr:cNvPr id="413" name="円/楕円 412"/>
        <xdr:cNvSpPr/>
      </xdr:nvSpPr>
      <xdr:spPr>
        <a:xfrm>
          <a:off x="10426700" y="1340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11879</xdr:rowOff>
    </xdr:from>
    <xdr:ext cx="534377" cy="259045"/>
    <xdr:sp macro="" textlink="">
      <xdr:nvSpPr>
        <xdr:cNvPr id="414" name="普通建設事業費 （ うち新規整備　）該当値テキスト"/>
        <xdr:cNvSpPr txBox="1"/>
      </xdr:nvSpPr>
      <xdr:spPr>
        <a:xfrm>
          <a:off x="10528300" y="1338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10,366</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34595</xdr:rowOff>
    </xdr:from>
    <xdr:to>
      <xdr:col>14</xdr:col>
      <xdr:colOff>79375</xdr:colOff>
      <xdr:row>74</xdr:row>
      <xdr:rowOff>136195</xdr:rowOff>
    </xdr:to>
    <xdr:sp macro="" textlink="">
      <xdr:nvSpPr>
        <xdr:cNvPr id="415" name="円/楕円 414"/>
        <xdr:cNvSpPr/>
      </xdr:nvSpPr>
      <xdr:spPr>
        <a:xfrm>
          <a:off x="9588500" y="1272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152722</xdr:rowOff>
    </xdr:from>
    <xdr:ext cx="534377" cy="259045"/>
    <xdr:sp macro="" textlink="">
      <xdr:nvSpPr>
        <xdr:cNvPr id="416" name="テキスト ボックス 415"/>
        <xdr:cNvSpPr txBox="1"/>
      </xdr:nvSpPr>
      <xdr:spPr>
        <a:xfrm>
          <a:off x="9372111" y="1249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64,276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7074</xdr:rowOff>
    </xdr:from>
    <xdr:to>
      <xdr:col>12</xdr:col>
      <xdr:colOff>561975</xdr:colOff>
      <xdr:row>78</xdr:row>
      <xdr:rowOff>108674</xdr:rowOff>
    </xdr:to>
    <xdr:sp macro="" textlink="">
      <xdr:nvSpPr>
        <xdr:cNvPr id="417" name="円/楕円 416"/>
        <xdr:cNvSpPr/>
      </xdr:nvSpPr>
      <xdr:spPr>
        <a:xfrm>
          <a:off x="8699500" y="1338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99801</xdr:rowOff>
    </xdr:from>
    <xdr:ext cx="534377" cy="259045"/>
    <xdr:sp macro="" textlink="">
      <xdr:nvSpPr>
        <xdr:cNvPr id="418" name="テキスト ボックス 417"/>
        <xdr:cNvSpPr txBox="1"/>
      </xdr:nvSpPr>
      <xdr:spPr>
        <a:xfrm>
          <a:off x="8483111" y="1347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76822</xdr:rowOff>
    </xdr:from>
    <xdr:to>
      <xdr:col>15</xdr:col>
      <xdr:colOff>180975</xdr:colOff>
      <xdr:row>98</xdr:row>
      <xdr:rowOff>134316</xdr:rowOff>
    </xdr:to>
    <xdr:cxnSp macro="">
      <xdr:nvCxnSpPr>
        <xdr:cNvPr id="447" name="直線コネクタ 446"/>
        <xdr:cNvCxnSpPr/>
      </xdr:nvCxnSpPr>
      <xdr:spPr>
        <a:xfrm flipV="1">
          <a:off x="9639300" y="16878922"/>
          <a:ext cx="838200" cy="5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166382</xdr:rowOff>
    </xdr:from>
    <xdr:to>
      <xdr:col>14</xdr:col>
      <xdr:colOff>28575</xdr:colOff>
      <xdr:row>98</xdr:row>
      <xdr:rowOff>134316</xdr:rowOff>
    </xdr:to>
    <xdr:cxnSp macro="">
      <xdr:nvCxnSpPr>
        <xdr:cNvPr id="450" name="直線コネクタ 449"/>
        <xdr:cNvCxnSpPr/>
      </xdr:nvCxnSpPr>
      <xdr:spPr>
        <a:xfrm>
          <a:off x="8750300" y="16625582"/>
          <a:ext cx="889000" cy="31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143260</xdr:rowOff>
    </xdr:from>
    <xdr:ext cx="534377" cy="259045"/>
    <xdr:sp macro="" textlink="">
      <xdr:nvSpPr>
        <xdr:cNvPr id="454" name="テキスト ボックス 453"/>
        <xdr:cNvSpPr txBox="1"/>
      </xdr:nvSpPr>
      <xdr:spPr>
        <a:xfrm>
          <a:off x="8483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26022</xdr:rowOff>
    </xdr:from>
    <xdr:to>
      <xdr:col>15</xdr:col>
      <xdr:colOff>231775</xdr:colOff>
      <xdr:row>98</xdr:row>
      <xdr:rowOff>127622</xdr:rowOff>
    </xdr:to>
    <xdr:sp macro="" textlink="">
      <xdr:nvSpPr>
        <xdr:cNvPr id="460" name="円/楕円 459"/>
        <xdr:cNvSpPr/>
      </xdr:nvSpPr>
      <xdr:spPr>
        <a:xfrm>
          <a:off x="10426700" y="1682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4449</xdr:rowOff>
    </xdr:from>
    <xdr:ext cx="534377" cy="259045"/>
    <xdr:sp macro="" textlink="">
      <xdr:nvSpPr>
        <xdr:cNvPr id="461" name="普通建設事業費 （ うち更新整備　）該当値テキスト"/>
        <xdr:cNvSpPr txBox="1"/>
      </xdr:nvSpPr>
      <xdr:spPr>
        <a:xfrm>
          <a:off x="10528300" y="1680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10,951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83516</xdr:rowOff>
    </xdr:from>
    <xdr:to>
      <xdr:col>14</xdr:col>
      <xdr:colOff>79375</xdr:colOff>
      <xdr:row>99</xdr:row>
      <xdr:rowOff>13666</xdr:rowOff>
    </xdr:to>
    <xdr:sp macro="" textlink="">
      <xdr:nvSpPr>
        <xdr:cNvPr id="462" name="円/楕円 461"/>
        <xdr:cNvSpPr/>
      </xdr:nvSpPr>
      <xdr:spPr>
        <a:xfrm>
          <a:off x="9588500" y="1688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4793</xdr:rowOff>
    </xdr:from>
    <xdr:ext cx="469744" cy="259045"/>
    <xdr:sp macro="" textlink="">
      <xdr:nvSpPr>
        <xdr:cNvPr id="463" name="テキスト ボックス 462"/>
        <xdr:cNvSpPr txBox="1"/>
      </xdr:nvSpPr>
      <xdr:spPr>
        <a:xfrm>
          <a:off x="9404427" y="1697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115582</xdr:rowOff>
    </xdr:from>
    <xdr:to>
      <xdr:col>12</xdr:col>
      <xdr:colOff>561975</xdr:colOff>
      <xdr:row>97</xdr:row>
      <xdr:rowOff>45732</xdr:rowOff>
    </xdr:to>
    <xdr:sp macro="" textlink="">
      <xdr:nvSpPr>
        <xdr:cNvPr id="464" name="円/楕円 463"/>
        <xdr:cNvSpPr/>
      </xdr:nvSpPr>
      <xdr:spPr>
        <a:xfrm>
          <a:off x="8699500" y="1657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62259</xdr:rowOff>
    </xdr:from>
    <xdr:ext cx="534377" cy="259045"/>
    <xdr:sp macro="" textlink="">
      <xdr:nvSpPr>
        <xdr:cNvPr id="465" name="テキスト ボックス 464"/>
        <xdr:cNvSpPr txBox="1"/>
      </xdr:nvSpPr>
      <xdr:spPr>
        <a:xfrm>
          <a:off x="8483111" y="163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33896</xdr:rowOff>
    </xdr:from>
    <xdr:to>
      <xdr:col>22</xdr:col>
      <xdr:colOff>365125</xdr:colOff>
      <xdr:row>39</xdr:row>
      <xdr:rowOff>44450</xdr:rowOff>
    </xdr:to>
    <xdr:cxnSp macro="">
      <xdr:nvCxnSpPr>
        <xdr:cNvPr id="497" name="直線コネクタ 496"/>
        <xdr:cNvCxnSpPr/>
      </xdr:nvCxnSpPr>
      <xdr:spPr>
        <a:xfrm>
          <a:off x="14592300" y="6720446"/>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33896</xdr:rowOff>
    </xdr:from>
    <xdr:to>
      <xdr:col>21</xdr:col>
      <xdr:colOff>161925</xdr:colOff>
      <xdr:row>39</xdr:row>
      <xdr:rowOff>39801</xdr:rowOff>
    </xdr:to>
    <xdr:cxnSp macro="">
      <xdr:nvCxnSpPr>
        <xdr:cNvPr id="500" name="直線コネクタ 499"/>
        <xdr:cNvCxnSpPr/>
      </xdr:nvCxnSpPr>
      <xdr:spPr>
        <a:xfrm flipV="1">
          <a:off x="13703300" y="6720446"/>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37764</xdr:rowOff>
    </xdr:from>
    <xdr:to>
      <xdr:col>19</xdr:col>
      <xdr:colOff>644525</xdr:colOff>
      <xdr:row>39</xdr:row>
      <xdr:rowOff>39801</xdr:rowOff>
    </xdr:to>
    <xdr:cxnSp macro="">
      <xdr:nvCxnSpPr>
        <xdr:cNvPr id="503" name="直線コネクタ 502"/>
        <xdr:cNvCxnSpPr/>
      </xdr:nvCxnSpPr>
      <xdr:spPr>
        <a:xfrm>
          <a:off x="12814300" y="6724314"/>
          <a:ext cx="889000" cy="2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154546</xdr:rowOff>
    </xdr:from>
    <xdr:to>
      <xdr:col>21</xdr:col>
      <xdr:colOff>212725</xdr:colOff>
      <xdr:row>39</xdr:row>
      <xdr:rowOff>84696</xdr:rowOff>
    </xdr:to>
    <xdr:sp macro="" textlink="">
      <xdr:nvSpPr>
        <xdr:cNvPr id="517" name="円/楕円 516"/>
        <xdr:cNvSpPr/>
      </xdr:nvSpPr>
      <xdr:spPr>
        <a:xfrm>
          <a:off x="14541500" y="66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75823</xdr:rowOff>
    </xdr:from>
    <xdr:ext cx="378565" cy="259045"/>
    <xdr:sp macro="" textlink="">
      <xdr:nvSpPr>
        <xdr:cNvPr id="518" name="テキスト ボックス 517"/>
        <xdr:cNvSpPr txBox="1"/>
      </xdr:nvSpPr>
      <xdr:spPr>
        <a:xfrm>
          <a:off x="14403017" y="6762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160451</xdr:rowOff>
    </xdr:from>
    <xdr:to>
      <xdr:col>20</xdr:col>
      <xdr:colOff>9525</xdr:colOff>
      <xdr:row>39</xdr:row>
      <xdr:rowOff>90601</xdr:rowOff>
    </xdr:to>
    <xdr:sp macro="" textlink="">
      <xdr:nvSpPr>
        <xdr:cNvPr id="519" name="円/楕円 518"/>
        <xdr:cNvSpPr/>
      </xdr:nvSpPr>
      <xdr:spPr>
        <a:xfrm>
          <a:off x="13652500" y="667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81728</xdr:rowOff>
    </xdr:from>
    <xdr:ext cx="378565" cy="259045"/>
    <xdr:sp macro="" textlink="">
      <xdr:nvSpPr>
        <xdr:cNvPr id="520" name="テキスト ボックス 519"/>
        <xdr:cNvSpPr txBox="1"/>
      </xdr:nvSpPr>
      <xdr:spPr>
        <a:xfrm>
          <a:off x="13514017" y="6768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158414</xdr:rowOff>
    </xdr:from>
    <xdr:to>
      <xdr:col>18</xdr:col>
      <xdr:colOff>492125</xdr:colOff>
      <xdr:row>39</xdr:row>
      <xdr:rowOff>88564</xdr:rowOff>
    </xdr:to>
    <xdr:sp macro="" textlink="">
      <xdr:nvSpPr>
        <xdr:cNvPr id="521" name="円/楕円 520"/>
        <xdr:cNvSpPr/>
      </xdr:nvSpPr>
      <xdr:spPr>
        <a:xfrm>
          <a:off x="12763500" y="667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79691</xdr:rowOff>
    </xdr:from>
    <xdr:ext cx="378565" cy="259045"/>
    <xdr:sp macro="" textlink="">
      <xdr:nvSpPr>
        <xdr:cNvPr id="522" name="テキスト ボックス 521"/>
        <xdr:cNvSpPr txBox="1"/>
      </xdr:nvSpPr>
      <xdr:spPr>
        <a:xfrm>
          <a:off x="12625017" y="6766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18030</xdr:rowOff>
    </xdr:from>
    <xdr:to>
      <xdr:col>23</xdr:col>
      <xdr:colOff>517525</xdr:colOff>
      <xdr:row>77</xdr:row>
      <xdr:rowOff>22157</xdr:rowOff>
    </xdr:to>
    <xdr:cxnSp macro="">
      <xdr:nvCxnSpPr>
        <xdr:cNvPr id="602" name="直線コネクタ 601"/>
        <xdr:cNvCxnSpPr/>
      </xdr:nvCxnSpPr>
      <xdr:spPr>
        <a:xfrm>
          <a:off x="15481300" y="13219680"/>
          <a:ext cx="838200" cy="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23827</xdr:rowOff>
    </xdr:from>
    <xdr:ext cx="534377" cy="259045"/>
    <xdr:sp macro="" textlink="">
      <xdr:nvSpPr>
        <xdr:cNvPr id="603" name="公債費平均値テキスト"/>
        <xdr:cNvSpPr txBox="1"/>
      </xdr:nvSpPr>
      <xdr:spPr>
        <a:xfrm>
          <a:off x="16370300" y="13225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154592</xdr:rowOff>
    </xdr:from>
    <xdr:to>
      <xdr:col>22</xdr:col>
      <xdr:colOff>365125</xdr:colOff>
      <xdr:row>77</xdr:row>
      <xdr:rowOff>18030</xdr:rowOff>
    </xdr:to>
    <xdr:cxnSp macro="">
      <xdr:nvCxnSpPr>
        <xdr:cNvPr id="605" name="直線コネクタ 604"/>
        <xdr:cNvCxnSpPr/>
      </xdr:nvCxnSpPr>
      <xdr:spPr>
        <a:xfrm>
          <a:off x="14592300" y="13184792"/>
          <a:ext cx="889000" cy="3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160062</xdr:rowOff>
    </xdr:from>
    <xdr:ext cx="534377" cy="259045"/>
    <xdr:sp macro="" textlink="">
      <xdr:nvSpPr>
        <xdr:cNvPr id="607" name="テキスト ボックス 606"/>
        <xdr:cNvSpPr txBox="1"/>
      </xdr:nvSpPr>
      <xdr:spPr>
        <a:xfrm>
          <a:off x="15214111" y="1336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140951</xdr:rowOff>
    </xdr:from>
    <xdr:to>
      <xdr:col>21</xdr:col>
      <xdr:colOff>161925</xdr:colOff>
      <xdr:row>76</xdr:row>
      <xdr:rowOff>154592</xdr:rowOff>
    </xdr:to>
    <xdr:cxnSp macro="">
      <xdr:nvCxnSpPr>
        <xdr:cNvPr id="608" name="直線コネクタ 607"/>
        <xdr:cNvCxnSpPr/>
      </xdr:nvCxnSpPr>
      <xdr:spPr>
        <a:xfrm>
          <a:off x="13703300" y="13171151"/>
          <a:ext cx="889000" cy="1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111131</xdr:rowOff>
    </xdr:from>
    <xdr:ext cx="534377" cy="259045"/>
    <xdr:sp macro="" textlink="">
      <xdr:nvSpPr>
        <xdr:cNvPr id="610" name="テキスト ボックス 609"/>
        <xdr:cNvSpPr txBox="1"/>
      </xdr:nvSpPr>
      <xdr:spPr>
        <a:xfrm>
          <a:off x="14325111" y="1331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116382</xdr:rowOff>
    </xdr:from>
    <xdr:to>
      <xdr:col>19</xdr:col>
      <xdr:colOff>644525</xdr:colOff>
      <xdr:row>76</xdr:row>
      <xdr:rowOff>140951</xdr:rowOff>
    </xdr:to>
    <xdr:cxnSp macro="">
      <xdr:nvCxnSpPr>
        <xdr:cNvPr id="611" name="直線コネクタ 610"/>
        <xdr:cNvCxnSpPr/>
      </xdr:nvCxnSpPr>
      <xdr:spPr>
        <a:xfrm>
          <a:off x="12814300" y="13146582"/>
          <a:ext cx="889000" cy="2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108094</xdr:rowOff>
    </xdr:from>
    <xdr:ext cx="534377" cy="259045"/>
    <xdr:sp macro="" textlink="">
      <xdr:nvSpPr>
        <xdr:cNvPr id="613" name="テキスト ボックス 612"/>
        <xdr:cNvSpPr txBox="1"/>
      </xdr:nvSpPr>
      <xdr:spPr>
        <a:xfrm>
          <a:off x="13436111" y="133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90578</xdr:rowOff>
    </xdr:from>
    <xdr:ext cx="534377" cy="259045"/>
    <xdr:sp macro="" textlink="">
      <xdr:nvSpPr>
        <xdr:cNvPr id="615" name="テキスト ボックス 614"/>
        <xdr:cNvSpPr txBox="1"/>
      </xdr:nvSpPr>
      <xdr:spPr>
        <a:xfrm>
          <a:off x="12547111" y="1329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142807</xdr:rowOff>
    </xdr:from>
    <xdr:to>
      <xdr:col>23</xdr:col>
      <xdr:colOff>568325</xdr:colOff>
      <xdr:row>77</xdr:row>
      <xdr:rowOff>72957</xdr:rowOff>
    </xdr:to>
    <xdr:sp macro="" textlink="">
      <xdr:nvSpPr>
        <xdr:cNvPr id="621" name="円/楕円 620"/>
        <xdr:cNvSpPr/>
      </xdr:nvSpPr>
      <xdr:spPr>
        <a:xfrm>
          <a:off x="16268700" y="1317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165684</xdr:rowOff>
    </xdr:from>
    <xdr:ext cx="534377" cy="259045"/>
    <xdr:sp macro="" textlink="">
      <xdr:nvSpPr>
        <xdr:cNvPr id="622" name="公債費該当値テキスト"/>
        <xdr:cNvSpPr txBox="1"/>
      </xdr:nvSpPr>
      <xdr:spPr>
        <a:xfrm>
          <a:off x="16370300" y="1302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38,548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138680</xdr:rowOff>
    </xdr:from>
    <xdr:to>
      <xdr:col>22</xdr:col>
      <xdr:colOff>415925</xdr:colOff>
      <xdr:row>77</xdr:row>
      <xdr:rowOff>68830</xdr:rowOff>
    </xdr:to>
    <xdr:sp macro="" textlink="">
      <xdr:nvSpPr>
        <xdr:cNvPr id="623" name="円/楕円 622"/>
        <xdr:cNvSpPr/>
      </xdr:nvSpPr>
      <xdr:spPr>
        <a:xfrm>
          <a:off x="15430500" y="131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85358</xdr:rowOff>
    </xdr:from>
    <xdr:ext cx="534377" cy="259045"/>
    <xdr:sp macro="" textlink="">
      <xdr:nvSpPr>
        <xdr:cNvPr id="624" name="テキスト ボックス 623"/>
        <xdr:cNvSpPr txBox="1"/>
      </xdr:nvSpPr>
      <xdr:spPr>
        <a:xfrm>
          <a:off x="15214111" y="1294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38,927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103792</xdr:rowOff>
    </xdr:from>
    <xdr:to>
      <xdr:col>21</xdr:col>
      <xdr:colOff>212725</xdr:colOff>
      <xdr:row>77</xdr:row>
      <xdr:rowOff>33942</xdr:rowOff>
    </xdr:to>
    <xdr:sp macro="" textlink="">
      <xdr:nvSpPr>
        <xdr:cNvPr id="625" name="円/楕円 624"/>
        <xdr:cNvSpPr/>
      </xdr:nvSpPr>
      <xdr:spPr>
        <a:xfrm>
          <a:off x="14541500" y="1313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50468</xdr:rowOff>
    </xdr:from>
    <xdr:ext cx="534377" cy="259045"/>
    <xdr:sp macro="" textlink="">
      <xdr:nvSpPr>
        <xdr:cNvPr id="626" name="テキスト ボックス 625"/>
        <xdr:cNvSpPr txBox="1"/>
      </xdr:nvSpPr>
      <xdr:spPr>
        <a:xfrm>
          <a:off x="14325111" y="1290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42,132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90151</xdr:rowOff>
    </xdr:from>
    <xdr:to>
      <xdr:col>20</xdr:col>
      <xdr:colOff>9525</xdr:colOff>
      <xdr:row>77</xdr:row>
      <xdr:rowOff>20301</xdr:rowOff>
    </xdr:to>
    <xdr:sp macro="" textlink="">
      <xdr:nvSpPr>
        <xdr:cNvPr id="627" name="円/楕円 626"/>
        <xdr:cNvSpPr/>
      </xdr:nvSpPr>
      <xdr:spPr>
        <a:xfrm>
          <a:off x="13652500" y="1312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36829</xdr:rowOff>
    </xdr:from>
    <xdr:ext cx="534377" cy="259045"/>
    <xdr:sp macro="" textlink="">
      <xdr:nvSpPr>
        <xdr:cNvPr id="628" name="テキスト ボックス 627"/>
        <xdr:cNvSpPr txBox="1"/>
      </xdr:nvSpPr>
      <xdr:spPr>
        <a:xfrm>
          <a:off x="13436111" y="1289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43,385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65582</xdr:rowOff>
    </xdr:from>
    <xdr:to>
      <xdr:col>18</xdr:col>
      <xdr:colOff>492125</xdr:colOff>
      <xdr:row>76</xdr:row>
      <xdr:rowOff>167182</xdr:rowOff>
    </xdr:to>
    <xdr:sp macro="" textlink="">
      <xdr:nvSpPr>
        <xdr:cNvPr id="629" name="円/楕円 628"/>
        <xdr:cNvSpPr/>
      </xdr:nvSpPr>
      <xdr:spPr>
        <a:xfrm>
          <a:off x="12763500" y="1309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12260</xdr:rowOff>
    </xdr:from>
    <xdr:ext cx="534377" cy="259045"/>
    <xdr:sp macro="" textlink="">
      <xdr:nvSpPr>
        <xdr:cNvPr id="630" name="テキスト ボックス 629"/>
        <xdr:cNvSpPr txBox="1"/>
      </xdr:nvSpPr>
      <xdr:spPr>
        <a:xfrm>
          <a:off x="12547111" y="1287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70256</xdr:rowOff>
    </xdr:from>
    <xdr:to>
      <xdr:col>23</xdr:col>
      <xdr:colOff>517525</xdr:colOff>
      <xdr:row>99</xdr:row>
      <xdr:rowOff>15227</xdr:rowOff>
    </xdr:to>
    <xdr:cxnSp macro="">
      <xdr:nvCxnSpPr>
        <xdr:cNvPr id="659" name="直線コネクタ 658"/>
        <xdr:cNvCxnSpPr/>
      </xdr:nvCxnSpPr>
      <xdr:spPr>
        <a:xfrm>
          <a:off x="15481300" y="16872356"/>
          <a:ext cx="838200" cy="1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126009</xdr:rowOff>
    </xdr:from>
    <xdr:to>
      <xdr:col>22</xdr:col>
      <xdr:colOff>365125</xdr:colOff>
      <xdr:row>98</xdr:row>
      <xdr:rowOff>70256</xdr:rowOff>
    </xdr:to>
    <xdr:cxnSp macro="">
      <xdr:nvCxnSpPr>
        <xdr:cNvPr id="662" name="直線コネクタ 661"/>
        <xdr:cNvCxnSpPr/>
      </xdr:nvCxnSpPr>
      <xdr:spPr>
        <a:xfrm>
          <a:off x="14592300" y="16756659"/>
          <a:ext cx="889000" cy="1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126009</xdr:rowOff>
    </xdr:from>
    <xdr:to>
      <xdr:col>21</xdr:col>
      <xdr:colOff>161925</xdr:colOff>
      <xdr:row>98</xdr:row>
      <xdr:rowOff>104457</xdr:rowOff>
    </xdr:to>
    <xdr:cxnSp macro="">
      <xdr:nvCxnSpPr>
        <xdr:cNvPr id="665" name="直線コネクタ 664"/>
        <xdr:cNvCxnSpPr/>
      </xdr:nvCxnSpPr>
      <xdr:spPr>
        <a:xfrm flipV="1">
          <a:off x="13703300" y="16756659"/>
          <a:ext cx="889000" cy="14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96029</xdr:rowOff>
    </xdr:from>
    <xdr:ext cx="534377" cy="259045"/>
    <xdr:sp macro="" textlink="">
      <xdr:nvSpPr>
        <xdr:cNvPr id="667" name="テキスト ボックス 666"/>
        <xdr:cNvSpPr txBox="1"/>
      </xdr:nvSpPr>
      <xdr:spPr>
        <a:xfrm>
          <a:off x="14325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99670</xdr:rowOff>
    </xdr:from>
    <xdr:to>
      <xdr:col>19</xdr:col>
      <xdr:colOff>644525</xdr:colOff>
      <xdr:row>98</xdr:row>
      <xdr:rowOff>104457</xdr:rowOff>
    </xdr:to>
    <xdr:cxnSp macro="">
      <xdr:nvCxnSpPr>
        <xdr:cNvPr id="668" name="直線コネクタ 667"/>
        <xdr:cNvCxnSpPr/>
      </xdr:nvCxnSpPr>
      <xdr:spPr>
        <a:xfrm>
          <a:off x="12814300" y="16901770"/>
          <a:ext cx="889000" cy="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135877</xdr:rowOff>
    </xdr:from>
    <xdr:to>
      <xdr:col>23</xdr:col>
      <xdr:colOff>568325</xdr:colOff>
      <xdr:row>99</xdr:row>
      <xdr:rowOff>66027</xdr:rowOff>
    </xdr:to>
    <xdr:sp macro="" textlink="">
      <xdr:nvSpPr>
        <xdr:cNvPr id="678" name="円/楕円 677"/>
        <xdr:cNvSpPr/>
      </xdr:nvSpPr>
      <xdr:spPr>
        <a:xfrm>
          <a:off x="16268700" y="1693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50804</xdr:rowOff>
    </xdr:from>
    <xdr:ext cx="469744" cy="259045"/>
    <xdr:sp macro="" textlink="">
      <xdr:nvSpPr>
        <xdr:cNvPr id="679" name="積立金該当値テキスト"/>
        <xdr:cNvSpPr txBox="1"/>
      </xdr:nvSpPr>
      <xdr:spPr>
        <a:xfrm>
          <a:off x="16370300" y="1685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19456</xdr:rowOff>
    </xdr:from>
    <xdr:to>
      <xdr:col>22</xdr:col>
      <xdr:colOff>415925</xdr:colOff>
      <xdr:row>98</xdr:row>
      <xdr:rowOff>121056</xdr:rowOff>
    </xdr:to>
    <xdr:sp macro="" textlink="">
      <xdr:nvSpPr>
        <xdr:cNvPr id="680" name="円/楕円 679"/>
        <xdr:cNvSpPr/>
      </xdr:nvSpPr>
      <xdr:spPr>
        <a:xfrm>
          <a:off x="15430500" y="1682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112183</xdr:rowOff>
    </xdr:from>
    <xdr:ext cx="534377" cy="259045"/>
    <xdr:sp macro="" textlink="">
      <xdr:nvSpPr>
        <xdr:cNvPr id="681" name="テキスト ボックス 680"/>
        <xdr:cNvSpPr txBox="1"/>
      </xdr:nvSpPr>
      <xdr:spPr>
        <a:xfrm>
          <a:off x="15214111" y="169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75209</xdr:rowOff>
    </xdr:from>
    <xdr:to>
      <xdr:col>21</xdr:col>
      <xdr:colOff>212725</xdr:colOff>
      <xdr:row>98</xdr:row>
      <xdr:rowOff>5359</xdr:rowOff>
    </xdr:to>
    <xdr:sp macro="" textlink="">
      <xdr:nvSpPr>
        <xdr:cNvPr id="682" name="円/楕円 681"/>
        <xdr:cNvSpPr/>
      </xdr:nvSpPr>
      <xdr:spPr>
        <a:xfrm>
          <a:off x="14541500" y="1670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21886</xdr:rowOff>
    </xdr:from>
    <xdr:ext cx="534377" cy="259045"/>
    <xdr:sp macro="" textlink="">
      <xdr:nvSpPr>
        <xdr:cNvPr id="683" name="テキスト ボックス 682"/>
        <xdr:cNvSpPr txBox="1"/>
      </xdr:nvSpPr>
      <xdr:spPr>
        <a:xfrm>
          <a:off x="14325111" y="1648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20,578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53657</xdr:rowOff>
    </xdr:from>
    <xdr:to>
      <xdr:col>20</xdr:col>
      <xdr:colOff>9525</xdr:colOff>
      <xdr:row>98</xdr:row>
      <xdr:rowOff>155257</xdr:rowOff>
    </xdr:to>
    <xdr:sp macro="" textlink="">
      <xdr:nvSpPr>
        <xdr:cNvPr id="684" name="円/楕円 683"/>
        <xdr:cNvSpPr/>
      </xdr:nvSpPr>
      <xdr:spPr>
        <a:xfrm>
          <a:off x="13652500" y="1685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146384</xdr:rowOff>
    </xdr:from>
    <xdr:ext cx="469744" cy="259045"/>
    <xdr:sp macro="" textlink="">
      <xdr:nvSpPr>
        <xdr:cNvPr id="685" name="テキスト ボックス 684"/>
        <xdr:cNvSpPr txBox="1"/>
      </xdr:nvSpPr>
      <xdr:spPr>
        <a:xfrm>
          <a:off x="13468427" y="1694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48870</xdr:rowOff>
    </xdr:from>
    <xdr:to>
      <xdr:col>18</xdr:col>
      <xdr:colOff>492125</xdr:colOff>
      <xdr:row>98</xdr:row>
      <xdr:rowOff>150470</xdr:rowOff>
    </xdr:to>
    <xdr:sp macro="" textlink="">
      <xdr:nvSpPr>
        <xdr:cNvPr id="686" name="円/楕円 685"/>
        <xdr:cNvSpPr/>
      </xdr:nvSpPr>
      <xdr:spPr>
        <a:xfrm>
          <a:off x="12763500" y="1685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141597</xdr:rowOff>
    </xdr:from>
    <xdr:ext cx="469744" cy="259045"/>
    <xdr:sp macro="" textlink="">
      <xdr:nvSpPr>
        <xdr:cNvPr id="687" name="テキスト ボックス 686"/>
        <xdr:cNvSpPr txBox="1"/>
      </xdr:nvSpPr>
      <xdr:spPr>
        <a:xfrm>
          <a:off x="12579427" y="1694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137917</xdr:rowOff>
    </xdr:from>
    <xdr:to>
      <xdr:col>32</xdr:col>
      <xdr:colOff>187325</xdr:colOff>
      <xdr:row>58</xdr:row>
      <xdr:rowOff>138557</xdr:rowOff>
    </xdr:to>
    <xdr:cxnSp macro="">
      <xdr:nvCxnSpPr>
        <xdr:cNvPr id="773" name="直線コネクタ 772"/>
        <xdr:cNvCxnSpPr/>
      </xdr:nvCxnSpPr>
      <xdr:spPr>
        <a:xfrm>
          <a:off x="21323300" y="10082017"/>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137780</xdr:rowOff>
    </xdr:from>
    <xdr:to>
      <xdr:col>31</xdr:col>
      <xdr:colOff>34925</xdr:colOff>
      <xdr:row>58</xdr:row>
      <xdr:rowOff>137917</xdr:rowOff>
    </xdr:to>
    <xdr:cxnSp macro="">
      <xdr:nvCxnSpPr>
        <xdr:cNvPr id="776" name="直線コネクタ 775"/>
        <xdr:cNvCxnSpPr/>
      </xdr:nvCxnSpPr>
      <xdr:spPr>
        <a:xfrm>
          <a:off x="20434300" y="10081880"/>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137688</xdr:rowOff>
    </xdr:from>
    <xdr:to>
      <xdr:col>29</xdr:col>
      <xdr:colOff>517525</xdr:colOff>
      <xdr:row>58</xdr:row>
      <xdr:rowOff>137780</xdr:rowOff>
    </xdr:to>
    <xdr:cxnSp macro="">
      <xdr:nvCxnSpPr>
        <xdr:cNvPr id="779" name="直線コネクタ 778"/>
        <xdr:cNvCxnSpPr/>
      </xdr:nvCxnSpPr>
      <xdr:spPr>
        <a:xfrm>
          <a:off x="19545300" y="10081788"/>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136637</xdr:rowOff>
    </xdr:from>
    <xdr:to>
      <xdr:col>28</xdr:col>
      <xdr:colOff>314325</xdr:colOff>
      <xdr:row>58</xdr:row>
      <xdr:rowOff>137688</xdr:rowOff>
    </xdr:to>
    <xdr:cxnSp macro="">
      <xdr:nvCxnSpPr>
        <xdr:cNvPr id="782" name="直線コネクタ 781"/>
        <xdr:cNvCxnSpPr/>
      </xdr:nvCxnSpPr>
      <xdr:spPr>
        <a:xfrm>
          <a:off x="18656300" y="10080737"/>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87757</xdr:rowOff>
    </xdr:from>
    <xdr:to>
      <xdr:col>32</xdr:col>
      <xdr:colOff>238125</xdr:colOff>
      <xdr:row>59</xdr:row>
      <xdr:rowOff>17907</xdr:rowOff>
    </xdr:to>
    <xdr:sp macro="" textlink="">
      <xdr:nvSpPr>
        <xdr:cNvPr id="792" name="円/楕円 791"/>
        <xdr:cNvSpPr/>
      </xdr:nvSpPr>
      <xdr:spPr>
        <a:xfrm>
          <a:off x="22110700" y="1003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2684</xdr:rowOff>
    </xdr:from>
    <xdr:ext cx="313932" cy="259045"/>
    <xdr:sp macro="" textlink="">
      <xdr:nvSpPr>
        <xdr:cNvPr id="793" name="貸付金該当値テキスト"/>
        <xdr:cNvSpPr txBox="1"/>
      </xdr:nvSpPr>
      <xdr:spPr>
        <a:xfrm>
          <a:off x="22212300" y="9946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87117</xdr:rowOff>
    </xdr:from>
    <xdr:to>
      <xdr:col>31</xdr:col>
      <xdr:colOff>85725</xdr:colOff>
      <xdr:row>59</xdr:row>
      <xdr:rowOff>17267</xdr:rowOff>
    </xdr:to>
    <xdr:sp macro="" textlink="">
      <xdr:nvSpPr>
        <xdr:cNvPr id="794" name="円/楕円 793"/>
        <xdr:cNvSpPr/>
      </xdr:nvSpPr>
      <xdr:spPr>
        <a:xfrm>
          <a:off x="21272500" y="1003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8394</xdr:rowOff>
    </xdr:from>
    <xdr:ext cx="313932" cy="259045"/>
    <xdr:sp macro="" textlink="">
      <xdr:nvSpPr>
        <xdr:cNvPr id="795" name="テキスト ボックス 794"/>
        <xdr:cNvSpPr txBox="1"/>
      </xdr:nvSpPr>
      <xdr:spPr>
        <a:xfrm>
          <a:off x="21166333" y="10123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86980</xdr:rowOff>
    </xdr:from>
    <xdr:to>
      <xdr:col>29</xdr:col>
      <xdr:colOff>568325</xdr:colOff>
      <xdr:row>59</xdr:row>
      <xdr:rowOff>17130</xdr:rowOff>
    </xdr:to>
    <xdr:sp macro="" textlink="">
      <xdr:nvSpPr>
        <xdr:cNvPr id="796" name="円/楕円 795"/>
        <xdr:cNvSpPr/>
      </xdr:nvSpPr>
      <xdr:spPr>
        <a:xfrm>
          <a:off x="20383500" y="1003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8257</xdr:rowOff>
    </xdr:from>
    <xdr:ext cx="313932" cy="259045"/>
    <xdr:sp macro="" textlink="">
      <xdr:nvSpPr>
        <xdr:cNvPr id="797" name="テキスト ボックス 796"/>
        <xdr:cNvSpPr txBox="1"/>
      </xdr:nvSpPr>
      <xdr:spPr>
        <a:xfrm>
          <a:off x="20277333" y="10123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86888</xdr:rowOff>
    </xdr:from>
    <xdr:to>
      <xdr:col>28</xdr:col>
      <xdr:colOff>365125</xdr:colOff>
      <xdr:row>59</xdr:row>
      <xdr:rowOff>17038</xdr:rowOff>
    </xdr:to>
    <xdr:sp macro="" textlink="">
      <xdr:nvSpPr>
        <xdr:cNvPr id="798" name="円/楕円 797"/>
        <xdr:cNvSpPr/>
      </xdr:nvSpPr>
      <xdr:spPr>
        <a:xfrm>
          <a:off x="19494500" y="100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8165</xdr:rowOff>
    </xdr:from>
    <xdr:ext cx="313932" cy="259045"/>
    <xdr:sp macro="" textlink="">
      <xdr:nvSpPr>
        <xdr:cNvPr id="799" name="テキスト ボックス 798"/>
        <xdr:cNvSpPr txBox="1"/>
      </xdr:nvSpPr>
      <xdr:spPr>
        <a:xfrm>
          <a:off x="19388333" y="101237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85837</xdr:rowOff>
    </xdr:from>
    <xdr:to>
      <xdr:col>27</xdr:col>
      <xdr:colOff>161925</xdr:colOff>
      <xdr:row>59</xdr:row>
      <xdr:rowOff>15987</xdr:rowOff>
    </xdr:to>
    <xdr:sp macro="" textlink="">
      <xdr:nvSpPr>
        <xdr:cNvPr id="800" name="円/楕円 799"/>
        <xdr:cNvSpPr/>
      </xdr:nvSpPr>
      <xdr:spPr>
        <a:xfrm>
          <a:off x="18605500" y="1002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7114</xdr:rowOff>
    </xdr:from>
    <xdr:ext cx="313932" cy="259045"/>
    <xdr:sp macro="" textlink="">
      <xdr:nvSpPr>
        <xdr:cNvPr id="801" name="テキスト ボックス 800"/>
        <xdr:cNvSpPr txBox="1"/>
      </xdr:nvSpPr>
      <xdr:spPr>
        <a:xfrm>
          <a:off x="18499333" y="101226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120132</xdr:rowOff>
    </xdr:from>
    <xdr:to>
      <xdr:col>32</xdr:col>
      <xdr:colOff>187325</xdr:colOff>
      <xdr:row>75</xdr:row>
      <xdr:rowOff>122989</xdr:rowOff>
    </xdr:to>
    <xdr:cxnSp macro="">
      <xdr:nvCxnSpPr>
        <xdr:cNvPr id="829" name="直線コネクタ 828"/>
        <xdr:cNvCxnSpPr/>
      </xdr:nvCxnSpPr>
      <xdr:spPr>
        <a:xfrm flipV="1">
          <a:off x="21323300" y="12978882"/>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0" name="繰出金平均値テキスト"/>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122989</xdr:rowOff>
    </xdr:from>
    <xdr:to>
      <xdr:col>31</xdr:col>
      <xdr:colOff>34925</xdr:colOff>
      <xdr:row>76</xdr:row>
      <xdr:rowOff>39390</xdr:rowOff>
    </xdr:to>
    <xdr:cxnSp macro="">
      <xdr:nvCxnSpPr>
        <xdr:cNvPr id="832" name="直線コネクタ 831"/>
        <xdr:cNvCxnSpPr/>
      </xdr:nvCxnSpPr>
      <xdr:spPr>
        <a:xfrm flipV="1">
          <a:off x="20434300" y="12981739"/>
          <a:ext cx="889000" cy="8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4" name="テキスト ボックス 833"/>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39390</xdr:rowOff>
    </xdr:from>
    <xdr:to>
      <xdr:col>29</xdr:col>
      <xdr:colOff>517525</xdr:colOff>
      <xdr:row>76</xdr:row>
      <xdr:rowOff>96472</xdr:rowOff>
    </xdr:to>
    <xdr:cxnSp macro="">
      <xdr:nvCxnSpPr>
        <xdr:cNvPr id="835" name="直線コネクタ 834"/>
        <xdr:cNvCxnSpPr/>
      </xdr:nvCxnSpPr>
      <xdr:spPr>
        <a:xfrm flipV="1">
          <a:off x="19545300" y="13069590"/>
          <a:ext cx="889000" cy="5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67120</xdr:rowOff>
    </xdr:from>
    <xdr:to>
      <xdr:col>28</xdr:col>
      <xdr:colOff>314325</xdr:colOff>
      <xdr:row>76</xdr:row>
      <xdr:rowOff>96472</xdr:rowOff>
    </xdr:to>
    <xdr:cxnSp macro="">
      <xdr:nvCxnSpPr>
        <xdr:cNvPr id="838" name="直線コネクタ 837"/>
        <xdr:cNvCxnSpPr/>
      </xdr:nvCxnSpPr>
      <xdr:spPr>
        <a:xfrm>
          <a:off x="18656300" y="13097320"/>
          <a:ext cx="889000" cy="2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69332</xdr:rowOff>
    </xdr:from>
    <xdr:to>
      <xdr:col>32</xdr:col>
      <xdr:colOff>238125</xdr:colOff>
      <xdr:row>75</xdr:row>
      <xdr:rowOff>170932</xdr:rowOff>
    </xdr:to>
    <xdr:sp macro="" textlink="">
      <xdr:nvSpPr>
        <xdr:cNvPr id="848" name="円/楕円 847"/>
        <xdr:cNvSpPr/>
      </xdr:nvSpPr>
      <xdr:spPr>
        <a:xfrm>
          <a:off x="22110700" y="1292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92209</xdr:rowOff>
    </xdr:from>
    <xdr:ext cx="534377" cy="259045"/>
    <xdr:sp macro="" textlink="">
      <xdr:nvSpPr>
        <xdr:cNvPr id="849" name="繰出金該当値テキスト"/>
        <xdr:cNvSpPr txBox="1"/>
      </xdr:nvSpPr>
      <xdr:spPr>
        <a:xfrm>
          <a:off x="22212300" y="1277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43,356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72189</xdr:rowOff>
    </xdr:from>
    <xdr:to>
      <xdr:col>31</xdr:col>
      <xdr:colOff>85725</xdr:colOff>
      <xdr:row>76</xdr:row>
      <xdr:rowOff>2339</xdr:rowOff>
    </xdr:to>
    <xdr:sp macro="" textlink="">
      <xdr:nvSpPr>
        <xdr:cNvPr id="850" name="円/楕円 849"/>
        <xdr:cNvSpPr/>
      </xdr:nvSpPr>
      <xdr:spPr>
        <a:xfrm>
          <a:off x="21272500" y="1293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18866</xdr:rowOff>
    </xdr:from>
    <xdr:ext cx="534377" cy="259045"/>
    <xdr:sp macro="" textlink="">
      <xdr:nvSpPr>
        <xdr:cNvPr id="851" name="テキスト ボックス 850"/>
        <xdr:cNvSpPr txBox="1"/>
      </xdr:nvSpPr>
      <xdr:spPr>
        <a:xfrm>
          <a:off x="21056111" y="1270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43,231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160040</xdr:rowOff>
    </xdr:from>
    <xdr:to>
      <xdr:col>29</xdr:col>
      <xdr:colOff>568325</xdr:colOff>
      <xdr:row>76</xdr:row>
      <xdr:rowOff>90190</xdr:rowOff>
    </xdr:to>
    <xdr:sp macro="" textlink="">
      <xdr:nvSpPr>
        <xdr:cNvPr id="852" name="円/楕円 851"/>
        <xdr:cNvSpPr/>
      </xdr:nvSpPr>
      <xdr:spPr>
        <a:xfrm>
          <a:off x="20383500" y="130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81317</xdr:rowOff>
    </xdr:from>
    <xdr:ext cx="534377" cy="259045"/>
    <xdr:sp macro="" textlink="">
      <xdr:nvSpPr>
        <xdr:cNvPr id="853" name="テキスト ボックス 852"/>
        <xdr:cNvSpPr txBox="1"/>
      </xdr:nvSpPr>
      <xdr:spPr>
        <a:xfrm>
          <a:off x="20167111" y="1311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39,388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45672</xdr:rowOff>
    </xdr:from>
    <xdr:to>
      <xdr:col>28</xdr:col>
      <xdr:colOff>365125</xdr:colOff>
      <xdr:row>76</xdr:row>
      <xdr:rowOff>147272</xdr:rowOff>
    </xdr:to>
    <xdr:sp macro="" textlink="">
      <xdr:nvSpPr>
        <xdr:cNvPr id="854" name="円/楕円 853"/>
        <xdr:cNvSpPr/>
      </xdr:nvSpPr>
      <xdr:spPr>
        <a:xfrm>
          <a:off x="19494500" y="1307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138399</xdr:rowOff>
    </xdr:from>
    <xdr:ext cx="534377" cy="259045"/>
    <xdr:sp macro="" textlink="">
      <xdr:nvSpPr>
        <xdr:cNvPr id="855" name="テキスト ボックス 854"/>
        <xdr:cNvSpPr txBox="1"/>
      </xdr:nvSpPr>
      <xdr:spPr>
        <a:xfrm>
          <a:off x="19278111" y="1316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36,891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16320</xdr:rowOff>
    </xdr:from>
    <xdr:to>
      <xdr:col>27</xdr:col>
      <xdr:colOff>161925</xdr:colOff>
      <xdr:row>76</xdr:row>
      <xdr:rowOff>117920</xdr:rowOff>
    </xdr:to>
    <xdr:sp macro="" textlink="">
      <xdr:nvSpPr>
        <xdr:cNvPr id="856" name="円/楕円 855"/>
        <xdr:cNvSpPr/>
      </xdr:nvSpPr>
      <xdr:spPr>
        <a:xfrm>
          <a:off x="18605500" y="130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109047</xdr:rowOff>
    </xdr:from>
    <xdr:ext cx="534377" cy="259045"/>
    <xdr:sp macro="" textlink="">
      <xdr:nvSpPr>
        <xdr:cNvPr id="857" name="テキスト ボックス 856"/>
        <xdr:cNvSpPr txBox="1"/>
      </xdr:nvSpPr>
      <xdr:spPr>
        <a:xfrm>
          <a:off x="18389111" y="1313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336,370</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普通建設事業費については、これまで類似団体平均以下であったが、公共施設等の適正管理に基づき、平成</a:t>
          </a:r>
          <a:r>
            <a:rPr kumimoji="1" lang="en-US" altLang="ja-JP" sz="1300">
              <a:latin typeface="ＭＳ Ｐゴシック"/>
            </a:rPr>
            <a:t>27</a:t>
          </a:r>
          <a:r>
            <a:rPr kumimoji="1" lang="ja-JP" altLang="en-US" sz="1300">
              <a:latin typeface="ＭＳ Ｐゴシック"/>
            </a:rPr>
            <a:t>年度は公共施設等の耐震化工事を実施したため、類似団体平均値のおよそ</a:t>
          </a:r>
          <a:r>
            <a:rPr kumimoji="1" lang="en-US" altLang="ja-JP" sz="1300">
              <a:latin typeface="ＭＳ Ｐゴシック"/>
            </a:rPr>
            <a:t>2</a:t>
          </a:r>
          <a:r>
            <a:rPr kumimoji="1" lang="ja-JP" altLang="en-US" sz="1300">
              <a:latin typeface="ＭＳ Ｐゴシック"/>
            </a:rPr>
            <a:t>倍の</a:t>
          </a:r>
          <a:r>
            <a:rPr kumimoji="1" lang="en-US" altLang="ja-JP" sz="1300">
              <a:latin typeface="ＭＳ Ｐゴシック"/>
            </a:rPr>
            <a:t>92,795</a:t>
          </a:r>
          <a:r>
            <a:rPr kumimoji="1" lang="ja-JP" altLang="en-US" sz="1300">
              <a:latin typeface="ＭＳ Ｐゴシック"/>
            </a:rPr>
            <a:t>円となっている。平成</a:t>
          </a:r>
          <a:r>
            <a:rPr kumimoji="1" lang="en-US" altLang="ja-JP" sz="1300">
              <a:latin typeface="ＭＳ Ｐゴシック"/>
            </a:rPr>
            <a:t>28</a:t>
          </a:r>
          <a:r>
            <a:rPr kumimoji="1" lang="ja-JP" altLang="en-US" sz="1300">
              <a:latin typeface="ＭＳ Ｐゴシック"/>
            </a:rPr>
            <a:t>年度は、公共施設等総合管理計画に基づき、予防保全を重点的に実施したため、維持補修費、普通建設事業費（うち更新整備）について、前年度決算と比較して増加している。公債費については、学研都市建設に伴う都市基盤整備のための債務残高が多額であることから、類似団体平均を上回る額で推移している。この間取り組んできた公債費適正化対策により、着実に減少させてきたものの、近年の公共施設の建替等に伴う地方債発行により地方債残高は増加に転じていることから、今後公債費が一時的に増大することを見込んでいる。</a:t>
          </a:r>
          <a:endParaRPr kumimoji="1" lang="en-US" altLang="ja-JP" sz="1300">
            <a:latin typeface="ＭＳ Ｐゴシック"/>
          </a:endParaRPr>
        </a:p>
        <a:p>
          <a:r>
            <a:rPr kumimoji="1" lang="ja-JP" altLang="en-US" sz="1300">
              <a:latin typeface="ＭＳ Ｐゴシック"/>
            </a:rPr>
            <a:t>積立金については、平成</a:t>
          </a:r>
          <a:r>
            <a:rPr kumimoji="1" lang="en-US" altLang="ja-JP" sz="1300">
              <a:latin typeface="ＭＳ Ｐゴシック"/>
            </a:rPr>
            <a:t>28</a:t>
          </a:r>
          <a:r>
            <a:rPr kumimoji="1" lang="ja-JP" altLang="en-US" sz="1300">
              <a:latin typeface="ＭＳ Ｐゴシック"/>
            </a:rPr>
            <a:t>年度は町税は上昇基調にあるものの一般財源収入総額では減少したため、積立金は類似団体平均値より大きく下回り一人当たり</a:t>
          </a:r>
          <a:r>
            <a:rPr kumimoji="1" lang="en-US" altLang="ja-JP" sz="1300">
              <a:latin typeface="ＭＳ Ｐゴシック"/>
            </a:rPr>
            <a:t>2,301</a:t>
          </a:r>
          <a:r>
            <a:rPr kumimoji="1" lang="ja-JP" altLang="en-US" sz="1300">
              <a:latin typeface="ＭＳ Ｐゴシック"/>
            </a:rPr>
            <a:t>円となった。財源の年度間調整機能を持つ財政調整基金の一定額の確保が必至となっている。</a:t>
          </a:r>
          <a:endParaRPr kumimoji="1" lang="en-US" altLang="ja-JP" sz="1300">
            <a:latin typeface="ＭＳ Ｐゴシック"/>
          </a:endParaRPr>
        </a:p>
        <a:p>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京都府精華町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37,556
37,321
25.68
12,799,312
12,632,714
50,849
8,005,141
15,473,440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112.5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89408</xdr:rowOff>
    </xdr:from>
    <xdr:to>
      <xdr:col>6</xdr:col>
      <xdr:colOff>511175</xdr:colOff>
      <xdr:row>35</xdr:row>
      <xdr:rowOff>146558</xdr:rowOff>
    </xdr:to>
    <xdr:cxnSp macro="">
      <xdr:nvCxnSpPr>
        <xdr:cNvPr id="61" name="直線コネクタ 60"/>
        <xdr:cNvCxnSpPr/>
      </xdr:nvCxnSpPr>
      <xdr:spPr>
        <a:xfrm>
          <a:off x="3797300" y="6090158"/>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89408</xdr:rowOff>
    </xdr:from>
    <xdr:to>
      <xdr:col>5</xdr:col>
      <xdr:colOff>358775</xdr:colOff>
      <xdr:row>35</xdr:row>
      <xdr:rowOff>124841</xdr:rowOff>
    </xdr:to>
    <xdr:cxnSp macro="">
      <xdr:nvCxnSpPr>
        <xdr:cNvPr id="64" name="直線コネクタ 63"/>
        <xdr:cNvCxnSpPr/>
      </xdr:nvCxnSpPr>
      <xdr:spPr>
        <a:xfrm flipV="1">
          <a:off x="2908300" y="6090158"/>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906</xdr:rowOff>
    </xdr:from>
    <xdr:ext cx="469744" cy="259045"/>
    <xdr:sp macro="" textlink="">
      <xdr:nvSpPr>
        <xdr:cNvPr id="66" name="テキスト ボックス 65"/>
        <xdr:cNvSpPr txBox="1"/>
      </xdr:nvSpPr>
      <xdr:spPr>
        <a:xfrm>
          <a:off x="3562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30353</xdr:rowOff>
    </xdr:from>
    <xdr:to>
      <xdr:col>4</xdr:col>
      <xdr:colOff>155575</xdr:colOff>
      <xdr:row>35</xdr:row>
      <xdr:rowOff>124841</xdr:rowOff>
    </xdr:to>
    <xdr:cxnSp macro="">
      <xdr:nvCxnSpPr>
        <xdr:cNvPr id="67" name="直線コネクタ 66"/>
        <xdr:cNvCxnSpPr/>
      </xdr:nvCxnSpPr>
      <xdr:spPr>
        <a:xfrm>
          <a:off x="2019300" y="6031103"/>
          <a:ext cx="8890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19685</xdr:rowOff>
    </xdr:from>
    <xdr:to>
      <xdr:col>2</xdr:col>
      <xdr:colOff>638175</xdr:colOff>
      <xdr:row>35</xdr:row>
      <xdr:rowOff>30353</xdr:rowOff>
    </xdr:to>
    <xdr:cxnSp macro="">
      <xdr:nvCxnSpPr>
        <xdr:cNvPr id="70" name="直線コネクタ 69"/>
        <xdr:cNvCxnSpPr/>
      </xdr:nvCxnSpPr>
      <xdr:spPr>
        <a:xfrm>
          <a:off x="1130300" y="5848985"/>
          <a:ext cx="889000" cy="18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95758</xdr:rowOff>
    </xdr:from>
    <xdr:to>
      <xdr:col>6</xdr:col>
      <xdr:colOff>561975</xdr:colOff>
      <xdr:row>36</xdr:row>
      <xdr:rowOff>25908</xdr:rowOff>
    </xdr:to>
    <xdr:sp macro="" textlink="">
      <xdr:nvSpPr>
        <xdr:cNvPr id="80" name="円/楕円 79"/>
        <xdr:cNvSpPr/>
      </xdr:nvSpPr>
      <xdr:spPr>
        <a:xfrm>
          <a:off x="4584700" y="60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74185</xdr:rowOff>
    </xdr:from>
    <xdr:ext cx="469744" cy="259045"/>
    <xdr:sp macro="" textlink="">
      <xdr:nvSpPr>
        <xdr:cNvPr id="81" name="議会費該当値テキスト"/>
        <xdr:cNvSpPr txBox="1"/>
      </xdr:nvSpPr>
      <xdr:spPr>
        <a:xfrm>
          <a:off x="4686300" y="60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3,532</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38608</xdr:rowOff>
    </xdr:from>
    <xdr:to>
      <xdr:col>5</xdr:col>
      <xdr:colOff>409575</xdr:colOff>
      <xdr:row>35</xdr:row>
      <xdr:rowOff>140208</xdr:rowOff>
    </xdr:to>
    <xdr:sp macro="" textlink="">
      <xdr:nvSpPr>
        <xdr:cNvPr id="82" name="円/楕円 81"/>
        <xdr:cNvSpPr/>
      </xdr:nvSpPr>
      <xdr:spPr>
        <a:xfrm>
          <a:off x="3746500" y="603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131335</xdr:rowOff>
    </xdr:from>
    <xdr:ext cx="469744" cy="259045"/>
    <xdr:sp macro="" textlink="">
      <xdr:nvSpPr>
        <xdr:cNvPr id="83" name="テキスト ボックス 82"/>
        <xdr:cNvSpPr txBox="1"/>
      </xdr:nvSpPr>
      <xdr:spPr>
        <a:xfrm>
          <a:off x="3562427" y="6132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74041</xdr:rowOff>
    </xdr:from>
    <xdr:to>
      <xdr:col>4</xdr:col>
      <xdr:colOff>206375</xdr:colOff>
      <xdr:row>36</xdr:row>
      <xdr:rowOff>4191</xdr:rowOff>
    </xdr:to>
    <xdr:sp macro="" textlink="">
      <xdr:nvSpPr>
        <xdr:cNvPr id="84" name="円/楕円 83"/>
        <xdr:cNvSpPr/>
      </xdr:nvSpPr>
      <xdr:spPr>
        <a:xfrm>
          <a:off x="2857500" y="607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166768</xdr:rowOff>
    </xdr:from>
    <xdr:ext cx="469744" cy="259045"/>
    <xdr:sp macro="" textlink="">
      <xdr:nvSpPr>
        <xdr:cNvPr id="85" name="テキスト ボックス 84"/>
        <xdr:cNvSpPr txBox="1"/>
      </xdr:nvSpPr>
      <xdr:spPr>
        <a:xfrm>
          <a:off x="2673427" y="6167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151003</xdr:rowOff>
    </xdr:from>
    <xdr:to>
      <xdr:col>3</xdr:col>
      <xdr:colOff>3175</xdr:colOff>
      <xdr:row>35</xdr:row>
      <xdr:rowOff>81153</xdr:rowOff>
    </xdr:to>
    <xdr:sp macro="" textlink="">
      <xdr:nvSpPr>
        <xdr:cNvPr id="86" name="円/楕円 85"/>
        <xdr:cNvSpPr/>
      </xdr:nvSpPr>
      <xdr:spPr>
        <a:xfrm>
          <a:off x="1968500" y="598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72280</xdr:rowOff>
    </xdr:from>
    <xdr:ext cx="469744" cy="259045"/>
    <xdr:sp macro="" textlink="">
      <xdr:nvSpPr>
        <xdr:cNvPr id="87" name="テキスト ボックス 86"/>
        <xdr:cNvSpPr txBox="1"/>
      </xdr:nvSpPr>
      <xdr:spPr>
        <a:xfrm>
          <a:off x="1784427" y="607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140335</xdr:rowOff>
    </xdr:from>
    <xdr:to>
      <xdr:col>1</xdr:col>
      <xdr:colOff>485775</xdr:colOff>
      <xdr:row>34</xdr:row>
      <xdr:rowOff>70485</xdr:rowOff>
    </xdr:to>
    <xdr:sp macro="" textlink="">
      <xdr:nvSpPr>
        <xdr:cNvPr id="88" name="円/楕円 87"/>
        <xdr:cNvSpPr/>
      </xdr:nvSpPr>
      <xdr:spPr>
        <a:xfrm>
          <a:off x="1079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87012</xdr:rowOff>
    </xdr:from>
    <xdr:ext cx="469744" cy="259045"/>
    <xdr:sp macro="" textlink="">
      <xdr:nvSpPr>
        <xdr:cNvPr id="89" name="テキスト ボックス 88"/>
        <xdr:cNvSpPr txBox="1"/>
      </xdr:nvSpPr>
      <xdr:spPr>
        <a:xfrm>
          <a:off x="895427" y="557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41,005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4704</xdr:rowOff>
    </xdr:from>
    <xdr:to>
      <xdr:col>6</xdr:col>
      <xdr:colOff>511175</xdr:colOff>
      <xdr:row>57</xdr:row>
      <xdr:rowOff>83198</xdr:rowOff>
    </xdr:to>
    <xdr:cxnSp macro="">
      <xdr:nvCxnSpPr>
        <xdr:cNvPr id="118" name="直線コネクタ 117"/>
        <xdr:cNvCxnSpPr/>
      </xdr:nvCxnSpPr>
      <xdr:spPr>
        <a:xfrm>
          <a:off x="3797300" y="9777354"/>
          <a:ext cx="838200" cy="7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147541</xdr:rowOff>
    </xdr:from>
    <xdr:to>
      <xdr:col>5</xdr:col>
      <xdr:colOff>358775</xdr:colOff>
      <xdr:row>57</xdr:row>
      <xdr:rowOff>4704</xdr:rowOff>
    </xdr:to>
    <xdr:cxnSp macro="">
      <xdr:nvCxnSpPr>
        <xdr:cNvPr id="121" name="直線コネクタ 120"/>
        <xdr:cNvCxnSpPr/>
      </xdr:nvCxnSpPr>
      <xdr:spPr>
        <a:xfrm>
          <a:off x="2908300" y="9748741"/>
          <a:ext cx="8890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147541</xdr:rowOff>
    </xdr:from>
    <xdr:to>
      <xdr:col>4</xdr:col>
      <xdr:colOff>155575</xdr:colOff>
      <xdr:row>57</xdr:row>
      <xdr:rowOff>70648</xdr:rowOff>
    </xdr:to>
    <xdr:cxnSp macro="">
      <xdr:nvCxnSpPr>
        <xdr:cNvPr id="124" name="直線コネクタ 123"/>
        <xdr:cNvCxnSpPr/>
      </xdr:nvCxnSpPr>
      <xdr:spPr>
        <a:xfrm flipV="1">
          <a:off x="2019300" y="9748741"/>
          <a:ext cx="889000" cy="9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20144</xdr:rowOff>
    </xdr:from>
    <xdr:ext cx="534377" cy="259045"/>
    <xdr:sp macro="" textlink="">
      <xdr:nvSpPr>
        <xdr:cNvPr id="126" name="テキスト ボックス 125"/>
        <xdr:cNvSpPr txBox="1"/>
      </xdr:nvSpPr>
      <xdr:spPr>
        <a:xfrm>
          <a:off x="2641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61184</xdr:rowOff>
    </xdr:from>
    <xdr:to>
      <xdr:col>2</xdr:col>
      <xdr:colOff>638175</xdr:colOff>
      <xdr:row>57</xdr:row>
      <xdr:rowOff>70648</xdr:rowOff>
    </xdr:to>
    <xdr:cxnSp macro="">
      <xdr:nvCxnSpPr>
        <xdr:cNvPr id="127" name="直線コネクタ 126"/>
        <xdr:cNvCxnSpPr/>
      </xdr:nvCxnSpPr>
      <xdr:spPr>
        <a:xfrm>
          <a:off x="1130300" y="9833834"/>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32398</xdr:rowOff>
    </xdr:from>
    <xdr:to>
      <xdr:col>6</xdr:col>
      <xdr:colOff>561975</xdr:colOff>
      <xdr:row>57</xdr:row>
      <xdr:rowOff>133998</xdr:rowOff>
    </xdr:to>
    <xdr:sp macro="" textlink="">
      <xdr:nvSpPr>
        <xdr:cNvPr id="137" name="円/楕円 136"/>
        <xdr:cNvSpPr/>
      </xdr:nvSpPr>
      <xdr:spPr>
        <a:xfrm>
          <a:off x="4584700" y="980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118775</xdr:rowOff>
    </xdr:from>
    <xdr:ext cx="534377" cy="259045"/>
    <xdr:sp macro="" textlink="">
      <xdr:nvSpPr>
        <xdr:cNvPr id="138" name="総務費該当値テキスト"/>
        <xdr:cNvSpPr txBox="1"/>
      </xdr:nvSpPr>
      <xdr:spPr>
        <a:xfrm>
          <a:off x="4686300" y="971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39,915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125354</xdr:rowOff>
    </xdr:from>
    <xdr:to>
      <xdr:col>5</xdr:col>
      <xdr:colOff>409575</xdr:colOff>
      <xdr:row>57</xdr:row>
      <xdr:rowOff>55504</xdr:rowOff>
    </xdr:to>
    <xdr:sp macro="" textlink="">
      <xdr:nvSpPr>
        <xdr:cNvPr id="139" name="円/楕円 138"/>
        <xdr:cNvSpPr/>
      </xdr:nvSpPr>
      <xdr:spPr>
        <a:xfrm>
          <a:off x="3746500" y="972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46631</xdr:rowOff>
    </xdr:from>
    <xdr:ext cx="534377" cy="259045"/>
    <xdr:sp macro="" textlink="">
      <xdr:nvSpPr>
        <xdr:cNvPr id="140" name="テキスト ボックス 139"/>
        <xdr:cNvSpPr txBox="1"/>
      </xdr:nvSpPr>
      <xdr:spPr>
        <a:xfrm>
          <a:off x="3530111" y="981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50,216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96741</xdr:rowOff>
    </xdr:from>
    <xdr:to>
      <xdr:col>4</xdr:col>
      <xdr:colOff>206375</xdr:colOff>
      <xdr:row>57</xdr:row>
      <xdr:rowOff>26891</xdr:rowOff>
    </xdr:to>
    <xdr:sp macro="" textlink="">
      <xdr:nvSpPr>
        <xdr:cNvPr id="141" name="円/楕円 140"/>
        <xdr:cNvSpPr/>
      </xdr:nvSpPr>
      <xdr:spPr>
        <a:xfrm>
          <a:off x="2857500" y="969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43418</xdr:rowOff>
    </xdr:from>
    <xdr:ext cx="534377" cy="259045"/>
    <xdr:sp macro="" textlink="">
      <xdr:nvSpPr>
        <xdr:cNvPr id="142" name="テキスト ボックス 141"/>
        <xdr:cNvSpPr txBox="1"/>
      </xdr:nvSpPr>
      <xdr:spPr>
        <a:xfrm>
          <a:off x="2641111" y="947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53,971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19848</xdr:rowOff>
    </xdr:from>
    <xdr:to>
      <xdr:col>3</xdr:col>
      <xdr:colOff>3175</xdr:colOff>
      <xdr:row>57</xdr:row>
      <xdr:rowOff>121448</xdr:rowOff>
    </xdr:to>
    <xdr:sp macro="" textlink="">
      <xdr:nvSpPr>
        <xdr:cNvPr id="143" name="円/楕円 142"/>
        <xdr:cNvSpPr/>
      </xdr:nvSpPr>
      <xdr:spPr>
        <a:xfrm>
          <a:off x="1968500" y="979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112575</xdr:rowOff>
    </xdr:from>
    <xdr:ext cx="534377" cy="259045"/>
    <xdr:sp macro="" textlink="">
      <xdr:nvSpPr>
        <xdr:cNvPr id="144" name="テキスト ボックス 143"/>
        <xdr:cNvSpPr txBox="1"/>
      </xdr:nvSpPr>
      <xdr:spPr>
        <a:xfrm>
          <a:off x="1752111" y="988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41,562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10384</xdr:rowOff>
    </xdr:from>
    <xdr:to>
      <xdr:col>1</xdr:col>
      <xdr:colOff>485775</xdr:colOff>
      <xdr:row>57</xdr:row>
      <xdr:rowOff>111984</xdr:rowOff>
    </xdr:to>
    <xdr:sp macro="" textlink="">
      <xdr:nvSpPr>
        <xdr:cNvPr id="145" name="円/楕円 144"/>
        <xdr:cNvSpPr/>
      </xdr:nvSpPr>
      <xdr:spPr>
        <a:xfrm>
          <a:off x="1079500" y="978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103111</xdr:rowOff>
    </xdr:from>
    <xdr:ext cx="534377" cy="259045"/>
    <xdr:sp macro="" textlink="">
      <xdr:nvSpPr>
        <xdr:cNvPr id="146" name="テキスト ボックス 145"/>
        <xdr:cNvSpPr txBox="1"/>
      </xdr:nvSpPr>
      <xdr:spPr>
        <a:xfrm>
          <a:off x="863111" y="987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165009</xdr:rowOff>
    </xdr:from>
    <xdr:to>
      <xdr:col>6</xdr:col>
      <xdr:colOff>511175</xdr:colOff>
      <xdr:row>78</xdr:row>
      <xdr:rowOff>40008</xdr:rowOff>
    </xdr:to>
    <xdr:cxnSp macro="">
      <xdr:nvCxnSpPr>
        <xdr:cNvPr id="178" name="直線コネクタ 177"/>
        <xdr:cNvCxnSpPr/>
      </xdr:nvCxnSpPr>
      <xdr:spPr>
        <a:xfrm flipV="1">
          <a:off x="3797300" y="13366659"/>
          <a:ext cx="838200" cy="4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40008</xdr:rowOff>
    </xdr:from>
    <xdr:to>
      <xdr:col>5</xdr:col>
      <xdr:colOff>358775</xdr:colOff>
      <xdr:row>78</xdr:row>
      <xdr:rowOff>80341</xdr:rowOff>
    </xdr:to>
    <xdr:cxnSp macro="">
      <xdr:nvCxnSpPr>
        <xdr:cNvPr id="181" name="直線コネクタ 180"/>
        <xdr:cNvCxnSpPr/>
      </xdr:nvCxnSpPr>
      <xdr:spPr>
        <a:xfrm flipV="1">
          <a:off x="2908300" y="13413108"/>
          <a:ext cx="889000" cy="4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3" name="テキスト ボックス 182"/>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80341</xdr:rowOff>
    </xdr:from>
    <xdr:to>
      <xdr:col>4</xdr:col>
      <xdr:colOff>155575</xdr:colOff>
      <xdr:row>78</xdr:row>
      <xdr:rowOff>152208</xdr:rowOff>
    </xdr:to>
    <xdr:cxnSp macro="">
      <xdr:nvCxnSpPr>
        <xdr:cNvPr id="184" name="直線コネクタ 183"/>
        <xdr:cNvCxnSpPr/>
      </xdr:nvCxnSpPr>
      <xdr:spPr>
        <a:xfrm flipV="1">
          <a:off x="2019300" y="13453441"/>
          <a:ext cx="889000" cy="7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6" name="テキスト ボックス 185"/>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152208</xdr:rowOff>
    </xdr:from>
    <xdr:to>
      <xdr:col>2</xdr:col>
      <xdr:colOff>638175</xdr:colOff>
      <xdr:row>79</xdr:row>
      <xdr:rowOff>17323</xdr:rowOff>
    </xdr:to>
    <xdr:cxnSp macro="">
      <xdr:nvCxnSpPr>
        <xdr:cNvPr id="187" name="直線コネクタ 186"/>
        <xdr:cNvCxnSpPr/>
      </xdr:nvCxnSpPr>
      <xdr:spPr>
        <a:xfrm flipV="1">
          <a:off x="1130300" y="13525308"/>
          <a:ext cx="889000" cy="3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114209</xdr:rowOff>
    </xdr:from>
    <xdr:to>
      <xdr:col>6</xdr:col>
      <xdr:colOff>561975</xdr:colOff>
      <xdr:row>78</xdr:row>
      <xdr:rowOff>44359</xdr:rowOff>
    </xdr:to>
    <xdr:sp macro="" textlink="">
      <xdr:nvSpPr>
        <xdr:cNvPr id="197" name="円/楕円 196"/>
        <xdr:cNvSpPr/>
      </xdr:nvSpPr>
      <xdr:spPr>
        <a:xfrm>
          <a:off x="4584700" y="1331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92636</xdr:rowOff>
    </xdr:from>
    <xdr:ext cx="599010" cy="259045"/>
    <xdr:sp macro="" textlink="">
      <xdr:nvSpPr>
        <xdr:cNvPr id="198" name="民生費該当値テキスト"/>
        <xdr:cNvSpPr txBox="1"/>
      </xdr:nvSpPr>
      <xdr:spPr>
        <a:xfrm>
          <a:off x="4686300" y="1329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115,425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160658</xdr:rowOff>
    </xdr:from>
    <xdr:to>
      <xdr:col>5</xdr:col>
      <xdr:colOff>409575</xdr:colOff>
      <xdr:row>78</xdr:row>
      <xdr:rowOff>90808</xdr:rowOff>
    </xdr:to>
    <xdr:sp macro="" textlink="">
      <xdr:nvSpPr>
        <xdr:cNvPr id="199" name="円/楕円 198"/>
        <xdr:cNvSpPr/>
      </xdr:nvSpPr>
      <xdr:spPr>
        <a:xfrm>
          <a:off x="3746500" y="1336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81935</xdr:rowOff>
    </xdr:from>
    <xdr:ext cx="599010" cy="259045"/>
    <xdr:sp macro="" textlink="">
      <xdr:nvSpPr>
        <xdr:cNvPr id="200" name="テキスト ボックス 199"/>
        <xdr:cNvSpPr txBox="1"/>
      </xdr:nvSpPr>
      <xdr:spPr>
        <a:xfrm>
          <a:off x="3497794" y="1345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111,158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29541</xdr:rowOff>
    </xdr:from>
    <xdr:to>
      <xdr:col>4</xdr:col>
      <xdr:colOff>206375</xdr:colOff>
      <xdr:row>78</xdr:row>
      <xdr:rowOff>131141</xdr:rowOff>
    </xdr:to>
    <xdr:sp macro="" textlink="">
      <xdr:nvSpPr>
        <xdr:cNvPr id="201" name="円/楕円 200"/>
        <xdr:cNvSpPr/>
      </xdr:nvSpPr>
      <xdr:spPr>
        <a:xfrm>
          <a:off x="2857500" y="1340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122268</xdr:rowOff>
    </xdr:from>
    <xdr:ext cx="599010" cy="259045"/>
    <xdr:sp macro="" textlink="">
      <xdr:nvSpPr>
        <xdr:cNvPr id="202" name="テキスト ボックス 201"/>
        <xdr:cNvSpPr txBox="1"/>
      </xdr:nvSpPr>
      <xdr:spPr>
        <a:xfrm>
          <a:off x="2608794" y="13495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107,453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101408</xdr:rowOff>
    </xdr:from>
    <xdr:to>
      <xdr:col>3</xdr:col>
      <xdr:colOff>3175</xdr:colOff>
      <xdr:row>79</xdr:row>
      <xdr:rowOff>31558</xdr:rowOff>
    </xdr:to>
    <xdr:sp macro="" textlink="">
      <xdr:nvSpPr>
        <xdr:cNvPr id="203" name="円/楕円 202"/>
        <xdr:cNvSpPr/>
      </xdr:nvSpPr>
      <xdr:spPr>
        <a:xfrm>
          <a:off x="1968500" y="1347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22685</xdr:rowOff>
    </xdr:from>
    <xdr:ext cx="599010" cy="259045"/>
    <xdr:sp macro="" textlink="">
      <xdr:nvSpPr>
        <xdr:cNvPr id="204" name="テキスト ボックス 203"/>
        <xdr:cNvSpPr txBox="1"/>
      </xdr:nvSpPr>
      <xdr:spPr>
        <a:xfrm>
          <a:off x="1719794" y="13567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100,851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137973</xdr:rowOff>
    </xdr:from>
    <xdr:to>
      <xdr:col>1</xdr:col>
      <xdr:colOff>485775</xdr:colOff>
      <xdr:row>79</xdr:row>
      <xdr:rowOff>68123</xdr:rowOff>
    </xdr:to>
    <xdr:sp macro="" textlink="">
      <xdr:nvSpPr>
        <xdr:cNvPr id="205" name="円/楕円 204"/>
        <xdr:cNvSpPr/>
      </xdr:nvSpPr>
      <xdr:spPr>
        <a:xfrm>
          <a:off x="1079500" y="1351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59250</xdr:rowOff>
    </xdr:from>
    <xdr:ext cx="534377" cy="259045"/>
    <xdr:sp macro="" textlink="">
      <xdr:nvSpPr>
        <xdr:cNvPr id="206" name="テキスト ボックス 205"/>
        <xdr:cNvSpPr txBox="1"/>
      </xdr:nvSpPr>
      <xdr:spPr>
        <a:xfrm>
          <a:off x="863111" y="1360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35,261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65957</xdr:rowOff>
    </xdr:from>
    <xdr:to>
      <xdr:col>6</xdr:col>
      <xdr:colOff>511175</xdr:colOff>
      <xdr:row>98</xdr:row>
      <xdr:rowOff>81162</xdr:rowOff>
    </xdr:to>
    <xdr:cxnSp macro="">
      <xdr:nvCxnSpPr>
        <xdr:cNvPr id="235" name="直線コネクタ 234"/>
        <xdr:cNvCxnSpPr/>
      </xdr:nvCxnSpPr>
      <xdr:spPr>
        <a:xfrm flipV="1">
          <a:off x="3797300" y="16868057"/>
          <a:ext cx="838200" cy="1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1502</xdr:rowOff>
    </xdr:from>
    <xdr:ext cx="534377" cy="259045"/>
    <xdr:sp macro="" textlink="">
      <xdr:nvSpPr>
        <xdr:cNvPr id="236" name="衛生費平均値テキスト"/>
        <xdr:cNvSpPr txBox="1"/>
      </xdr:nvSpPr>
      <xdr:spPr>
        <a:xfrm>
          <a:off x="4686300" y="16803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81162</xdr:rowOff>
    </xdr:from>
    <xdr:to>
      <xdr:col>5</xdr:col>
      <xdr:colOff>358775</xdr:colOff>
      <xdr:row>98</xdr:row>
      <xdr:rowOff>128815</xdr:rowOff>
    </xdr:to>
    <xdr:cxnSp macro="">
      <xdr:nvCxnSpPr>
        <xdr:cNvPr id="238" name="直線コネクタ 237"/>
        <xdr:cNvCxnSpPr/>
      </xdr:nvCxnSpPr>
      <xdr:spPr>
        <a:xfrm flipV="1">
          <a:off x="2908300" y="16883262"/>
          <a:ext cx="889000" cy="4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133218</xdr:rowOff>
    </xdr:from>
    <xdr:ext cx="534377" cy="259045"/>
    <xdr:sp macro="" textlink="">
      <xdr:nvSpPr>
        <xdr:cNvPr id="240" name="テキスト ボックス 239"/>
        <xdr:cNvSpPr txBox="1"/>
      </xdr:nvSpPr>
      <xdr:spPr>
        <a:xfrm>
          <a:off x="3530111" y="1693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127805</xdr:rowOff>
    </xdr:from>
    <xdr:to>
      <xdr:col>4</xdr:col>
      <xdr:colOff>155575</xdr:colOff>
      <xdr:row>98</xdr:row>
      <xdr:rowOff>128815</xdr:rowOff>
    </xdr:to>
    <xdr:cxnSp macro="">
      <xdr:nvCxnSpPr>
        <xdr:cNvPr id="241" name="直線コネクタ 240"/>
        <xdr:cNvCxnSpPr/>
      </xdr:nvCxnSpPr>
      <xdr:spPr>
        <a:xfrm>
          <a:off x="2019300" y="16929905"/>
          <a:ext cx="8890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124244</xdr:rowOff>
    </xdr:from>
    <xdr:to>
      <xdr:col>2</xdr:col>
      <xdr:colOff>638175</xdr:colOff>
      <xdr:row>98</xdr:row>
      <xdr:rowOff>127805</xdr:rowOff>
    </xdr:to>
    <xdr:cxnSp macro="">
      <xdr:nvCxnSpPr>
        <xdr:cNvPr id="244" name="直線コネクタ 243"/>
        <xdr:cNvCxnSpPr/>
      </xdr:nvCxnSpPr>
      <xdr:spPr>
        <a:xfrm>
          <a:off x="1130300" y="16926344"/>
          <a:ext cx="889000" cy="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8" name="テキスト ボックス 247"/>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15157</xdr:rowOff>
    </xdr:from>
    <xdr:to>
      <xdr:col>6</xdr:col>
      <xdr:colOff>561975</xdr:colOff>
      <xdr:row>98</xdr:row>
      <xdr:rowOff>116757</xdr:rowOff>
    </xdr:to>
    <xdr:sp macro="" textlink="">
      <xdr:nvSpPr>
        <xdr:cNvPr id="254" name="円/楕円 253"/>
        <xdr:cNvSpPr/>
      </xdr:nvSpPr>
      <xdr:spPr>
        <a:xfrm>
          <a:off x="4584700" y="16817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145984</xdr:rowOff>
    </xdr:from>
    <xdr:ext cx="534377" cy="259045"/>
    <xdr:sp macro="" textlink="">
      <xdr:nvSpPr>
        <xdr:cNvPr id="255" name="衛生費該当値テキスト"/>
        <xdr:cNvSpPr txBox="1"/>
      </xdr:nvSpPr>
      <xdr:spPr>
        <a:xfrm>
          <a:off x="4686300" y="1660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39,355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30362</xdr:rowOff>
    </xdr:from>
    <xdr:to>
      <xdr:col>5</xdr:col>
      <xdr:colOff>409575</xdr:colOff>
      <xdr:row>98</xdr:row>
      <xdr:rowOff>131962</xdr:rowOff>
    </xdr:to>
    <xdr:sp macro="" textlink="">
      <xdr:nvSpPr>
        <xdr:cNvPr id="256" name="円/楕円 255"/>
        <xdr:cNvSpPr/>
      </xdr:nvSpPr>
      <xdr:spPr>
        <a:xfrm>
          <a:off x="3746500" y="1683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148489</xdr:rowOff>
    </xdr:from>
    <xdr:ext cx="534377" cy="259045"/>
    <xdr:sp macro="" textlink="">
      <xdr:nvSpPr>
        <xdr:cNvPr id="257" name="テキスト ボックス 256"/>
        <xdr:cNvSpPr txBox="1"/>
      </xdr:nvSpPr>
      <xdr:spPr>
        <a:xfrm>
          <a:off x="3530111" y="1660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78015</xdr:rowOff>
    </xdr:from>
    <xdr:to>
      <xdr:col>4</xdr:col>
      <xdr:colOff>206375</xdr:colOff>
      <xdr:row>99</xdr:row>
      <xdr:rowOff>8165</xdr:rowOff>
    </xdr:to>
    <xdr:sp macro="" textlink="">
      <xdr:nvSpPr>
        <xdr:cNvPr id="258" name="円/楕円 257"/>
        <xdr:cNvSpPr/>
      </xdr:nvSpPr>
      <xdr:spPr>
        <a:xfrm>
          <a:off x="2857500" y="1688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170742</xdr:rowOff>
    </xdr:from>
    <xdr:ext cx="534377" cy="259045"/>
    <xdr:sp macro="" textlink="">
      <xdr:nvSpPr>
        <xdr:cNvPr id="259" name="テキスト ボックス 258"/>
        <xdr:cNvSpPr txBox="1"/>
      </xdr:nvSpPr>
      <xdr:spPr>
        <a:xfrm>
          <a:off x="2641111" y="1697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77005</xdr:rowOff>
    </xdr:from>
    <xdr:to>
      <xdr:col>3</xdr:col>
      <xdr:colOff>3175</xdr:colOff>
      <xdr:row>99</xdr:row>
      <xdr:rowOff>7155</xdr:rowOff>
    </xdr:to>
    <xdr:sp macro="" textlink="">
      <xdr:nvSpPr>
        <xdr:cNvPr id="260" name="円/楕円 259"/>
        <xdr:cNvSpPr/>
      </xdr:nvSpPr>
      <xdr:spPr>
        <a:xfrm>
          <a:off x="1968500" y="1687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169732</xdr:rowOff>
    </xdr:from>
    <xdr:ext cx="534377" cy="259045"/>
    <xdr:sp macro="" textlink="">
      <xdr:nvSpPr>
        <xdr:cNvPr id="261" name="テキスト ボックス 260"/>
        <xdr:cNvSpPr txBox="1"/>
      </xdr:nvSpPr>
      <xdr:spPr>
        <a:xfrm>
          <a:off x="1752111" y="1697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73444</xdr:rowOff>
    </xdr:from>
    <xdr:to>
      <xdr:col>1</xdr:col>
      <xdr:colOff>485775</xdr:colOff>
      <xdr:row>99</xdr:row>
      <xdr:rowOff>3594</xdr:rowOff>
    </xdr:to>
    <xdr:sp macro="" textlink="">
      <xdr:nvSpPr>
        <xdr:cNvPr id="262" name="円/楕円 261"/>
        <xdr:cNvSpPr/>
      </xdr:nvSpPr>
      <xdr:spPr>
        <a:xfrm>
          <a:off x="1079500" y="1687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166171</xdr:rowOff>
    </xdr:from>
    <xdr:ext cx="534377" cy="259045"/>
    <xdr:sp macro="" textlink="">
      <xdr:nvSpPr>
        <xdr:cNvPr id="263" name="テキスト ボックス 262"/>
        <xdr:cNvSpPr txBox="1"/>
      </xdr:nvSpPr>
      <xdr:spPr>
        <a:xfrm>
          <a:off x="863111" y="1696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18542</xdr:rowOff>
    </xdr:from>
    <xdr:to>
      <xdr:col>15</xdr:col>
      <xdr:colOff>180975</xdr:colOff>
      <xdr:row>39</xdr:row>
      <xdr:rowOff>44450</xdr:rowOff>
    </xdr:to>
    <xdr:cxnSp macro="">
      <xdr:nvCxnSpPr>
        <xdr:cNvPr id="292" name="直線コネクタ 291"/>
        <xdr:cNvCxnSpPr/>
      </xdr:nvCxnSpPr>
      <xdr:spPr>
        <a:xfrm>
          <a:off x="9639300" y="6705092"/>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135128</xdr:rowOff>
    </xdr:from>
    <xdr:to>
      <xdr:col>14</xdr:col>
      <xdr:colOff>28575</xdr:colOff>
      <xdr:row>39</xdr:row>
      <xdr:rowOff>18542</xdr:rowOff>
    </xdr:to>
    <xdr:cxnSp macro="">
      <xdr:nvCxnSpPr>
        <xdr:cNvPr id="295" name="直線コネクタ 294"/>
        <xdr:cNvCxnSpPr/>
      </xdr:nvCxnSpPr>
      <xdr:spPr>
        <a:xfrm>
          <a:off x="8750300" y="66502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135128</xdr:rowOff>
    </xdr:from>
    <xdr:to>
      <xdr:col>12</xdr:col>
      <xdr:colOff>511175</xdr:colOff>
      <xdr:row>38</xdr:row>
      <xdr:rowOff>135128</xdr:rowOff>
    </xdr:to>
    <xdr:cxnSp macro="">
      <xdr:nvCxnSpPr>
        <xdr:cNvPr id="298" name="直線コネクタ 297"/>
        <xdr:cNvCxnSpPr/>
      </xdr:nvCxnSpPr>
      <xdr:spPr>
        <a:xfrm>
          <a:off x="7861300" y="6650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49403</xdr:rowOff>
    </xdr:from>
    <xdr:to>
      <xdr:col>11</xdr:col>
      <xdr:colOff>307975</xdr:colOff>
      <xdr:row>38</xdr:row>
      <xdr:rowOff>135128</xdr:rowOff>
    </xdr:to>
    <xdr:cxnSp macro="">
      <xdr:nvCxnSpPr>
        <xdr:cNvPr id="301" name="直線コネクタ 300"/>
        <xdr:cNvCxnSpPr/>
      </xdr:nvCxnSpPr>
      <xdr:spPr>
        <a:xfrm>
          <a:off x="6972300" y="5878703"/>
          <a:ext cx="889000" cy="77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30370</xdr:rowOff>
    </xdr:from>
    <xdr:ext cx="469744" cy="259045"/>
    <xdr:sp macro="" textlink="">
      <xdr:nvSpPr>
        <xdr:cNvPr id="305" name="テキスト ボックス 304"/>
        <xdr:cNvSpPr txBox="1"/>
      </xdr:nvSpPr>
      <xdr:spPr>
        <a:xfrm>
          <a:off x="6737427"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139192</xdr:rowOff>
    </xdr:from>
    <xdr:to>
      <xdr:col>14</xdr:col>
      <xdr:colOff>79375</xdr:colOff>
      <xdr:row>39</xdr:row>
      <xdr:rowOff>69342</xdr:rowOff>
    </xdr:to>
    <xdr:sp macro="" textlink="">
      <xdr:nvSpPr>
        <xdr:cNvPr id="313" name="円/楕円 312"/>
        <xdr:cNvSpPr/>
      </xdr:nvSpPr>
      <xdr:spPr>
        <a:xfrm>
          <a:off x="95885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60469</xdr:rowOff>
    </xdr:from>
    <xdr:ext cx="313932" cy="259045"/>
    <xdr:sp macro="" textlink="">
      <xdr:nvSpPr>
        <xdr:cNvPr id="314" name="テキスト ボックス 313"/>
        <xdr:cNvSpPr txBox="1"/>
      </xdr:nvSpPr>
      <xdr:spPr>
        <a:xfrm>
          <a:off x="9482333" y="67470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84328</xdr:rowOff>
    </xdr:from>
    <xdr:to>
      <xdr:col>12</xdr:col>
      <xdr:colOff>561975</xdr:colOff>
      <xdr:row>39</xdr:row>
      <xdr:rowOff>14478</xdr:rowOff>
    </xdr:to>
    <xdr:sp macro="" textlink="">
      <xdr:nvSpPr>
        <xdr:cNvPr id="315" name="円/楕円 314"/>
        <xdr:cNvSpPr/>
      </xdr:nvSpPr>
      <xdr:spPr>
        <a:xfrm>
          <a:off x="8699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5605</xdr:rowOff>
    </xdr:from>
    <xdr:ext cx="378565" cy="259045"/>
    <xdr:sp macro="" textlink="">
      <xdr:nvSpPr>
        <xdr:cNvPr id="316" name="テキスト ボックス 315"/>
        <xdr:cNvSpPr txBox="1"/>
      </xdr:nvSpPr>
      <xdr:spPr>
        <a:xfrm>
          <a:off x="8561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84328</xdr:rowOff>
    </xdr:from>
    <xdr:to>
      <xdr:col>11</xdr:col>
      <xdr:colOff>358775</xdr:colOff>
      <xdr:row>39</xdr:row>
      <xdr:rowOff>14478</xdr:rowOff>
    </xdr:to>
    <xdr:sp macro="" textlink="">
      <xdr:nvSpPr>
        <xdr:cNvPr id="317" name="円/楕円 316"/>
        <xdr:cNvSpPr/>
      </xdr:nvSpPr>
      <xdr:spPr>
        <a:xfrm>
          <a:off x="7810500" y="659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5605</xdr:rowOff>
    </xdr:from>
    <xdr:ext cx="378565" cy="259045"/>
    <xdr:sp macro="" textlink="">
      <xdr:nvSpPr>
        <xdr:cNvPr id="318" name="テキスト ボックス 317"/>
        <xdr:cNvSpPr txBox="1"/>
      </xdr:nvSpPr>
      <xdr:spPr>
        <a:xfrm>
          <a:off x="7672017" y="6692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170053</xdr:rowOff>
    </xdr:from>
    <xdr:to>
      <xdr:col>10</xdr:col>
      <xdr:colOff>155575</xdr:colOff>
      <xdr:row>34</xdr:row>
      <xdr:rowOff>100203</xdr:rowOff>
    </xdr:to>
    <xdr:sp macro="" textlink="">
      <xdr:nvSpPr>
        <xdr:cNvPr id="319" name="円/楕円 318"/>
        <xdr:cNvSpPr/>
      </xdr:nvSpPr>
      <xdr:spPr>
        <a:xfrm>
          <a:off x="6921500" y="582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116730</xdr:rowOff>
    </xdr:from>
    <xdr:ext cx="469744" cy="259045"/>
    <xdr:sp macro="" textlink="">
      <xdr:nvSpPr>
        <xdr:cNvPr id="320" name="テキスト ボックス 319"/>
        <xdr:cNvSpPr txBox="1"/>
      </xdr:nvSpPr>
      <xdr:spPr>
        <a:xfrm>
          <a:off x="6737427" y="560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168751</xdr:rowOff>
    </xdr:from>
    <xdr:to>
      <xdr:col>15</xdr:col>
      <xdr:colOff>180975</xdr:colOff>
      <xdr:row>59</xdr:row>
      <xdr:rowOff>3702</xdr:rowOff>
    </xdr:to>
    <xdr:cxnSp macro="">
      <xdr:nvCxnSpPr>
        <xdr:cNvPr id="349" name="直線コネクタ 348"/>
        <xdr:cNvCxnSpPr/>
      </xdr:nvCxnSpPr>
      <xdr:spPr>
        <a:xfrm flipV="1">
          <a:off x="9639300" y="10112851"/>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3702</xdr:rowOff>
    </xdr:from>
    <xdr:to>
      <xdr:col>14</xdr:col>
      <xdr:colOff>28575</xdr:colOff>
      <xdr:row>59</xdr:row>
      <xdr:rowOff>4750</xdr:rowOff>
    </xdr:to>
    <xdr:cxnSp macro="">
      <xdr:nvCxnSpPr>
        <xdr:cNvPr id="352" name="直線コネクタ 351"/>
        <xdr:cNvCxnSpPr/>
      </xdr:nvCxnSpPr>
      <xdr:spPr>
        <a:xfrm flipV="1">
          <a:off x="8750300" y="10119252"/>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4750</xdr:rowOff>
    </xdr:from>
    <xdr:to>
      <xdr:col>12</xdr:col>
      <xdr:colOff>511175</xdr:colOff>
      <xdr:row>59</xdr:row>
      <xdr:rowOff>5264</xdr:rowOff>
    </xdr:to>
    <xdr:cxnSp macro="">
      <xdr:nvCxnSpPr>
        <xdr:cNvPr id="355" name="直線コネクタ 354"/>
        <xdr:cNvCxnSpPr/>
      </xdr:nvCxnSpPr>
      <xdr:spPr>
        <a:xfrm flipV="1">
          <a:off x="7861300" y="10120300"/>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170294</xdr:rowOff>
    </xdr:from>
    <xdr:to>
      <xdr:col>11</xdr:col>
      <xdr:colOff>307975</xdr:colOff>
      <xdr:row>59</xdr:row>
      <xdr:rowOff>5264</xdr:rowOff>
    </xdr:to>
    <xdr:cxnSp macro="">
      <xdr:nvCxnSpPr>
        <xdr:cNvPr id="358" name="直線コネクタ 357"/>
        <xdr:cNvCxnSpPr/>
      </xdr:nvCxnSpPr>
      <xdr:spPr>
        <a:xfrm>
          <a:off x="6972300" y="10114394"/>
          <a:ext cx="889000" cy="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117951</xdr:rowOff>
    </xdr:from>
    <xdr:to>
      <xdr:col>15</xdr:col>
      <xdr:colOff>231775</xdr:colOff>
      <xdr:row>59</xdr:row>
      <xdr:rowOff>48101</xdr:rowOff>
    </xdr:to>
    <xdr:sp macro="" textlink="">
      <xdr:nvSpPr>
        <xdr:cNvPr id="368" name="円/楕円 367"/>
        <xdr:cNvSpPr/>
      </xdr:nvSpPr>
      <xdr:spPr>
        <a:xfrm>
          <a:off x="10426700" y="1006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32878</xdr:rowOff>
    </xdr:from>
    <xdr:ext cx="469744" cy="259045"/>
    <xdr:sp macro="" textlink="">
      <xdr:nvSpPr>
        <xdr:cNvPr id="369" name="農林水産業費該当値テキスト"/>
        <xdr:cNvSpPr txBox="1"/>
      </xdr:nvSpPr>
      <xdr:spPr>
        <a:xfrm>
          <a:off x="10528300" y="997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2,475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124352</xdr:rowOff>
    </xdr:from>
    <xdr:to>
      <xdr:col>14</xdr:col>
      <xdr:colOff>79375</xdr:colOff>
      <xdr:row>59</xdr:row>
      <xdr:rowOff>54502</xdr:rowOff>
    </xdr:to>
    <xdr:sp macro="" textlink="">
      <xdr:nvSpPr>
        <xdr:cNvPr id="370" name="円/楕円 369"/>
        <xdr:cNvSpPr/>
      </xdr:nvSpPr>
      <xdr:spPr>
        <a:xfrm>
          <a:off x="9588500" y="1006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45629</xdr:rowOff>
    </xdr:from>
    <xdr:ext cx="469744" cy="259045"/>
    <xdr:sp macro="" textlink="">
      <xdr:nvSpPr>
        <xdr:cNvPr id="371" name="テキスト ボックス 370"/>
        <xdr:cNvSpPr txBox="1"/>
      </xdr:nvSpPr>
      <xdr:spPr>
        <a:xfrm>
          <a:off x="9404427" y="1016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125400</xdr:rowOff>
    </xdr:from>
    <xdr:to>
      <xdr:col>12</xdr:col>
      <xdr:colOff>561975</xdr:colOff>
      <xdr:row>59</xdr:row>
      <xdr:rowOff>55550</xdr:rowOff>
    </xdr:to>
    <xdr:sp macro="" textlink="">
      <xdr:nvSpPr>
        <xdr:cNvPr id="372" name="円/楕円 371"/>
        <xdr:cNvSpPr/>
      </xdr:nvSpPr>
      <xdr:spPr>
        <a:xfrm>
          <a:off x="8699500" y="100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46677</xdr:rowOff>
    </xdr:from>
    <xdr:ext cx="469744" cy="259045"/>
    <xdr:sp macro="" textlink="">
      <xdr:nvSpPr>
        <xdr:cNvPr id="373" name="テキスト ボックス 372"/>
        <xdr:cNvSpPr txBox="1"/>
      </xdr:nvSpPr>
      <xdr:spPr>
        <a:xfrm>
          <a:off x="8515427" y="1016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125914</xdr:rowOff>
    </xdr:from>
    <xdr:to>
      <xdr:col>11</xdr:col>
      <xdr:colOff>358775</xdr:colOff>
      <xdr:row>59</xdr:row>
      <xdr:rowOff>56064</xdr:rowOff>
    </xdr:to>
    <xdr:sp macro="" textlink="">
      <xdr:nvSpPr>
        <xdr:cNvPr id="374" name="円/楕円 373"/>
        <xdr:cNvSpPr/>
      </xdr:nvSpPr>
      <xdr:spPr>
        <a:xfrm>
          <a:off x="7810500" y="1007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47191</xdr:rowOff>
    </xdr:from>
    <xdr:ext cx="469744" cy="259045"/>
    <xdr:sp macro="" textlink="">
      <xdr:nvSpPr>
        <xdr:cNvPr id="375" name="テキスト ボックス 374"/>
        <xdr:cNvSpPr txBox="1"/>
      </xdr:nvSpPr>
      <xdr:spPr>
        <a:xfrm>
          <a:off x="7626427" y="10162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119494</xdr:rowOff>
    </xdr:from>
    <xdr:to>
      <xdr:col>10</xdr:col>
      <xdr:colOff>155575</xdr:colOff>
      <xdr:row>59</xdr:row>
      <xdr:rowOff>49644</xdr:rowOff>
    </xdr:to>
    <xdr:sp macro="" textlink="">
      <xdr:nvSpPr>
        <xdr:cNvPr id="376" name="円/楕円 375"/>
        <xdr:cNvSpPr/>
      </xdr:nvSpPr>
      <xdr:spPr>
        <a:xfrm>
          <a:off x="6921500" y="1006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40771</xdr:rowOff>
    </xdr:from>
    <xdr:ext cx="469744" cy="259045"/>
    <xdr:sp macro="" textlink="">
      <xdr:nvSpPr>
        <xdr:cNvPr id="377" name="テキスト ボックス 376"/>
        <xdr:cNvSpPr txBox="1"/>
      </xdr:nvSpPr>
      <xdr:spPr>
        <a:xfrm>
          <a:off x="6737427" y="1015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25,764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53175</xdr:rowOff>
    </xdr:from>
    <xdr:to>
      <xdr:col>15</xdr:col>
      <xdr:colOff>180975</xdr:colOff>
      <xdr:row>78</xdr:row>
      <xdr:rowOff>84226</xdr:rowOff>
    </xdr:to>
    <xdr:cxnSp macro="">
      <xdr:nvCxnSpPr>
        <xdr:cNvPr id="406" name="直線コネクタ 405"/>
        <xdr:cNvCxnSpPr/>
      </xdr:nvCxnSpPr>
      <xdr:spPr>
        <a:xfrm flipV="1">
          <a:off x="9639300" y="13426275"/>
          <a:ext cx="838200" cy="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84226</xdr:rowOff>
    </xdr:from>
    <xdr:to>
      <xdr:col>14</xdr:col>
      <xdr:colOff>28575</xdr:colOff>
      <xdr:row>78</xdr:row>
      <xdr:rowOff>127242</xdr:rowOff>
    </xdr:to>
    <xdr:cxnSp macro="">
      <xdr:nvCxnSpPr>
        <xdr:cNvPr id="409" name="直線コネクタ 408"/>
        <xdr:cNvCxnSpPr/>
      </xdr:nvCxnSpPr>
      <xdr:spPr>
        <a:xfrm flipV="1">
          <a:off x="8750300" y="13457326"/>
          <a:ext cx="889000" cy="4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1" name="テキスト ボックス 410"/>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126518</xdr:rowOff>
    </xdr:from>
    <xdr:to>
      <xdr:col>12</xdr:col>
      <xdr:colOff>511175</xdr:colOff>
      <xdr:row>78</xdr:row>
      <xdr:rowOff>127242</xdr:rowOff>
    </xdr:to>
    <xdr:cxnSp macro="">
      <xdr:nvCxnSpPr>
        <xdr:cNvPr id="412" name="直線コネクタ 411"/>
        <xdr:cNvCxnSpPr/>
      </xdr:nvCxnSpPr>
      <xdr:spPr>
        <a:xfrm>
          <a:off x="7861300" y="13499618"/>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120993</xdr:rowOff>
    </xdr:from>
    <xdr:to>
      <xdr:col>11</xdr:col>
      <xdr:colOff>307975</xdr:colOff>
      <xdr:row>78</xdr:row>
      <xdr:rowOff>126518</xdr:rowOff>
    </xdr:to>
    <xdr:cxnSp macro="">
      <xdr:nvCxnSpPr>
        <xdr:cNvPr id="415" name="直線コネクタ 414"/>
        <xdr:cNvCxnSpPr/>
      </xdr:nvCxnSpPr>
      <xdr:spPr>
        <a:xfrm>
          <a:off x="6972300" y="13494093"/>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2375</xdr:rowOff>
    </xdr:from>
    <xdr:to>
      <xdr:col>15</xdr:col>
      <xdr:colOff>231775</xdr:colOff>
      <xdr:row>78</xdr:row>
      <xdr:rowOff>103975</xdr:rowOff>
    </xdr:to>
    <xdr:sp macro="" textlink="">
      <xdr:nvSpPr>
        <xdr:cNvPr id="425" name="円/楕円 424"/>
        <xdr:cNvSpPr/>
      </xdr:nvSpPr>
      <xdr:spPr>
        <a:xfrm>
          <a:off x="10426700" y="133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152252</xdr:rowOff>
    </xdr:from>
    <xdr:ext cx="469744" cy="259045"/>
    <xdr:sp macro="" textlink="">
      <xdr:nvSpPr>
        <xdr:cNvPr id="426" name="商工費該当値テキスト"/>
        <xdr:cNvSpPr txBox="1"/>
      </xdr:nvSpPr>
      <xdr:spPr>
        <a:xfrm>
          <a:off x="10528300" y="1335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33426</xdr:rowOff>
    </xdr:from>
    <xdr:to>
      <xdr:col>14</xdr:col>
      <xdr:colOff>79375</xdr:colOff>
      <xdr:row>78</xdr:row>
      <xdr:rowOff>135026</xdr:rowOff>
    </xdr:to>
    <xdr:sp macro="" textlink="">
      <xdr:nvSpPr>
        <xdr:cNvPr id="427" name="円/楕円 426"/>
        <xdr:cNvSpPr/>
      </xdr:nvSpPr>
      <xdr:spPr>
        <a:xfrm>
          <a:off x="9588500" y="1340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126153</xdr:rowOff>
    </xdr:from>
    <xdr:ext cx="469744" cy="259045"/>
    <xdr:sp macro="" textlink="">
      <xdr:nvSpPr>
        <xdr:cNvPr id="428" name="テキスト ボックス 427"/>
        <xdr:cNvSpPr txBox="1"/>
      </xdr:nvSpPr>
      <xdr:spPr>
        <a:xfrm>
          <a:off x="9404427" y="1349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76442</xdr:rowOff>
    </xdr:from>
    <xdr:to>
      <xdr:col>12</xdr:col>
      <xdr:colOff>561975</xdr:colOff>
      <xdr:row>79</xdr:row>
      <xdr:rowOff>6592</xdr:rowOff>
    </xdr:to>
    <xdr:sp macro="" textlink="">
      <xdr:nvSpPr>
        <xdr:cNvPr id="429" name="円/楕円 428"/>
        <xdr:cNvSpPr/>
      </xdr:nvSpPr>
      <xdr:spPr>
        <a:xfrm>
          <a:off x="8699500" y="1344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169169</xdr:rowOff>
    </xdr:from>
    <xdr:ext cx="469744" cy="259045"/>
    <xdr:sp macro="" textlink="">
      <xdr:nvSpPr>
        <xdr:cNvPr id="430" name="テキスト ボックス 429"/>
        <xdr:cNvSpPr txBox="1"/>
      </xdr:nvSpPr>
      <xdr:spPr>
        <a:xfrm>
          <a:off x="8515427" y="1354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75718</xdr:rowOff>
    </xdr:from>
    <xdr:to>
      <xdr:col>11</xdr:col>
      <xdr:colOff>358775</xdr:colOff>
      <xdr:row>79</xdr:row>
      <xdr:rowOff>5868</xdr:rowOff>
    </xdr:to>
    <xdr:sp macro="" textlink="">
      <xdr:nvSpPr>
        <xdr:cNvPr id="431" name="円/楕円 430"/>
        <xdr:cNvSpPr/>
      </xdr:nvSpPr>
      <xdr:spPr>
        <a:xfrm>
          <a:off x="7810500" y="134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168445</xdr:rowOff>
    </xdr:from>
    <xdr:ext cx="469744" cy="259045"/>
    <xdr:sp macro="" textlink="">
      <xdr:nvSpPr>
        <xdr:cNvPr id="432" name="テキスト ボックス 431"/>
        <xdr:cNvSpPr txBox="1"/>
      </xdr:nvSpPr>
      <xdr:spPr>
        <a:xfrm>
          <a:off x="7626427"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70193</xdr:rowOff>
    </xdr:from>
    <xdr:to>
      <xdr:col>10</xdr:col>
      <xdr:colOff>155575</xdr:colOff>
      <xdr:row>79</xdr:row>
      <xdr:rowOff>343</xdr:rowOff>
    </xdr:to>
    <xdr:sp macro="" textlink="">
      <xdr:nvSpPr>
        <xdr:cNvPr id="433" name="円/楕円 432"/>
        <xdr:cNvSpPr/>
      </xdr:nvSpPr>
      <xdr:spPr>
        <a:xfrm>
          <a:off x="6921500" y="1344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162920</xdr:rowOff>
    </xdr:from>
    <xdr:ext cx="469744" cy="259045"/>
    <xdr:sp macro="" textlink="">
      <xdr:nvSpPr>
        <xdr:cNvPr id="434" name="テキスト ボックス 433"/>
        <xdr:cNvSpPr txBox="1"/>
      </xdr:nvSpPr>
      <xdr:spPr>
        <a:xfrm>
          <a:off x="6737427" y="13536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46,416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88085</xdr:rowOff>
    </xdr:from>
    <xdr:to>
      <xdr:col>15</xdr:col>
      <xdr:colOff>180975</xdr:colOff>
      <xdr:row>97</xdr:row>
      <xdr:rowOff>113258</xdr:rowOff>
    </xdr:to>
    <xdr:cxnSp macro="">
      <xdr:nvCxnSpPr>
        <xdr:cNvPr id="467" name="直線コネクタ 466"/>
        <xdr:cNvCxnSpPr/>
      </xdr:nvCxnSpPr>
      <xdr:spPr>
        <a:xfrm>
          <a:off x="9639300" y="16718735"/>
          <a:ext cx="838200" cy="2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77902</xdr:rowOff>
    </xdr:from>
    <xdr:to>
      <xdr:col>14</xdr:col>
      <xdr:colOff>28575</xdr:colOff>
      <xdr:row>97</xdr:row>
      <xdr:rowOff>88085</xdr:rowOff>
    </xdr:to>
    <xdr:cxnSp macro="">
      <xdr:nvCxnSpPr>
        <xdr:cNvPr id="470" name="直線コネクタ 469"/>
        <xdr:cNvCxnSpPr/>
      </xdr:nvCxnSpPr>
      <xdr:spPr>
        <a:xfrm>
          <a:off x="8750300" y="16708552"/>
          <a:ext cx="889000" cy="1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155872</xdr:rowOff>
    </xdr:from>
    <xdr:ext cx="534377" cy="259045"/>
    <xdr:sp macro="" textlink="">
      <xdr:nvSpPr>
        <xdr:cNvPr id="472" name="テキスト ボックス 471"/>
        <xdr:cNvSpPr txBox="1"/>
      </xdr:nvSpPr>
      <xdr:spPr>
        <a:xfrm>
          <a:off x="9372111" y="167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76473</xdr:rowOff>
    </xdr:from>
    <xdr:to>
      <xdr:col>12</xdr:col>
      <xdr:colOff>511175</xdr:colOff>
      <xdr:row>97</xdr:row>
      <xdr:rowOff>77902</xdr:rowOff>
    </xdr:to>
    <xdr:cxnSp macro="">
      <xdr:nvCxnSpPr>
        <xdr:cNvPr id="473" name="直線コネクタ 472"/>
        <xdr:cNvCxnSpPr/>
      </xdr:nvCxnSpPr>
      <xdr:spPr>
        <a:xfrm>
          <a:off x="7861300" y="16707123"/>
          <a:ext cx="889000" cy="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149765</xdr:rowOff>
    </xdr:from>
    <xdr:ext cx="534377" cy="259045"/>
    <xdr:sp macro="" textlink="">
      <xdr:nvSpPr>
        <xdr:cNvPr id="475" name="テキスト ボックス 474"/>
        <xdr:cNvSpPr txBox="1"/>
      </xdr:nvSpPr>
      <xdr:spPr>
        <a:xfrm>
          <a:off x="8483111" y="167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76473</xdr:rowOff>
    </xdr:from>
    <xdr:to>
      <xdr:col>11</xdr:col>
      <xdr:colOff>307975</xdr:colOff>
      <xdr:row>97</xdr:row>
      <xdr:rowOff>77282</xdr:rowOff>
    </xdr:to>
    <xdr:cxnSp macro="">
      <xdr:nvCxnSpPr>
        <xdr:cNvPr id="476" name="直線コネクタ 475"/>
        <xdr:cNvCxnSpPr/>
      </xdr:nvCxnSpPr>
      <xdr:spPr>
        <a:xfrm flipV="1">
          <a:off x="6972300" y="16707123"/>
          <a:ext cx="889000" cy="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126201</xdr:rowOff>
    </xdr:from>
    <xdr:ext cx="534377" cy="259045"/>
    <xdr:sp macro="" textlink="">
      <xdr:nvSpPr>
        <xdr:cNvPr id="478" name="テキスト ボックス 477"/>
        <xdr:cNvSpPr txBox="1"/>
      </xdr:nvSpPr>
      <xdr:spPr>
        <a:xfrm>
          <a:off x="7594111" y="1675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185</xdr:rowOff>
    </xdr:from>
    <xdr:ext cx="534377" cy="259045"/>
    <xdr:sp macro="" textlink="">
      <xdr:nvSpPr>
        <xdr:cNvPr id="480" name="テキスト ボックス 479"/>
        <xdr:cNvSpPr txBox="1"/>
      </xdr:nvSpPr>
      <xdr:spPr>
        <a:xfrm>
          <a:off x="6705111" y="168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62458</xdr:rowOff>
    </xdr:from>
    <xdr:to>
      <xdr:col>15</xdr:col>
      <xdr:colOff>231775</xdr:colOff>
      <xdr:row>97</xdr:row>
      <xdr:rowOff>164058</xdr:rowOff>
    </xdr:to>
    <xdr:sp macro="" textlink="">
      <xdr:nvSpPr>
        <xdr:cNvPr id="486" name="円/楕円 485"/>
        <xdr:cNvSpPr/>
      </xdr:nvSpPr>
      <xdr:spPr>
        <a:xfrm>
          <a:off x="10426700" y="1669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40885</xdr:rowOff>
    </xdr:from>
    <xdr:ext cx="534377" cy="259045"/>
    <xdr:sp macro="" textlink="">
      <xdr:nvSpPr>
        <xdr:cNvPr id="487" name="土木費該当値テキスト"/>
        <xdr:cNvSpPr txBox="1"/>
      </xdr:nvSpPr>
      <xdr:spPr>
        <a:xfrm>
          <a:off x="10528300" y="1667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38,776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37285</xdr:rowOff>
    </xdr:from>
    <xdr:to>
      <xdr:col>14</xdr:col>
      <xdr:colOff>79375</xdr:colOff>
      <xdr:row>97</xdr:row>
      <xdr:rowOff>138885</xdr:rowOff>
    </xdr:to>
    <xdr:sp macro="" textlink="">
      <xdr:nvSpPr>
        <xdr:cNvPr id="488" name="円/楕円 487"/>
        <xdr:cNvSpPr/>
      </xdr:nvSpPr>
      <xdr:spPr>
        <a:xfrm>
          <a:off x="9588500" y="1666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155412</xdr:rowOff>
    </xdr:from>
    <xdr:ext cx="534377" cy="259045"/>
    <xdr:sp macro="" textlink="">
      <xdr:nvSpPr>
        <xdr:cNvPr id="489" name="テキスト ボックス 488"/>
        <xdr:cNvSpPr txBox="1"/>
      </xdr:nvSpPr>
      <xdr:spPr>
        <a:xfrm>
          <a:off x="9372111" y="16443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27102</xdr:rowOff>
    </xdr:from>
    <xdr:to>
      <xdr:col>12</xdr:col>
      <xdr:colOff>561975</xdr:colOff>
      <xdr:row>97</xdr:row>
      <xdr:rowOff>128702</xdr:rowOff>
    </xdr:to>
    <xdr:sp macro="" textlink="">
      <xdr:nvSpPr>
        <xdr:cNvPr id="490" name="円/楕円 489"/>
        <xdr:cNvSpPr/>
      </xdr:nvSpPr>
      <xdr:spPr>
        <a:xfrm>
          <a:off x="8699500" y="1665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145229</xdr:rowOff>
    </xdr:from>
    <xdr:ext cx="534377" cy="259045"/>
    <xdr:sp macro="" textlink="">
      <xdr:nvSpPr>
        <xdr:cNvPr id="491" name="テキスト ボックス 490"/>
        <xdr:cNvSpPr txBox="1"/>
      </xdr:nvSpPr>
      <xdr:spPr>
        <a:xfrm>
          <a:off x="8483111" y="1643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42,488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25673</xdr:rowOff>
    </xdr:from>
    <xdr:to>
      <xdr:col>11</xdr:col>
      <xdr:colOff>358775</xdr:colOff>
      <xdr:row>97</xdr:row>
      <xdr:rowOff>127273</xdr:rowOff>
    </xdr:to>
    <xdr:sp macro="" textlink="">
      <xdr:nvSpPr>
        <xdr:cNvPr id="492" name="円/楕円 491"/>
        <xdr:cNvSpPr/>
      </xdr:nvSpPr>
      <xdr:spPr>
        <a:xfrm>
          <a:off x="7810500" y="1665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143800</xdr:rowOff>
    </xdr:from>
    <xdr:ext cx="534377" cy="259045"/>
    <xdr:sp macro="" textlink="">
      <xdr:nvSpPr>
        <xdr:cNvPr id="493" name="テキスト ボックス 492"/>
        <xdr:cNvSpPr txBox="1"/>
      </xdr:nvSpPr>
      <xdr:spPr>
        <a:xfrm>
          <a:off x="7594111" y="164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42,638</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26482</xdr:rowOff>
    </xdr:from>
    <xdr:to>
      <xdr:col>10</xdr:col>
      <xdr:colOff>155575</xdr:colOff>
      <xdr:row>97</xdr:row>
      <xdr:rowOff>128082</xdr:rowOff>
    </xdr:to>
    <xdr:sp macro="" textlink="">
      <xdr:nvSpPr>
        <xdr:cNvPr id="494" name="円/楕円 493"/>
        <xdr:cNvSpPr/>
      </xdr:nvSpPr>
      <xdr:spPr>
        <a:xfrm>
          <a:off x="6921500" y="1665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144609</xdr:rowOff>
    </xdr:from>
    <xdr:ext cx="534377" cy="259045"/>
    <xdr:sp macro="" textlink="">
      <xdr:nvSpPr>
        <xdr:cNvPr id="495" name="テキスト ボックス 494"/>
        <xdr:cNvSpPr txBox="1"/>
      </xdr:nvSpPr>
      <xdr:spPr>
        <a:xfrm>
          <a:off x="6705111" y="16432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23937</xdr:rowOff>
    </xdr:from>
    <xdr:to>
      <xdr:col>23</xdr:col>
      <xdr:colOff>517525</xdr:colOff>
      <xdr:row>36</xdr:row>
      <xdr:rowOff>50957</xdr:rowOff>
    </xdr:to>
    <xdr:cxnSp macro="">
      <xdr:nvCxnSpPr>
        <xdr:cNvPr id="523" name="直線コネクタ 522"/>
        <xdr:cNvCxnSpPr/>
      </xdr:nvCxnSpPr>
      <xdr:spPr>
        <a:xfrm>
          <a:off x="15481300" y="5681787"/>
          <a:ext cx="838200" cy="54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112635</xdr:rowOff>
    </xdr:from>
    <xdr:ext cx="534377" cy="259045"/>
    <xdr:sp macro="" textlink="">
      <xdr:nvSpPr>
        <xdr:cNvPr id="524" name="消防費平均値テキスト"/>
        <xdr:cNvSpPr txBox="1"/>
      </xdr:nvSpPr>
      <xdr:spPr>
        <a:xfrm>
          <a:off x="16370300" y="62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23937</xdr:rowOff>
    </xdr:from>
    <xdr:to>
      <xdr:col>22</xdr:col>
      <xdr:colOff>365125</xdr:colOff>
      <xdr:row>36</xdr:row>
      <xdr:rowOff>72446</xdr:rowOff>
    </xdr:to>
    <xdr:cxnSp macro="">
      <xdr:nvCxnSpPr>
        <xdr:cNvPr id="526" name="直線コネクタ 525"/>
        <xdr:cNvCxnSpPr/>
      </xdr:nvCxnSpPr>
      <xdr:spPr>
        <a:xfrm flipV="1">
          <a:off x="14592300" y="5681787"/>
          <a:ext cx="889000" cy="56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74962</xdr:rowOff>
    </xdr:from>
    <xdr:ext cx="534377" cy="259045"/>
    <xdr:sp macro="" textlink="">
      <xdr:nvSpPr>
        <xdr:cNvPr id="528" name="テキスト ボックス 527"/>
        <xdr:cNvSpPr txBox="1"/>
      </xdr:nvSpPr>
      <xdr:spPr>
        <a:xfrm>
          <a:off x="15214111" y="641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72446</xdr:rowOff>
    </xdr:from>
    <xdr:to>
      <xdr:col>21</xdr:col>
      <xdr:colOff>161925</xdr:colOff>
      <xdr:row>38</xdr:row>
      <xdr:rowOff>53838</xdr:rowOff>
    </xdr:to>
    <xdr:cxnSp macro="">
      <xdr:nvCxnSpPr>
        <xdr:cNvPr id="529" name="直線コネクタ 528"/>
        <xdr:cNvCxnSpPr/>
      </xdr:nvCxnSpPr>
      <xdr:spPr>
        <a:xfrm flipV="1">
          <a:off x="13703300" y="6244646"/>
          <a:ext cx="889000" cy="32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9811</xdr:rowOff>
    </xdr:from>
    <xdr:ext cx="534377" cy="259045"/>
    <xdr:sp macro="" textlink="">
      <xdr:nvSpPr>
        <xdr:cNvPr id="531" name="テキスト ボックス 530"/>
        <xdr:cNvSpPr txBox="1"/>
      </xdr:nvSpPr>
      <xdr:spPr>
        <a:xfrm>
          <a:off x="14325111" y="6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108748</xdr:rowOff>
    </xdr:from>
    <xdr:to>
      <xdr:col>19</xdr:col>
      <xdr:colOff>644525</xdr:colOff>
      <xdr:row>38</xdr:row>
      <xdr:rowOff>53838</xdr:rowOff>
    </xdr:to>
    <xdr:cxnSp macro="">
      <xdr:nvCxnSpPr>
        <xdr:cNvPr id="532" name="直線コネクタ 531"/>
        <xdr:cNvCxnSpPr/>
      </xdr:nvCxnSpPr>
      <xdr:spPr>
        <a:xfrm>
          <a:off x="12814300" y="6452398"/>
          <a:ext cx="889000" cy="11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157</xdr:rowOff>
    </xdr:from>
    <xdr:to>
      <xdr:col>23</xdr:col>
      <xdr:colOff>568325</xdr:colOff>
      <xdr:row>36</xdr:row>
      <xdr:rowOff>101757</xdr:rowOff>
    </xdr:to>
    <xdr:sp macro="" textlink="">
      <xdr:nvSpPr>
        <xdr:cNvPr id="542" name="円/楕円 541"/>
        <xdr:cNvSpPr/>
      </xdr:nvSpPr>
      <xdr:spPr>
        <a:xfrm>
          <a:off x="16268700" y="617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23034</xdr:rowOff>
    </xdr:from>
    <xdr:ext cx="534377" cy="259045"/>
    <xdr:sp macro="" textlink="">
      <xdr:nvSpPr>
        <xdr:cNvPr id="543" name="消防費該当値テキスト"/>
        <xdr:cNvSpPr txBox="1"/>
      </xdr:nvSpPr>
      <xdr:spPr>
        <a:xfrm>
          <a:off x="16370300" y="602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19,441</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144587</xdr:rowOff>
    </xdr:from>
    <xdr:to>
      <xdr:col>22</xdr:col>
      <xdr:colOff>415925</xdr:colOff>
      <xdr:row>33</xdr:row>
      <xdr:rowOff>74737</xdr:rowOff>
    </xdr:to>
    <xdr:sp macro="" textlink="">
      <xdr:nvSpPr>
        <xdr:cNvPr id="544" name="円/楕円 543"/>
        <xdr:cNvSpPr/>
      </xdr:nvSpPr>
      <xdr:spPr>
        <a:xfrm>
          <a:off x="15430500" y="563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91264</xdr:rowOff>
    </xdr:from>
    <xdr:ext cx="534377" cy="259045"/>
    <xdr:sp macro="" textlink="">
      <xdr:nvSpPr>
        <xdr:cNvPr id="545" name="テキスト ボックス 544"/>
        <xdr:cNvSpPr txBox="1"/>
      </xdr:nvSpPr>
      <xdr:spPr>
        <a:xfrm>
          <a:off x="15214111" y="540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21646</xdr:rowOff>
    </xdr:from>
    <xdr:to>
      <xdr:col>21</xdr:col>
      <xdr:colOff>212725</xdr:colOff>
      <xdr:row>36</xdr:row>
      <xdr:rowOff>123246</xdr:rowOff>
    </xdr:to>
    <xdr:sp macro="" textlink="">
      <xdr:nvSpPr>
        <xdr:cNvPr id="546" name="円/楕円 545"/>
        <xdr:cNvSpPr/>
      </xdr:nvSpPr>
      <xdr:spPr>
        <a:xfrm>
          <a:off x="14541500" y="619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139773</xdr:rowOff>
    </xdr:from>
    <xdr:ext cx="534377" cy="259045"/>
    <xdr:sp macro="" textlink="">
      <xdr:nvSpPr>
        <xdr:cNvPr id="547" name="テキスト ボックス 546"/>
        <xdr:cNvSpPr txBox="1"/>
      </xdr:nvSpPr>
      <xdr:spPr>
        <a:xfrm>
          <a:off x="14325111" y="59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3038</xdr:rowOff>
    </xdr:from>
    <xdr:to>
      <xdr:col>20</xdr:col>
      <xdr:colOff>9525</xdr:colOff>
      <xdr:row>38</xdr:row>
      <xdr:rowOff>104638</xdr:rowOff>
    </xdr:to>
    <xdr:sp macro="" textlink="">
      <xdr:nvSpPr>
        <xdr:cNvPr id="548" name="円/楕円 547"/>
        <xdr:cNvSpPr/>
      </xdr:nvSpPr>
      <xdr:spPr>
        <a:xfrm>
          <a:off x="13652500" y="651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95765</xdr:rowOff>
    </xdr:from>
    <xdr:ext cx="534377" cy="259045"/>
    <xdr:sp macro="" textlink="">
      <xdr:nvSpPr>
        <xdr:cNvPr id="549" name="テキスト ボックス 548"/>
        <xdr:cNvSpPr txBox="1"/>
      </xdr:nvSpPr>
      <xdr:spPr>
        <a:xfrm>
          <a:off x="13436111" y="661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57948</xdr:rowOff>
    </xdr:from>
    <xdr:to>
      <xdr:col>18</xdr:col>
      <xdr:colOff>492125</xdr:colOff>
      <xdr:row>37</xdr:row>
      <xdr:rowOff>159548</xdr:rowOff>
    </xdr:to>
    <xdr:sp macro="" textlink="">
      <xdr:nvSpPr>
        <xdr:cNvPr id="550" name="円/楕円 549"/>
        <xdr:cNvSpPr/>
      </xdr:nvSpPr>
      <xdr:spPr>
        <a:xfrm>
          <a:off x="12763500" y="640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150675</xdr:rowOff>
    </xdr:from>
    <xdr:ext cx="534377" cy="259045"/>
    <xdr:sp macro="" textlink="">
      <xdr:nvSpPr>
        <xdr:cNvPr id="551" name="テキスト ボックス 550"/>
        <xdr:cNvSpPr txBox="1"/>
      </xdr:nvSpPr>
      <xdr:spPr>
        <a:xfrm>
          <a:off x="12547111" y="649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41892</xdr:rowOff>
    </xdr:from>
    <xdr:to>
      <xdr:col>23</xdr:col>
      <xdr:colOff>517525</xdr:colOff>
      <xdr:row>57</xdr:row>
      <xdr:rowOff>64774</xdr:rowOff>
    </xdr:to>
    <xdr:cxnSp macro="">
      <xdr:nvCxnSpPr>
        <xdr:cNvPr id="582" name="直線コネクタ 581"/>
        <xdr:cNvCxnSpPr/>
      </xdr:nvCxnSpPr>
      <xdr:spPr>
        <a:xfrm>
          <a:off x="15481300" y="9471642"/>
          <a:ext cx="838200" cy="36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41892</xdr:rowOff>
    </xdr:from>
    <xdr:to>
      <xdr:col>22</xdr:col>
      <xdr:colOff>365125</xdr:colOff>
      <xdr:row>56</xdr:row>
      <xdr:rowOff>23310</xdr:rowOff>
    </xdr:to>
    <xdr:cxnSp macro="">
      <xdr:nvCxnSpPr>
        <xdr:cNvPr id="585" name="直線コネクタ 584"/>
        <xdr:cNvCxnSpPr/>
      </xdr:nvCxnSpPr>
      <xdr:spPr>
        <a:xfrm flipV="1">
          <a:off x="14592300" y="9471642"/>
          <a:ext cx="889000" cy="15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154129</xdr:rowOff>
    </xdr:from>
    <xdr:ext cx="534377" cy="259045"/>
    <xdr:sp macro="" textlink="">
      <xdr:nvSpPr>
        <xdr:cNvPr id="587" name="テキスト ボックス 586"/>
        <xdr:cNvSpPr txBox="1"/>
      </xdr:nvSpPr>
      <xdr:spPr>
        <a:xfrm>
          <a:off x="15214111" y="975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23310</xdr:rowOff>
    </xdr:from>
    <xdr:to>
      <xdr:col>21</xdr:col>
      <xdr:colOff>161925</xdr:colOff>
      <xdr:row>57</xdr:row>
      <xdr:rowOff>51068</xdr:rowOff>
    </xdr:to>
    <xdr:cxnSp macro="">
      <xdr:nvCxnSpPr>
        <xdr:cNvPr id="588" name="直線コネクタ 587"/>
        <xdr:cNvCxnSpPr/>
      </xdr:nvCxnSpPr>
      <xdr:spPr>
        <a:xfrm flipV="1">
          <a:off x="13703300" y="9624510"/>
          <a:ext cx="889000" cy="19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147108</xdr:rowOff>
    </xdr:from>
    <xdr:ext cx="534377" cy="259045"/>
    <xdr:sp macro="" textlink="">
      <xdr:nvSpPr>
        <xdr:cNvPr id="590" name="テキスト ボックス 589"/>
        <xdr:cNvSpPr txBox="1"/>
      </xdr:nvSpPr>
      <xdr:spPr>
        <a:xfrm>
          <a:off x="14325111" y="97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51068</xdr:rowOff>
    </xdr:from>
    <xdr:to>
      <xdr:col>19</xdr:col>
      <xdr:colOff>644525</xdr:colOff>
      <xdr:row>57</xdr:row>
      <xdr:rowOff>69966</xdr:rowOff>
    </xdr:to>
    <xdr:cxnSp macro="">
      <xdr:nvCxnSpPr>
        <xdr:cNvPr id="591" name="直線コネクタ 590"/>
        <xdr:cNvCxnSpPr/>
      </xdr:nvCxnSpPr>
      <xdr:spPr>
        <a:xfrm flipV="1">
          <a:off x="12814300" y="9823718"/>
          <a:ext cx="889000" cy="18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13974</xdr:rowOff>
    </xdr:from>
    <xdr:to>
      <xdr:col>23</xdr:col>
      <xdr:colOff>568325</xdr:colOff>
      <xdr:row>57</xdr:row>
      <xdr:rowOff>115574</xdr:rowOff>
    </xdr:to>
    <xdr:sp macro="" textlink="">
      <xdr:nvSpPr>
        <xdr:cNvPr id="601" name="円/楕円 600"/>
        <xdr:cNvSpPr/>
      </xdr:nvSpPr>
      <xdr:spPr>
        <a:xfrm>
          <a:off x="16268700" y="978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163851</xdr:rowOff>
    </xdr:from>
    <xdr:ext cx="534377" cy="259045"/>
    <xdr:sp macro="" textlink="">
      <xdr:nvSpPr>
        <xdr:cNvPr id="602" name="教育費該当値テキスト"/>
        <xdr:cNvSpPr txBox="1"/>
      </xdr:nvSpPr>
      <xdr:spPr>
        <a:xfrm>
          <a:off x="16370300" y="976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34,633</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162542</xdr:rowOff>
    </xdr:from>
    <xdr:to>
      <xdr:col>22</xdr:col>
      <xdr:colOff>415925</xdr:colOff>
      <xdr:row>55</xdr:row>
      <xdr:rowOff>92692</xdr:rowOff>
    </xdr:to>
    <xdr:sp macro="" textlink="">
      <xdr:nvSpPr>
        <xdr:cNvPr id="603" name="円/楕円 602"/>
        <xdr:cNvSpPr/>
      </xdr:nvSpPr>
      <xdr:spPr>
        <a:xfrm>
          <a:off x="15430500" y="9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109219</xdr:rowOff>
    </xdr:from>
    <xdr:ext cx="534377" cy="259045"/>
    <xdr:sp macro="" textlink="">
      <xdr:nvSpPr>
        <xdr:cNvPr id="604" name="テキスト ボックス 603"/>
        <xdr:cNvSpPr txBox="1"/>
      </xdr:nvSpPr>
      <xdr:spPr>
        <a:xfrm>
          <a:off x="15214111" y="919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68,235</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143960</xdr:rowOff>
    </xdr:from>
    <xdr:to>
      <xdr:col>21</xdr:col>
      <xdr:colOff>212725</xdr:colOff>
      <xdr:row>56</xdr:row>
      <xdr:rowOff>74110</xdr:rowOff>
    </xdr:to>
    <xdr:sp macro="" textlink="">
      <xdr:nvSpPr>
        <xdr:cNvPr id="605" name="円/楕円 604"/>
        <xdr:cNvSpPr/>
      </xdr:nvSpPr>
      <xdr:spPr>
        <a:xfrm>
          <a:off x="14541500" y="957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90637</xdr:rowOff>
    </xdr:from>
    <xdr:ext cx="534377" cy="259045"/>
    <xdr:sp macro="" textlink="">
      <xdr:nvSpPr>
        <xdr:cNvPr id="606" name="テキスト ボックス 605"/>
        <xdr:cNvSpPr txBox="1"/>
      </xdr:nvSpPr>
      <xdr:spPr>
        <a:xfrm>
          <a:off x="14325111" y="934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54,192</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268</xdr:rowOff>
    </xdr:from>
    <xdr:to>
      <xdr:col>20</xdr:col>
      <xdr:colOff>9525</xdr:colOff>
      <xdr:row>57</xdr:row>
      <xdr:rowOff>101868</xdr:rowOff>
    </xdr:to>
    <xdr:sp macro="" textlink="">
      <xdr:nvSpPr>
        <xdr:cNvPr id="607" name="円/楕円 606"/>
        <xdr:cNvSpPr/>
      </xdr:nvSpPr>
      <xdr:spPr>
        <a:xfrm>
          <a:off x="13652500" y="977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92995</xdr:rowOff>
    </xdr:from>
    <xdr:ext cx="534377" cy="259045"/>
    <xdr:sp macro="" textlink="">
      <xdr:nvSpPr>
        <xdr:cNvPr id="608" name="テキスト ボックス 607"/>
        <xdr:cNvSpPr txBox="1"/>
      </xdr:nvSpPr>
      <xdr:spPr>
        <a:xfrm>
          <a:off x="13436111" y="986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19166</xdr:rowOff>
    </xdr:from>
    <xdr:to>
      <xdr:col>18</xdr:col>
      <xdr:colOff>492125</xdr:colOff>
      <xdr:row>57</xdr:row>
      <xdr:rowOff>120766</xdr:rowOff>
    </xdr:to>
    <xdr:sp macro="" textlink="">
      <xdr:nvSpPr>
        <xdr:cNvPr id="609" name="円/楕円 608"/>
        <xdr:cNvSpPr/>
      </xdr:nvSpPr>
      <xdr:spPr>
        <a:xfrm>
          <a:off x="12763500" y="979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111893</xdr:rowOff>
    </xdr:from>
    <xdr:ext cx="534377" cy="259045"/>
    <xdr:sp macro="" textlink="">
      <xdr:nvSpPr>
        <xdr:cNvPr id="610" name="テキスト ボックス 609"/>
        <xdr:cNvSpPr txBox="1"/>
      </xdr:nvSpPr>
      <xdr:spPr>
        <a:xfrm>
          <a:off x="12547111" y="988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34,156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33896</xdr:rowOff>
    </xdr:from>
    <xdr:to>
      <xdr:col>22</xdr:col>
      <xdr:colOff>365125</xdr:colOff>
      <xdr:row>79</xdr:row>
      <xdr:rowOff>44450</xdr:rowOff>
    </xdr:to>
    <xdr:cxnSp macro="">
      <xdr:nvCxnSpPr>
        <xdr:cNvPr id="642" name="直線コネクタ 641"/>
        <xdr:cNvCxnSpPr/>
      </xdr:nvCxnSpPr>
      <xdr:spPr>
        <a:xfrm>
          <a:off x="14592300" y="13578446"/>
          <a:ext cx="8890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33896</xdr:rowOff>
    </xdr:from>
    <xdr:to>
      <xdr:col>21</xdr:col>
      <xdr:colOff>161925</xdr:colOff>
      <xdr:row>79</xdr:row>
      <xdr:rowOff>39802</xdr:rowOff>
    </xdr:to>
    <xdr:cxnSp macro="">
      <xdr:nvCxnSpPr>
        <xdr:cNvPr id="645" name="直線コネクタ 644"/>
        <xdr:cNvCxnSpPr/>
      </xdr:nvCxnSpPr>
      <xdr:spPr>
        <a:xfrm flipV="1">
          <a:off x="13703300" y="13578446"/>
          <a:ext cx="8890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37764</xdr:rowOff>
    </xdr:from>
    <xdr:to>
      <xdr:col>19</xdr:col>
      <xdr:colOff>644525</xdr:colOff>
      <xdr:row>79</xdr:row>
      <xdr:rowOff>39802</xdr:rowOff>
    </xdr:to>
    <xdr:cxnSp macro="">
      <xdr:nvCxnSpPr>
        <xdr:cNvPr id="648" name="直線コネクタ 647"/>
        <xdr:cNvCxnSpPr/>
      </xdr:nvCxnSpPr>
      <xdr:spPr>
        <a:xfrm>
          <a:off x="12814300" y="13582314"/>
          <a:ext cx="889000" cy="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9"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154546</xdr:rowOff>
    </xdr:from>
    <xdr:to>
      <xdr:col>21</xdr:col>
      <xdr:colOff>212725</xdr:colOff>
      <xdr:row>79</xdr:row>
      <xdr:rowOff>84696</xdr:rowOff>
    </xdr:to>
    <xdr:sp macro="" textlink="">
      <xdr:nvSpPr>
        <xdr:cNvPr id="662" name="円/楕円 661"/>
        <xdr:cNvSpPr/>
      </xdr:nvSpPr>
      <xdr:spPr>
        <a:xfrm>
          <a:off x="14541500" y="1352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75823</xdr:rowOff>
    </xdr:from>
    <xdr:ext cx="378565" cy="259045"/>
    <xdr:sp macro="" textlink="">
      <xdr:nvSpPr>
        <xdr:cNvPr id="663" name="テキスト ボックス 662"/>
        <xdr:cNvSpPr txBox="1"/>
      </xdr:nvSpPr>
      <xdr:spPr>
        <a:xfrm>
          <a:off x="14403017" y="13620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160452</xdr:rowOff>
    </xdr:from>
    <xdr:to>
      <xdr:col>20</xdr:col>
      <xdr:colOff>9525</xdr:colOff>
      <xdr:row>79</xdr:row>
      <xdr:rowOff>90602</xdr:rowOff>
    </xdr:to>
    <xdr:sp macro="" textlink="">
      <xdr:nvSpPr>
        <xdr:cNvPr id="664" name="円/楕円 663"/>
        <xdr:cNvSpPr/>
      </xdr:nvSpPr>
      <xdr:spPr>
        <a:xfrm>
          <a:off x="13652500" y="135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81729</xdr:rowOff>
    </xdr:from>
    <xdr:ext cx="378565" cy="259045"/>
    <xdr:sp macro="" textlink="">
      <xdr:nvSpPr>
        <xdr:cNvPr id="665" name="テキスト ボックス 664"/>
        <xdr:cNvSpPr txBox="1"/>
      </xdr:nvSpPr>
      <xdr:spPr>
        <a:xfrm>
          <a:off x="13514017" y="13626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158414</xdr:rowOff>
    </xdr:from>
    <xdr:to>
      <xdr:col>18</xdr:col>
      <xdr:colOff>492125</xdr:colOff>
      <xdr:row>79</xdr:row>
      <xdr:rowOff>88564</xdr:rowOff>
    </xdr:to>
    <xdr:sp macro="" textlink="">
      <xdr:nvSpPr>
        <xdr:cNvPr id="666" name="円/楕円 665"/>
        <xdr:cNvSpPr/>
      </xdr:nvSpPr>
      <xdr:spPr>
        <a:xfrm>
          <a:off x="12763500" y="1353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79691</xdr:rowOff>
    </xdr:from>
    <xdr:ext cx="378565" cy="259045"/>
    <xdr:sp macro="" textlink="">
      <xdr:nvSpPr>
        <xdr:cNvPr id="667" name="テキスト ボックス 666"/>
        <xdr:cNvSpPr txBox="1"/>
      </xdr:nvSpPr>
      <xdr:spPr>
        <a:xfrm>
          <a:off x="12625017" y="1362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18030</xdr:rowOff>
    </xdr:from>
    <xdr:to>
      <xdr:col>23</xdr:col>
      <xdr:colOff>517525</xdr:colOff>
      <xdr:row>97</xdr:row>
      <xdr:rowOff>22157</xdr:rowOff>
    </xdr:to>
    <xdr:cxnSp macro="">
      <xdr:nvCxnSpPr>
        <xdr:cNvPr id="698" name="直線コネクタ 697"/>
        <xdr:cNvCxnSpPr/>
      </xdr:nvCxnSpPr>
      <xdr:spPr>
        <a:xfrm>
          <a:off x="15481300" y="16648680"/>
          <a:ext cx="838200" cy="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23827</xdr:rowOff>
    </xdr:from>
    <xdr:ext cx="534377" cy="259045"/>
    <xdr:sp macro="" textlink="">
      <xdr:nvSpPr>
        <xdr:cNvPr id="699" name="公債費平均値テキスト"/>
        <xdr:cNvSpPr txBox="1"/>
      </xdr:nvSpPr>
      <xdr:spPr>
        <a:xfrm>
          <a:off x="16370300" y="16654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154592</xdr:rowOff>
    </xdr:from>
    <xdr:to>
      <xdr:col>22</xdr:col>
      <xdr:colOff>365125</xdr:colOff>
      <xdr:row>97</xdr:row>
      <xdr:rowOff>18030</xdr:rowOff>
    </xdr:to>
    <xdr:cxnSp macro="">
      <xdr:nvCxnSpPr>
        <xdr:cNvPr id="701" name="直線コネクタ 700"/>
        <xdr:cNvCxnSpPr/>
      </xdr:nvCxnSpPr>
      <xdr:spPr>
        <a:xfrm>
          <a:off x="14592300" y="16613792"/>
          <a:ext cx="889000" cy="3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160062</xdr:rowOff>
    </xdr:from>
    <xdr:ext cx="534377" cy="259045"/>
    <xdr:sp macro="" textlink="">
      <xdr:nvSpPr>
        <xdr:cNvPr id="703" name="テキスト ボックス 702"/>
        <xdr:cNvSpPr txBox="1"/>
      </xdr:nvSpPr>
      <xdr:spPr>
        <a:xfrm>
          <a:off x="15214111" y="167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140951</xdr:rowOff>
    </xdr:from>
    <xdr:to>
      <xdr:col>21</xdr:col>
      <xdr:colOff>161925</xdr:colOff>
      <xdr:row>96</xdr:row>
      <xdr:rowOff>154592</xdr:rowOff>
    </xdr:to>
    <xdr:cxnSp macro="">
      <xdr:nvCxnSpPr>
        <xdr:cNvPr id="704" name="直線コネクタ 703"/>
        <xdr:cNvCxnSpPr/>
      </xdr:nvCxnSpPr>
      <xdr:spPr>
        <a:xfrm>
          <a:off x="13703300" y="16600151"/>
          <a:ext cx="889000" cy="1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110924</xdr:rowOff>
    </xdr:from>
    <xdr:ext cx="534377" cy="259045"/>
    <xdr:sp macro="" textlink="">
      <xdr:nvSpPr>
        <xdr:cNvPr id="706" name="テキスト ボックス 705"/>
        <xdr:cNvSpPr txBox="1"/>
      </xdr:nvSpPr>
      <xdr:spPr>
        <a:xfrm>
          <a:off x="14325111" y="1674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116382</xdr:rowOff>
    </xdr:from>
    <xdr:to>
      <xdr:col>19</xdr:col>
      <xdr:colOff>644525</xdr:colOff>
      <xdr:row>96</xdr:row>
      <xdr:rowOff>140951</xdr:rowOff>
    </xdr:to>
    <xdr:cxnSp macro="">
      <xdr:nvCxnSpPr>
        <xdr:cNvPr id="707" name="直線コネクタ 706"/>
        <xdr:cNvCxnSpPr/>
      </xdr:nvCxnSpPr>
      <xdr:spPr>
        <a:xfrm>
          <a:off x="12814300" y="16575582"/>
          <a:ext cx="889000" cy="2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108094</xdr:rowOff>
    </xdr:from>
    <xdr:ext cx="534377" cy="259045"/>
    <xdr:sp macro="" textlink="">
      <xdr:nvSpPr>
        <xdr:cNvPr id="709" name="テキスト ボックス 708"/>
        <xdr:cNvSpPr txBox="1"/>
      </xdr:nvSpPr>
      <xdr:spPr>
        <a:xfrm>
          <a:off x="13436111" y="1673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90567</xdr:rowOff>
    </xdr:from>
    <xdr:ext cx="534377" cy="259045"/>
    <xdr:sp macro="" textlink="">
      <xdr:nvSpPr>
        <xdr:cNvPr id="711" name="テキスト ボックス 710"/>
        <xdr:cNvSpPr txBox="1"/>
      </xdr:nvSpPr>
      <xdr:spPr>
        <a:xfrm>
          <a:off x="12547111" y="167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142807</xdr:rowOff>
    </xdr:from>
    <xdr:to>
      <xdr:col>23</xdr:col>
      <xdr:colOff>568325</xdr:colOff>
      <xdr:row>97</xdr:row>
      <xdr:rowOff>72957</xdr:rowOff>
    </xdr:to>
    <xdr:sp macro="" textlink="">
      <xdr:nvSpPr>
        <xdr:cNvPr id="717" name="円/楕円 716"/>
        <xdr:cNvSpPr/>
      </xdr:nvSpPr>
      <xdr:spPr>
        <a:xfrm>
          <a:off x="16268700" y="1660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165684</xdr:rowOff>
    </xdr:from>
    <xdr:ext cx="534377" cy="259045"/>
    <xdr:sp macro="" textlink="">
      <xdr:nvSpPr>
        <xdr:cNvPr id="718" name="公債費該当値テキスト"/>
        <xdr:cNvSpPr txBox="1"/>
      </xdr:nvSpPr>
      <xdr:spPr>
        <a:xfrm>
          <a:off x="16370300" y="1645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38,548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138680</xdr:rowOff>
    </xdr:from>
    <xdr:to>
      <xdr:col>22</xdr:col>
      <xdr:colOff>415925</xdr:colOff>
      <xdr:row>97</xdr:row>
      <xdr:rowOff>68830</xdr:rowOff>
    </xdr:to>
    <xdr:sp macro="" textlink="">
      <xdr:nvSpPr>
        <xdr:cNvPr id="719" name="円/楕円 718"/>
        <xdr:cNvSpPr/>
      </xdr:nvSpPr>
      <xdr:spPr>
        <a:xfrm>
          <a:off x="15430500" y="165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85357</xdr:rowOff>
    </xdr:from>
    <xdr:ext cx="534377" cy="259045"/>
    <xdr:sp macro="" textlink="">
      <xdr:nvSpPr>
        <xdr:cNvPr id="720" name="テキスト ボックス 719"/>
        <xdr:cNvSpPr txBox="1"/>
      </xdr:nvSpPr>
      <xdr:spPr>
        <a:xfrm>
          <a:off x="15214111" y="1637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38,927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103792</xdr:rowOff>
    </xdr:from>
    <xdr:to>
      <xdr:col>21</xdr:col>
      <xdr:colOff>212725</xdr:colOff>
      <xdr:row>97</xdr:row>
      <xdr:rowOff>33942</xdr:rowOff>
    </xdr:to>
    <xdr:sp macro="" textlink="">
      <xdr:nvSpPr>
        <xdr:cNvPr id="721" name="円/楕円 720"/>
        <xdr:cNvSpPr/>
      </xdr:nvSpPr>
      <xdr:spPr>
        <a:xfrm>
          <a:off x="14541500" y="1656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50469</xdr:rowOff>
    </xdr:from>
    <xdr:ext cx="534377" cy="259045"/>
    <xdr:sp macro="" textlink="">
      <xdr:nvSpPr>
        <xdr:cNvPr id="722" name="テキスト ボックス 721"/>
        <xdr:cNvSpPr txBox="1"/>
      </xdr:nvSpPr>
      <xdr:spPr>
        <a:xfrm>
          <a:off x="14325111" y="1633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42,132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90151</xdr:rowOff>
    </xdr:from>
    <xdr:to>
      <xdr:col>20</xdr:col>
      <xdr:colOff>9525</xdr:colOff>
      <xdr:row>97</xdr:row>
      <xdr:rowOff>20301</xdr:rowOff>
    </xdr:to>
    <xdr:sp macro="" textlink="">
      <xdr:nvSpPr>
        <xdr:cNvPr id="723" name="円/楕円 722"/>
        <xdr:cNvSpPr/>
      </xdr:nvSpPr>
      <xdr:spPr>
        <a:xfrm>
          <a:off x="13652500" y="1654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36828</xdr:rowOff>
    </xdr:from>
    <xdr:ext cx="534377" cy="259045"/>
    <xdr:sp macro="" textlink="">
      <xdr:nvSpPr>
        <xdr:cNvPr id="724" name="テキスト ボックス 723"/>
        <xdr:cNvSpPr txBox="1"/>
      </xdr:nvSpPr>
      <xdr:spPr>
        <a:xfrm>
          <a:off x="13436111" y="1632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43,385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65582</xdr:rowOff>
    </xdr:from>
    <xdr:to>
      <xdr:col>18</xdr:col>
      <xdr:colOff>492125</xdr:colOff>
      <xdr:row>96</xdr:row>
      <xdr:rowOff>167182</xdr:rowOff>
    </xdr:to>
    <xdr:sp macro="" textlink="">
      <xdr:nvSpPr>
        <xdr:cNvPr id="725" name="円/楕円 724"/>
        <xdr:cNvSpPr/>
      </xdr:nvSpPr>
      <xdr:spPr>
        <a:xfrm>
          <a:off x="12763500" y="1652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12259</xdr:rowOff>
    </xdr:from>
    <xdr:ext cx="534377" cy="259045"/>
    <xdr:sp macro="" textlink="">
      <xdr:nvSpPr>
        <xdr:cNvPr id="726" name="テキスト ボックス 725"/>
        <xdr:cNvSpPr txBox="1"/>
      </xdr:nvSpPr>
      <xdr:spPr>
        <a:xfrm>
          <a:off x="12547111" y="1630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消防費及び教育費について、平成</a:t>
          </a:r>
          <a:r>
            <a:rPr kumimoji="1" lang="en-US" altLang="ja-JP" sz="1300">
              <a:latin typeface="ＭＳ Ｐゴシック"/>
            </a:rPr>
            <a:t>27</a:t>
          </a:r>
          <a:r>
            <a:rPr kumimoji="1" lang="ja-JP" altLang="en-US" sz="1300">
              <a:latin typeface="ＭＳ Ｐゴシック"/>
            </a:rPr>
            <a:t>年度の住民一人当たりコストが類似団体平均値を大きく上回っているが、これは消防庁舎、中学校の建替工事を実施したためである。</a:t>
          </a:r>
          <a:endParaRPr kumimoji="1" lang="en-US" altLang="ja-JP" sz="1300">
            <a:latin typeface="ＭＳ Ｐゴシック"/>
          </a:endParaRPr>
        </a:p>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は大型事業が終了したことに伴い、消防費、教育費ともに決算額が減少したが、新規事業として、消防費では消防車両の更新、防災行政無線の整備、教育費では、小中学校の空調整備事業に着手している。</a:t>
          </a:r>
          <a:endParaRPr kumimoji="1" lang="en-US" altLang="ja-JP" sz="1300">
            <a:latin typeface="ＭＳ Ｐゴシック"/>
          </a:endParaRPr>
        </a:p>
        <a:p>
          <a:r>
            <a:rPr kumimoji="1" lang="ja-JP" altLang="en-US" sz="1300">
              <a:latin typeface="ＭＳ Ｐゴシック"/>
            </a:rPr>
            <a:t>商工費について、平成</a:t>
          </a:r>
          <a:r>
            <a:rPr kumimoji="1" lang="en-US" altLang="ja-JP" sz="1300">
              <a:latin typeface="ＭＳ Ｐゴシック"/>
            </a:rPr>
            <a:t>28</a:t>
          </a:r>
          <a:r>
            <a:rPr kumimoji="1" lang="ja-JP" altLang="en-US" sz="1300">
              <a:latin typeface="ＭＳ Ｐゴシック"/>
            </a:rPr>
            <a:t>年度住民一人当たりコストは</a:t>
          </a:r>
          <a:r>
            <a:rPr kumimoji="1" lang="en-US" altLang="ja-JP" sz="1300">
              <a:latin typeface="ＭＳ Ｐゴシック"/>
            </a:rPr>
            <a:t>4,271</a:t>
          </a:r>
          <a:r>
            <a:rPr kumimoji="1" lang="ja-JP" altLang="en-US" sz="1300">
              <a:latin typeface="ＭＳ Ｐゴシック"/>
            </a:rPr>
            <a:t>円（対前年度</a:t>
          </a:r>
          <a:r>
            <a:rPr kumimoji="1" lang="en-US" altLang="ja-JP" sz="1300">
              <a:latin typeface="ＭＳ Ｐゴシック"/>
            </a:rPr>
            <a:t>23.6</a:t>
          </a:r>
          <a:r>
            <a:rPr kumimoji="1" lang="ja-JP" altLang="en-US" sz="1300">
              <a:latin typeface="ＭＳ Ｐゴシック"/>
            </a:rPr>
            <a:t>％増）となったが、これは地方創生関連事業に伴い増加となった。</a:t>
          </a:r>
          <a:endParaRPr kumimoji="1" lang="en-US" altLang="ja-JP" sz="1300">
            <a:latin typeface="ＭＳ Ｐゴシック"/>
          </a:endParaRPr>
        </a:p>
        <a:p>
          <a:r>
            <a:rPr kumimoji="1" lang="ja-JP" altLang="en-US" sz="1300">
              <a:latin typeface="ＭＳ Ｐゴシック"/>
            </a:rPr>
            <a:t>土木費について、減少傾向であるが、長年整備してきた区画整理事業が事業完了に向かっていることによる事業費の減少が主な要因である。一方、道路等のインフラ施設については、予防保全を踏まえた適正管理の観点から、今後も一定事業費が増額す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京都府精華町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厳しい財政状況における深刻な財源不足に対応するため、実質的な赤字補てんとして基金の取り崩しを続けている状況が続いている中、平成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年度は、町税の伸び等により、最終的に財政調整基金からの取り崩しを行わなかった。しかし、平成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は前年度の町税収入の上振れに伴い反比例する形で普通交付税が減少するなど一般財源総額が減少したたため、財政調整基金を取り崩したことにより、実質単年度収支がマイナスとなった。歳出面における経費節減に努めるものの、その圧縮は限界に達しており、税収の増は今後の地方交付税の減にも繋がってくるため、自主財源確保策を講じ、財政構造の改善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京都府精華町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においても赤字は発生していない。なかでも水道事業特別会計は、負債が少ないことから、黒字額も大きくなっている。ただし、赤字は発生していないものの、保険事業特別会計において年々保険給付費が増大しており、保険税（料）による自立的な会計運営の維持が困難となりつつある。また、下水道事業特別会計においては、公債費に係る基準外繰出が毎年一定額発生しており、一般会計への負担の影響も大きいことから、受益者負担の見直しも含めた経営の健全化に向けて取組を進める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6&#31246;&#36001;&#25919;&#25285;&#24403;&#65288;&#36001;&#25919;&#65289;/06%20&#27770;&#31639;&#32113;&#35336;/15%20&#36001;&#25919;&#27604;&#36611;&#20998;&#26512;&#34920;&#65295;&#27507;&#20986;&#27604;&#36611;&#20998;&#26512;&#34920;&#8594;&#36039;&#26009;&#38598;&#12408;/&#65298;&#65304;&#24180;&#24230;&#27770;&#31639;/03&#9314;11&#26376;&#20844;&#34920;&#20998;/04%20&#24066;&#30010;&#26449;&#22238;&#31572;/22%20&#31934;&#33775;&#30010;&#9679;ok/&#12304;&#36001;&#25919;&#29366;&#27841;&#36039;&#26009;&#38598;&#12305;_263664_&#31934;&#33775;&#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109.8</v>
          </cell>
          <cell r="O51">
            <v>112.5</v>
          </cell>
        </row>
        <row r="53">
          <cell r="N53">
            <v>50</v>
          </cell>
          <cell r="O53">
            <v>50.4</v>
          </cell>
        </row>
        <row r="55">
          <cell r="G55" t="str">
            <v>類似団体内平均値</v>
          </cell>
          <cell r="N55">
            <v>13</v>
          </cell>
          <cell r="O55">
            <v>21</v>
          </cell>
        </row>
        <row r="57">
          <cell r="N57">
            <v>53.4</v>
          </cell>
          <cell r="O57">
            <v>53.4</v>
          </cell>
        </row>
        <row r="72">
          <cell r="K72" t="str">
            <v>H24</v>
          </cell>
          <cell r="L72" t="str">
            <v>H25</v>
          </cell>
          <cell r="M72" t="str">
            <v>H26</v>
          </cell>
          <cell r="N72" t="str">
            <v>H27</v>
          </cell>
          <cell r="O72" t="str">
            <v>H28</v>
          </cell>
        </row>
        <row r="73">
          <cell r="G73" t="str">
            <v>当該団体値</v>
          </cell>
          <cell r="K73">
            <v>135.5</v>
          </cell>
          <cell r="L73">
            <v>121.2</v>
          </cell>
          <cell r="M73">
            <v>111</v>
          </cell>
          <cell r="N73">
            <v>109.8</v>
          </cell>
          <cell r="O73">
            <v>112.5</v>
          </cell>
        </row>
        <row r="75">
          <cell r="K75">
            <v>13.9</v>
          </cell>
          <cell r="L75">
            <v>14.1</v>
          </cell>
          <cell r="M75">
            <v>14</v>
          </cell>
          <cell r="N75">
            <v>14.1</v>
          </cell>
          <cell r="O75">
            <v>13.6</v>
          </cell>
        </row>
        <row r="77">
          <cell r="G77" t="str">
            <v>類似団体内平均値</v>
          </cell>
          <cell r="K77">
            <v>30.7</v>
          </cell>
          <cell r="L77">
            <v>22.3</v>
          </cell>
          <cell r="M77">
            <v>20.3</v>
          </cell>
          <cell r="N77">
            <v>13</v>
          </cell>
          <cell r="O77">
            <v>21</v>
          </cell>
        </row>
        <row r="79">
          <cell r="K79">
            <v>9.1999999999999993</v>
          </cell>
          <cell r="L79">
            <v>8.5</v>
          </cell>
          <cell r="M79">
            <v>7.7</v>
          </cell>
          <cell r="N79">
            <v>6.8</v>
          </cell>
          <cell r="O79">
            <v>6.8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60" t="s">
        <v>64</v>
      </c>
      <c r="C1" s="560"/>
      <c r="D1" s="560"/>
      <c r="E1" s="560"/>
      <c r="F1" s="560"/>
      <c r="G1" s="560"/>
      <c r="H1" s="560"/>
      <c r="I1" s="560"/>
      <c r="J1" s="560"/>
      <c r="K1" s="560"/>
      <c r="L1" s="560"/>
      <c r="M1" s="560"/>
      <c r="N1" s="560"/>
      <c r="O1" s="560"/>
      <c r="P1" s="560"/>
      <c r="Q1" s="560"/>
      <c r="R1" s="560"/>
      <c r="S1" s="560"/>
      <c r="T1" s="560"/>
      <c r="U1" s="560"/>
      <c r="V1" s="560"/>
      <c r="W1" s="560"/>
      <c r="X1" s="560"/>
      <c r="Y1" s="560"/>
      <c r="Z1" s="560"/>
      <c r="AA1" s="560"/>
      <c r="AB1" s="560"/>
      <c r="AC1" s="560"/>
      <c r="AD1" s="560"/>
      <c r="AE1" s="560"/>
      <c r="AF1" s="560"/>
      <c r="AG1" s="560"/>
      <c r="AH1" s="560"/>
      <c r="AI1" s="560"/>
      <c r="AJ1" s="560"/>
      <c r="AK1" s="560"/>
      <c r="AL1" s="560"/>
      <c r="AM1" s="560"/>
      <c r="AN1" s="560"/>
      <c r="AO1" s="560"/>
      <c r="AP1" s="560"/>
      <c r="AQ1" s="560"/>
      <c r="AR1" s="560"/>
      <c r="AS1" s="560"/>
      <c r="AT1" s="560"/>
      <c r="AU1" s="560"/>
      <c r="AV1" s="560"/>
      <c r="AW1" s="560"/>
      <c r="AX1" s="560"/>
      <c r="AY1" s="560"/>
      <c r="AZ1" s="560"/>
      <c r="BA1" s="560"/>
      <c r="BB1" s="560"/>
      <c r="BC1" s="560"/>
      <c r="BD1" s="560"/>
      <c r="BE1" s="560"/>
      <c r="BF1" s="560"/>
      <c r="BG1" s="560"/>
      <c r="BH1" s="560"/>
      <c r="BI1" s="560"/>
      <c r="BJ1" s="560"/>
      <c r="BK1" s="560"/>
      <c r="BL1" s="560"/>
      <c r="BM1" s="560"/>
      <c r="BN1" s="560"/>
      <c r="BO1" s="560"/>
      <c r="BP1" s="560"/>
      <c r="BQ1" s="560"/>
      <c r="BR1" s="560"/>
      <c r="BS1" s="560"/>
      <c r="BT1" s="560"/>
      <c r="BU1" s="560"/>
      <c r="BV1" s="560"/>
      <c r="BW1" s="560"/>
      <c r="BX1" s="560"/>
      <c r="BY1" s="560"/>
      <c r="BZ1" s="560"/>
      <c r="CA1" s="560"/>
      <c r="CB1" s="560"/>
      <c r="CC1" s="560"/>
      <c r="CD1" s="560"/>
      <c r="CE1" s="560"/>
      <c r="CF1" s="560"/>
      <c r="CG1" s="560"/>
      <c r="CH1" s="560"/>
      <c r="CI1" s="560"/>
      <c r="CJ1" s="560"/>
      <c r="CK1" s="560"/>
      <c r="CL1" s="560"/>
      <c r="CM1" s="560"/>
      <c r="CN1" s="560"/>
      <c r="CO1" s="560"/>
      <c r="CP1" s="560"/>
      <c r="CQ1" s="560"/>
      <c r="CR1" s="560"/>
      <c r="CS1" s="560"/>
      <c r="CT1" s="560"/>
      <c r="CU1" s="560"/>
      <c r="CV1" s="560"/>
      <c r="CW1" s="560"/>
      <c r="CX1" s="560"/>
      <c r="CY1" s="560"/>
      <c r="CZ1" s="560"/>
      <c r="DA1" s="560"/>
      <c r="DB1" s="560"/>
      <c r="DC1" s="560"/>
      <c r="DD1" s="560"/>
      <c r="DE1" s="560"/>
      <c r="DF1" s="560"/>
      <c r="DG1" s="560"/>
      <c r="DH1" s="560"/>
      <c r="DI1" s="56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61" t="s">
        <v>66</v>
      </c>
      <c r="C3" s="562"/>
      <c r="D3" s="562"/>
      <c r="E3" s="563"/>
      <c r="F3" s="563"/>
      <c r="G3" s="563"/>
      <c r="H3" s="563"/>
      <c r="I3" s="563"/>
      <c r="J3" s="563"/>
      <c r="K3" s="563"/>
      <c r="L3" s="563" t="s">
        <v>67</v>
      </c>
      <c r="M3" s="563"/>
      <c r="N3" s="563"/>
      <c r="O3" s="563"/>
      <c r="P3" s="563"/>
      <c r="Q3" s="563"/>
      <c r="R3" s="566"/>
      <c r="S3" s="566"/>
      <c r="T3" s="566"/>
      <c r="U3" s="566"/>
      <c r="V3" s="567"/>
      <c r="W3" s="464" t="s">
        <v>68</v>
      </c>
      <c r="X3" s="465"/>
      <c r="Y3" s="465"/>
      <c r="Z3" s="465"/>
      <c r="AA3" s="465"/>
      <c r="AB3" s="562"/>
      <c r="AC3" s="566" t="s">
        <v>69</v>
      </c>
      <c r="AD3" s="465"/>
      <c r="AE3" s="465"/>
      <c r="AF3" s="465"/>
      <c r="AG3" s="465"/>
      <c r="AH3" s="465"/>
      <c r="AI3" s="465"/>
      <c r="AJ3" s="465"/>
      <c r="AK3" s="465"/>
      <c r="AL3" s="528"/>
      <c r="AM3" s="464" t="s">
        <v>70</v>
      </c>
      <c r="AN3" s="465"/>
      <c r="AO3" s="465"/>
      <c r="AP3" s="465"/>
      <c r="AQ3" s="465"/>
      <c r="AR3" s="465"/>
      <c r="AS3" s="465"/>
      <c r="AT3" s="465"/>
      <c r="AU3" s="465"/>
      <c r="AV3" s="465"/>
      <c r="AW3" s="465"/>
      <c r="AX3" s="528"/>
      <c r="AY3" s="520" t="s">
        <v>1</v>
      </c>
      <c r="AZ3" s="521"/>
      <c r="BA3" s="521"/>
      <c r="BB3" s="521"/>
      <c r="BC3" s="521"/>
      <c r="BD3" s="521"/>
      <c r="BE3" s="521"/>
      <c r="BF3" s="521"/>
      <c r="BG3" s="521"/>
      <c r="BH3" s="521"/>
      <c r="BI3" s="521"/>
      <c r="BJ3" s="521"/>
      <c r="BK3" s="521"/>
      <c r="BL3" s="521"/>
      <c r="BM3" s="570"/>
      <c r="BN3" s="464" t="s">
        <v>71</v>
      </c>
      <c r="BO3" s="465"/>
      <c r="BP3" s="465"/>
      <c r="BQ3" s="465"/>
      <c r="BR3" s="465"/>
      <c r="BS3" s="465"/>
      <c r="BT3" s="465"/>
      <c r="BU3" s="528"/>
      <c r="BV3" s="464" t="s">
        <v>72</v>
      </c>
      <c r="BW3" s="465"/>
      <c r="BX3" s="465"/>
      <c r="BY3" s="465"/>
      <c r="BZ3" s="465"/>
      <c r="CA3" s="465"/>
      <c r="CB3" s="465"/>
      <c r="CC3" s="528"/>
      <c r="CD3" s="520" t="s">
        <v>1</v>
      </c>
      <c r="CE3" s="521"/>
      <c r="CF3" s="521"/>
      <c r="CG3" s="521"/>
      <c r="CH3" s="521"/>
      <c r="CI3" s="521"/>
      <c r="CJ3" s="521"/>
      <c r="CK3" s="521"/>
      <c r="CL3" s="521"/>
      <c r="CM3" s="521"/>
      <c r="CN3" s="521"/>
      <c r="CO3" s="521"/>
      <c r="CP3" s="521"/>
      <c r="CQ3" s="521"/>
      <c r="CR3" s="521"/>
      <c r="CS3" s="570"/>
      <c r="CT3" s="464" t="s">
        <v>73</v>
      </c>
      <c r="CU3" s="465"/>
      <c r="CV3" s="465"/>
      <c r="CW3" s="465"/>
      <c r="CX3" s="465"/>
      <c r="CY3" s="465"/>
      <c r="CZ3" s="465"/>
      <c r="DA3" s="528"/>
      <c r="DB3" s="464" t="s">
        <v>74</v>
      </c>
      <c r="DC3" s="465"/>
      <c r="DD3" s="465"/>
      <c r="DE3" s="465"/>
      <c r="DF3" s="465"/>
      <c r="DG3" s="465"/>
      <c r="DH3" s="465"/>
      <c r="DI3" s="528"/>
      <c r="DJ3" s="139"/>
      <c r="DK3" s="139"/>
      <c r="DL3" s="139"/>
      <c r="DM3" s="139"/>
      <c r="DN3" s="139"/>
      <c r="DO3" s="139"/>
    </row>
    <row r="4" spans="1:119" ht="18.75" customHeight="1">
      <c r="A4" s="140"/>
      <c r="B4" s="536"/>
      <c r="C4" s="537"/>
      <c r="D4" s="537"/>
      <c r="E4" s="538"/>
      <c r="F4" s="538"/>
      <c r="G4" s="538"/>
      <c r="H4" s="538"/>
      <c r="I4" s="538"/>
      <c r="J4" s="538"/>
      <c r="K4" s="538"/>
      <c r="L4" s="538"/>
      <c r="M4" s="538"/>
      <c r="N4" s="538"/>
      <c r="O4" s="538"/>
      <c r="P4" s="538"/>
      <c r="Q4" s="538"/>
      <c r="R4" s="542"/>
      <c r="S4" s="542"/>
      <c r="T4" s="542"/>
      <c r="U4" s="542"/>
      <c r="V4" s="543"/>
      <c r="W4" s="529"/>
      <c r="X4" s="347"/>
      <c r="Y4" s="347"/>
      <c r="Z4" s="347"/>
      <c r="AA4" s="347"/>
      <c r="AB4" s="537"/>
      <c r="AC4" s="542"/>
      <c r="AD4" s="347"/>
      <c r="AE4" s="347"/>
      <c r="AF4" s="347"/>
      <c r="AG4" s="347"/>
      <c r="AH4" s="347"/>
      <c r="AI4" s="347"/>
      <c r="AJ4" s="347"/>
      <c r="AK4" s="347"/>
      <c r="AL4" s="530"/>
      <c r="AM4" s="489"/>
      <c r="AN4" s="401"/>
      <c r="AO4" s="401"/>
      <c r="AP4" s="401"/>
      <c r="AQ4" s="401"/>
      <c r="AR4" s="401"/>
      <c r="AS4" s="401"/>
      <c r="AT4" s="401"/>
      <c r="AU4" s="401"/>
      <c r="AV4" s="401"/>
      <c r="AW4" s="401"/>
      <c r="AX4" s="569"/>
      <c r="AY4" s="377" t="s">
        <v>75</v>
      </c>
      <c r="AZ4" s="378"/>
      <c r="BA4" s="378"/>
      <c r="BB4" s="378"/>
      <c r="BC4" s="378"/>
      <c r="BD4" s="378"/>
      <c r="BE4" s="378"/>
      <c r="BF4" s="378"/>
      <c r="BG4" s="378"/>
      <c r="BH4" s="378"/>
      <c r="BI4" s="378"/>
      <c r="BJ4" s="378"/>
      <c r="BK4" s="378"/>
      <c r="BL4" s="378"/>
      <c r="BM4" s="379"/>
      <c r="BN4" s="380">
        <v>12799312</v>
      </c>
      <c r="BO4" s="381"/>
      <c r="BP4" s="381"/>
      <c r="BQ4" s="381"/>
      <c r="BR4" s="381"/>
      <c r="BS4" s="381"/>
      <c r="BT4" s="381"/>
      <c r="BU4" s="382"/>
      <c r="BV4" s="380">
        <v>14644506</v>
      </c>
      <c r="BW4" s="381"/>
      <c r="BX4" s="381"/>
      <c r="BY4" s="381"/>
      <c r="BZ4" s="381"/>
      <c r="CA4" s="381"/>
      <c r="CB4" s="381"/>
      <c r="CC4" s="382"/>
      <c r="CD4" s="554" t="s">
        <v>76</v>
      </c>
      <c r="CE4" s="555"/>
      <c r="CF4" s="555"/>
      <c r="CG4" s="555"/>
      <c r="CH4" s="555"/>
      <c r="CI4" s="555"/>
      <c r="CJ4" s="555"/>
      <c r="CK4" s="555"/>
      <c r="CL4" s="555"/>
      <c r="CM4" s="555"/>
      <c r="CN4" s="555"/>
      <c r="CO4" s="555"/>
      <c r="CP4" s="555"/>
      <c r="CQ4" s="555"/>
      <c r="CR4" s="555"/>
      <c r="CS4" s="556"/>
      <c r="CT4" s="557">
        <v>0.6</v>
      </c>
      <c r="CU4" s="558"/>
      <c r="CV4" s="558"/>
      <c r="CW4" s="558"/>
      <c r="CX4" s="558"/>
      <c r="CY4" s="558"/>
      <c r="CZ4" s="558"/>
      <c r="DA4" s="559"/>
      <c r="DB4" s="557">
        <v>0.7</v>
      </c>
      <c r="DC4" s="558"/>
      <c r="DD4" s="558"/>
      <c r="DE4" s="558"/>
      <c r="DF4" s="558"/>
      <c r="DG4" s="558"/>
      <c r="DH4" s="558"/>
      <c r="DI4" s="559"/>
      <c r="DJ4" s="139"/>
      <c r="DK4" s="139"/>
      <c r="DL4" s="139"/>
      <c r="DM4" s="139"/>
      <c r="DN4" s="139"/>
      <c r="DO4" s="139"/>
    </row>
    <row r="5" spans="1:119" ht="18.75" customHeight="1">
      <c r="A5" s="140"/>
      <c r="B5" s="564"/>
      <c r="C5" s="402"/>
      <c r="D5" s="402"/>
      <c r="E5" s="565"/>
      <c r="F5" s="565"/>
      <c r="G5" s="565"/>
      <c r="H5" s="565"/>
      <c r="I5" s="565"/>
      <c r="J5" s="565"/>
      <c r="K5" s="565"/>
      <c r="L5" s="565"/>
      <c r="M5" s="565"/>
      <c r="N5" s="565"/>
      <c r="O5" s="565"/>
      <c r="P5" s="565"/>
      <c r="Q5" s="565"/>
      <c r="R5" s="400"/>
      <c r="S5" s="400"/>
      <c r="T5" s="400"/>
      <c r="U5" s="400"/>
      <c r="V5" s="568"/>
      <c r="W5" s="489"/>
      <c r="X5" s="401"/>
      <c r="Y5" s="401"/>
      <c r="Z5" s="401"/>
      <c r="AA5" s="401"/>
      <c r="AB5" s="402"/>
      <c r="AC5" s="400"/>
      <c r="AD5" s="401"/>
      <c r="AE5" s="401"/>
      <c r="AF5" s="401"/>
      <c r="AG5" s="401"/>
      <c r="AH5" s="401"/>
      <c r="AI5" s="401"/>
      <c r="AJ5" s="401"/>
      <c r="AK5" s="401"/>
      <c r="AL5" s="569"/>
      <c r="AM5" s="454" t="s">
        <v>77</v>
      </c>
      <c r="AN5" s="359"/>
      <c r="AO5" s="359"/>
      <c r="AP5" s="359"/>
      <c r="AQ5" s="359"/>
      <c r="AR5" s="359"/>
      <c r="AS5" s="359"/>
      <c r="AT5" s="360"/>
      <c r="AU5" s="442" t="s">
        <v>78</v>
      </c>
      <c r="AV5" s="443"/>
      <c r="AW5" s="443"/>
      <c r="AX5" s="443"/>
      <c r="AY5" s="365" t="s">
        <v>79</v>
      </c>
      <c r="AZ5" s="366"/>
      <c r="BA5" s="366"/>
      <c r="BB5" s="366"/>
      <c r="BC5" s="366"/>
      <c r="BD5" s="366"/>
      <c r="BE5" s="366"/>
      <c r="BF5" s="366"/>
      <c r="BG5" s="366"/>
      <c r="BH5" s="366"/>
      <c r="BI5" s="366"/>
      <c r="BJ5" s="366"/>
      <c r="BK5" s="366"/>
      <c r="BL5" s="366"/>
      <c r="BM5" s="367"/>
      <c r="BN5" s="385">
        <v>12632714</v>
      </c>
      <c r="BO5" s="386"/>
      <c r="BP5" s="386"/>
      <c r="BQ5" s="386"/>
      <c r="BR5" s="386"/>
      <c r="BS5" s="386"/>
      <c r="BT5" s="386"/>
      <c r="BU5" s="387"/>
      <c r="BV5" s="385">
        <v>14510433</v>
      </c>
      <c r="BW5" s="386"/>
      <c r="BX5" s="386"/>
      <c r="BY5" s="386"/>
      <c r="BZ5" s="386"/>
      <c r="CA5" s="386"/>
      <c r="CB5" s="386"/>
      <c r="CC5" s="387"/>
      <c r="CD5" s="394" t="s">
        <v>80</v>
      </c>
      <c r="CE5" s="395"/>
      <c r="CF5" s="395"/>
      <c r="CG5" s="395"/>
      <c r="CH5" s="395"/>
      <c r="CI5" s="395"/>
      <c r="CJ5" s="395"/>
      <c r="CK5" s="395"/>
      <c r="CL5" s="395"/>
      <c r="CM5" s="395"/>
      <c r="CN5" s="395"/>
      <c r="CO5" s="395"/>
      <c r="CP5" s="395"/>
      <c r="CQ5" s="395"/>
      <c r="CR5" s="395"/>
      <c r="CS5" s="396"/>
      <c r="CT5" s="355">
        <v>98.1</v>
      </c>
      <c r="CU5" s="356"/>
      <c r="CV5" s="356"/>
      <c r="CW5" s="356"/>
      <c r="CX5" s="356"/>
      <c r="CY5" s="356"/>
      <c r="CZ5" s="356"/>
      <c r="DA5" s="357"/>
      <c r="DB5" s="355">
        <v>92</v>
      </c>
      <c r="DC5" s="356"/>
      <c r="DD5" s="356"/>
      <c r="DE5" s="356"/>
      <c r="DF5" s="356"/>
      <c r="DG5" s="356"/>
      <c r="DH5" s="356"/>
      <c r="DI5" s="357"/>
      <c r="DJ5" s="139"/>
      <c r="DK5" s="139"/>
      <c r="DL5" s="139"/>
      <c r="DM5" s="139"/>
      <c r="DN5" s="139"/>
      <c r="DO5" s="139"/>
    </row>
    <row r="6" spans="1:119" ht="18.75" customHeight="1">
      <c r="A6" s="140"/>
      <c r="B6" s="534" t="s">
        <v>81</v>
      </c>
      <c r="C6" s="399"/>
      <c r="D6" s="399"/>
      <c r="E6" s="535"/>
      <c r="F6" s="535"/>
      <c r="G6" s="535"/>
      <c r="H6" s="535"/>
      <c r="I6" s="535"/>
      <c r="J6" s="535"/>
      <c r="K6" s="535"/>
      <c r="L6" s="535" t="s">
        <v>82</v>
      </c>
      <c r="M6" s="535"/>
      <c r="N6" s="535"/>
      <c r="O6" s="535"/>
      <c r="P6" s="535"/>
      <c r="Q6" s="535"/>
      <c r="R6" s="423"/>
      <c r="S6" s="423"/>
      <c r="T6" s="423"/>
      <c r="U6" s="423"/>
      <c r="V6" s="541"/>
      <c r="W6" s="474" t="s">
        <v>83</v>
      </c>
      <c r="X6" s="398"/>
      <c r="Y6" s="398"/>
      <c r="Z6" s="398"/>
      <c r="AA6" s="398"/>
      <c r="AB6" s="399"/>
      <c r="AC6" s="546" t="s">
        <v>84</v>
      </c>
      <c r="AD6" s="547"/>
      <c r="AE6" s="547"/>
      <c r="AF6" s="547"/>
      <c r="AG6" s="547"/>
      <c r="AH6" s="547"/>
      <c r="AI6" s="547"/>
      <c r="AJ6" s="547"/>
      <c r="AK6" s="547"/>
      <c r="AL6" s="548"/>
      <c r="AM6" s="454" t="s">
        <v>85</v>
      </c>
      <c r="AN6" s="359"/>
      <c r="AO6" s="359"/>
      <c r="AP6" s="359"/>
      <c r="AQ6" s="359"/>
      <c r="AR6" s="359"/>
      <c r="AS6" s="359"/>
      <c r="AT6" s="360"/>
      <c r="AU6" s="442" t="s">
        <v>78</v>
      </c>
      <c r="AV6" s="443"/>
      <c r="AW6" s="443"/>
      <c r="AX6" s="443"/>
      <c r="AY6" s="365" t="s">
        <v>86</v>
      </c>
      <c r="AZ6" s="366"/>
      <c r="BA6" s="366"/>
      <c r="BB6" s="366"/>
      <c r="BC6" s="366"/>
      <c r="BD6" s="366"/>
      <c r="BE6" s="366"/>
      <c r="BF6" s="366"/>
      <c r="BG6" s="366"/>
      <c r="BH6" s="366"/>
      <c r="BI6" s="366"/>
      <c r="BJ6" s="366"/>
      <c r="BK6" s="366"/>
      <c r="BL6" s="366"/>
      <c r="BM6" s="367"/>
      <c r="BN6" s="385">
        <v>166598</v>
      </c>
      <c r="BO6" s="386"/>
      <c r="BP6" s="386"/>
      <c r="BQ6" s="386"/>
      <c r="BR6" s="386"/>
      <c r="BS6" s="386"/>
      <c r="BT6" s="386"/>
      <c r="BU6" s="387"/>
      <c r="BV6" s="385">
        <v>134073</v>
      </c>
      <c r="BW6" s="386"/>
      <c r="BX6" s="386"/>
      <c r="BY6" s="386"/>
      <c r="BZ6" s="386"/>
      <c r="CA6" s="386"/>
      <c r="CB6" s="386"/>
      <c r="CC6" s="387"/>
      <c r="CD6" s="394" t="s">
        <v>87</v>
      </c>
      <c r="CE6" s="395"/>
      <c r="CF6" s="395"/>
      <c r="CG6" s="395"/>
      <c r="CH6" s="395"/>
      <c r="CI6" s="395"/>
      <c r="CJ6" s="395"/>
      <c r="CK6" s="395"/>
      <c r="CL6" s="395"/>
      <c r="CM6" s="395"/>
      <c r="CN6" s="395"/>
      <c r="CO6" s="395"/>
      <c r="CP6" s="395"/>
      <c r="CQ6" s="395"/>
      <c r="CR6" s="395"/>
      <c r="CS6" s="396"/>
      <c r="CT6" s="531">
        <v>103.7</v>
      </c>
      <c r="CU6" s="532"/>
      <c r="CV6" s="532"/>
      <c r="CW6" s="532"/>
      <c r="CX6" s="532"/>
      <c r="CY6" s="532"/>
      <c r="CZ6" s="532"/>
      <c r="DA6" s="533"/>
      <c r="DB6" s="531">
        <v>99.3</v>
      </c>
      <c r="DC6" s="532"/>
      <c r="DD6" s="532"/>
      <c r="DE6" s="532"/>
      <c r="DF6" s="532"/>
      <c r="DG6" s="532"/>
      <c r="DH6" s="532"/>
      <c r="DI6" s="533"/>
      <c r="DJ6" s="139"/>
      <c r="DK6" s="139"/>
      <c r="DL6" s="139"/>
      <c r="DM6" s="139"/>
      <c r="DN6" s="139"/>
      <c r="DO6" s="139"/>
    </row>
    <row r="7" spans="1:119" ht="18.75" customHeight="1">
      <c r="A7" s="140"/>
      <c r="B7" s="536"/>
      <c r="C7" s="537"/>
      <c r="D7" s="537"/>
      <c r="E7" s="538"/>
      <c r="F7" s="538"/>
      <c r="G7" s="538"/>
      <c r="H7" s="538"/>
      <c r="I7" s="538"/>
      <c r="J7" s="538"/>
      <c r="K7" s="538"/>
      <c r="L7" s="538"/>
      <c r="M7" s="538"/>
      <c r="N7" s="538"/>
      <c r="O7" s="538"/>
      <c r="P7" s="538"/>
      <c r="Q7" s="538"/>
      <c r="R7" s="542"/>
      <c r="S7" s="542"/>
      <c r="T7" s="542"/>
      <c r="U7" s="542"/>
      <c r="V7" s="543"/>
      <c r="W7" s="529"/>
      <c r="X7" s="347"/>
      <c r="Y7" s="347"/>
      <c r="Z7" s="347"/>
      <c r="AA7" s="347"/>
      <c r="AB7" s="537"/>
      <c r="AC7" s="549"/>
      <c r="AD7" s="348"/>
      <c r="AE7" s="348"/>
      <c r="AF7" s="348"/>
      <c r="AG7" s="348"/>
      <c r="AH7" s="348"/>
      <c r="AI7" s="348"/>
      <c r="AJ7" s="348"/>
      <c r="AK7" s="348"/>
      <c r="AL7" s="550"/>
      <c r="AM7" s="454" t="s">
        <v>88</v>
      </c>
      <c r="AN7" s="359"/>
      <c r="AO7" s="359"/>
      <c r="AP7" s="359"/>
      <c r="AQ7" s="359"/>
      <c r="AR7" s="359"/>
      <c r="AS7" s="359"/>
      <c r="AT7" s="360"/>
      <c r="AU7" s="442" t="s">
        <v>89</v>
      </c>
      <c r="AV7" s="443"/>
      <c r="AW7" s="443"/>
      <c r="AX7" s="443"/>
      <c r="AY7" s="365" t="s">
        <v>90</v>
      </c>
      <c r="AZ7" s="366"/>
      <c r="BA7" s="366"/>
      <c r="BB7" s="366"/>
      <c r="BC7" s="366"/>
      <c r="BD7" s="366"/>
      <c r="BE7" s="366"/>
      <c r="BF7" s="366"/>
      <c r="BG7" s="366"/>
      <c r="BH7" s="366"/>
      <c r="BI7" s="366"/>
      <c r="BJ7" s="366"/>
      <c r="BK7" s="366"/>
      <c r="BL7" s="366"/>
      <c r="BM7" s="367"/>
      <c r="BN7" s="385">
        <v>115749</v>
      </c>
      <c r="BO7" s="386"/>
      <c r="BP7" s="386"/>
      <c r="BQ7" s="386"/>
      <c r="BR7" s="386"/>
      <c r="BS7" s="386"/>
      <c r="BT7" s="386"/>
      <c r="BU7" s="387"/>
      <c r="BV7" s="385">
        <v>75539</v>
      </c>
      <c r="BW7" s="386"/>
      <c r="BX7" s="386"/>
      <c r="BY7" s="386"/>
      <c r="BZ7" s="386"/>
      <c r="CA7" s="386"/>
      <c r="CB7" s="386"/>
      <c r="CC7" s="387"/>
      <c r="CD7" s="394" t="s">
        <v>91</v>
      </c>
      <c r="CE7" s="395"/>
      <c r="CF7" s="395"/>
      <c r="CG7" s="395"/>
      <c r="CH7" s="395"/>
      <c r="CI7" s="395"/>
      <c r="CJ7" s="395"/>
      <c r="CK7" s="395"/>
      <c r="CL7" s="395"/>
      <c r="CM7" s="395"/>
      <c r="CN7" s="395"/>
      <c r="CO7" s="395"/>
      <c r="CP7" s="395"/>
      <c r="CQ7" s="395"/>
      <c r="CR7" s="395"/>
      <c r="CS7" s="396"/>
      <c r="CT7" s="385">
        <v>8005141</v>
      </c>
      <c r="CU7" s="386"/>
      <c r="CV7" s="386"/>
      <c r="CW7" s="386"/>
      <c r="CX7" s="386"/>
      <c r="CY7" s="386"/>
      <c r="CZ7" s="386"/>
      <c r="DA7" s="387"/>
      <c r="DB7" s="385">
        <v>7937389</v>
      </c>
      <c r="DC7" s="386"/>
      <c r="DD7" s="386"/>
      <c r="DE7" s="386"/>
      <c r="DF7" s="386"/>
      <c r="DG7" s="386"/>
      <c r="DH7" s="386"/>
      <c r="DI7" s="387"/>
      <c r="DJ7" s="139"/>
      <c r="DK7" s="139"/>
      <c r="DL7" s="139"/>
      <c r="DM7" s="139"/>
      <c r="DN7" s="139"/>
      <c r="DO7" s="139"/>
    </row>
    <row r="8" spans="1:119" ht="18.75" customHeight="1" thickBot="1">
      <c r="A8" s="140"/>
      <c r="B8" s="539"/>
      <c r="C8" s="475"/>
      <c r="D8" s="475"/>
      <c r="E8" s="540"/>
      <c r="F8" s="540"/>
      <c r="G8" s="540"/>
      <c r="H8" s="540"/>
      <c r="I8" s="540"/>
      <c r="J8" s="540"/>
      <c r="K8" s="540"/>
      <c r="L8" s="540"/>
      <c r="M8" s="540"/>
      <c r="N8" s="540"/>
      <c r="O8" s="540"/>
      <c r="P8" s="540"/>
      <c r="Q8" s="540"/>
      <c r="R8" s="544"/>
      <c r="S8" s="544"/>
      <c r="T8" s="544"/>
      <c r="U8" s="544"/>
      <c r="V8" s="545"/>
      <c r="W8" s="466"/>
      <c r="X8" s="467"/>
      <c r="Y8" s="467"/>
      <c r="Z8" s="467"/>
      <c r="AA8" s="467"/>
      <c r="AB8" s="475"/>
      <c r="AC8" s="551"/>
      <c r="AD8" s="552"/>
      <c r="AE8" s="552"/>
      <c r="AF8" s="552"/>
      <c r="AG8" s="552"/>
      <c r="AH8" s="552"/>
      <c r="AI8" s="552"/>
      <c r="AJ8" s="552"/>
      <c r="AK8" s="552"/>
      <c r="AL8" s="553"/>
      <c r="AM8" s="454" t="s">
        <v>92</v>
      </c>
      <c r="AN8" s="359"/>
      <c r="AO8" s="359"/>
      <c r="AP8" s="359"/>
      <c r="AQ8" s="359"/>
      <c r="AR8" s="359"/>
      <c r="AS8" s="359"/>
      <c r="AT8" s="360"/>
      <c r="AU8" s="442" t="s">
        <v>93</v>
      </c>
      <c r="AV8" s="443"/>
      <c r="AW8" s="443"/>
      <c r="AX8" s="443"/>
      <c r="AY8" s="365" t="s">
        <v>94</v>
      </c>
      <c r="AZ8" s="366"/>
      <c r="BA8" s="366"/>
      <c r="BB8" s="366"/>
      <c r="BC8" s="366"/>
      <c r="BD8" s="366"/>
      <c r="BE8" s="366"/>
      <c r="BF8" s="366"/>
      <c r="BG8" s="366"/>
      <c r="BH8" s="366"/>
      <c r="BI8" s="366"/>
      <c r="BJ8" s="366"/>
      <c r="BK8" s="366"/>
      <c r="BL8" s="366"/>
      <c r="BM8" s="367"/>
      <c r="BN8" s="385">
        <v>50849</v>
      </c>
      <c r="BO8" s="386"/>
      <c r="BP8" s="386"/>
      <c r="BQ8" s="386"/>
      <c r="BR8" s="386"/>
      <c r="BS8" s="386"/>
      <c r="BT8" s="386"/>
      <c r="BU8" s="387"/>
      <c r="BV8" s="385">
        <v>58534</v>
      </c>
      <c r="BW8" s="386"/>
      <c r="BX8" s="386"/>
      <c r="BY8" s="386"/>
      <c r="BZ8" s="386"/>
      <c r="CA8" s="386"/>
      <c r="CB8" s="386"/>
      <c r="CC8" s="387"/>
      <c r="CD8" s="394" t="s">
        <v>95</v>
      </c>
      <c r="CE8" s="395"/>
      <c r="CF8" s="395"/>
      <c r="CG8" s="395"/>
      <c r="CH8" s="395"/>
      <c r="CI8" s="395"/>
      <c r="CJ8" s="395"/>
      <c r="CK8" s="395"/>
      <c r="CL8" s="395"/>
      <c r="CM8" s="395"/>
      <c r="CN8" s="395"/>
      <c r="CO8" s="395"/>
      <c r="CP8" s="395"/>
      <c r="CQ8" s="395"/>
      <c r="CR8" s="395"/>
      <c r="CS8" s="396"/>
      <c r="CT8" s="494">
        <v>0.71</v>
      </c>
      <c r="CU8" s="495"/>
      <c r="CV8" s="495"/>
      <c r="CW8" s="495"/>
      <c r="CX8" s="495"/>
      <c r="CY8" s="495"/>
      <c r="CZ8" s="495"/>
      <c r="DA8" s="496"/>
      <c r="DB8" s="494">
        <v>0.69</v>
      </c>
      <c r="DC8" s="495"/>
      <c r="DD8" s="495"/>
      <c r="DE8" s="495"/>
      <c r="DF8" s="495"/>
      <c r="DG8" s="495"/>
      <c r="DH8" s="495"/>
      <c r="DI8" s="496"/>
      <c r="DJ8" s="139"/>
      <c r="DK8" s="139"/>
      <c r="DL8" s="139"/>
      <c r="DM8" s="139"/>
      <c r="DN8" s="139"/>
      <c r="DO8" s="139"/>
    </row>
    <row r="9" spans="1:119" ht="18.75" customHeight="1" thickBot="1">
      <c r="A9" s="140"/>
      <c r="B9" s="520" t="s">
        <v>96</v>
      </c>
      <c r="C9" s="521"/>
      <c r="D9" s="521"/>
      <c r="E9" s="521"/>
      <c r="F9" s="521"/>
      <c r="G9" s="521"/>
      <c r="H9" s="521"/>
      <c r="I9" s="521"/>
      <c r="J9" s="521"/>
      <c r="K9" s="448"/>
      <c r="L9" s="522" t="s">
        <v>97</v>
      </c>
      <c r="M9" s="523"/>
      <c r="N9" s="523"/>
      <c r="O9" s="523"/>
      <c r="P9" s="523"/>
      <c r="Q9" s="524"/>
      <c r="R9" s="525">
        <v>36376</v>
      </c>
      <c r="S9" s="526"/>
      <c r="T9" s="526"/>
      <c r="U9" s="526"/>
      <c r="V9" s="527"/>
      <c r="W9" s="464" t="s">
        <v>98</v>
      </c>
      <c r="X9" s="465"/>
      <c r="Y9" s="465"/>
      <c r="Z9" s="465"/>
      <c r="AA9" s="465"/>
      <c r="AB9" s="465"/>
      <c r="AC9" s="465"/>
      <c r="AD9" s="465"/>
      <c r="AE9" s="465"/>
      <c r="AF9" s="465"/>
      <c r="AG9" s="465"/>
      <c r="AH9" s="465"/>
      <c r="AI9" s="465"/>
      <c r="AJ9" s="465"/>
      <c r="AK9" s="465"/>
      <c r="AL9" s="528"/>
      <c r="AM9" s="454" t="s">
        <v>99</v>
      </c>
      <c r="AN9" s="359"/>
      <c r="AO9" s="359"/>
      <c r="AP9" s="359"/>
      <c r="AQ9" s="359"/>
      <c r="AR9" s="359"/>
      <c r="AS9" s="359"/>
      <c r="AT9" s="360"/>
      <c r="AU9" s="442" t="s">
        <v>78</v>
      </c>
      <c r="AV9" s="443"/>
      <c r="AW9" s="443"/>
      <c r="AX9" s="443"/>
      <c r="AY9" s="365" t="s">
        <v>100</v>
      </c>
      <c r="AZ9" s="366"/>
      <c r="BA9" s="366"/>
      <c r="BB9" s="366"/>
      <c r="BC9" s="366"/>
      <c r="BD9" s="366"/>
      <c r="BE9" s="366"/>
      <c r="BF9" s="366"/>
      <c r="BG9" s="366"/>
      <c r="BH9" s="366"/>
      <c r="BI9" s="366"/>
      <c r="BJ9" s="366"/>
      <c r="BK9" s="366"/>
      <c r="BL9" s="366"/>
      <c r="BM9" s="367"/>
      <c r="BN9" s="385">
        <v>-7685</v>
      </c>
      <c r="BO9" s="386"/>
      <c r="BP9" s="386"/>
      <c r="BQ9" s="386"/>
      <c r="BR9" s="386"/>
      <c r="BS9" s="386"/>
      <c r="BT9" s="386"/>
      <c r="BU9" s="387"/>
      <c r="BV9" s="385">
        <v>6321</v>
      </c>
      <c r="BW9" s="386"/>
      <c r="BX9" s="386"/>
      <c r="BY9" s="386"/>
      <c r="BZ9" s="386"/>
      <c r="CA9" s="386"/>
      <c r="CB9" s="386"/>
      <c r="CC9" s="387"/>
      <c r="CD9" s="394" t="s">
        <v>101</v>
      </c>
      <c r="CE9" s="395"/>
      <c r="CF9" s="395"/>
      <c r="CG9" s="395"/>
      <c r="CH9" s="395"/>
      <c r="CI9" s="395"/>
      <c r="CJ9" s="395"/>
      <c r="CK9" s="395"/>
      <c r="CL9" s="395"/>
      <c r="CM9" s="395"/>
      <c r="CN9" s="395"/>
      <c r="CO9" s="395"/>
      <c r="CP9" s="395"/>
      <c r="CQ9" s="395"/>
      <c r="CR9" s="395"/>
      <c r="CS9" s="396"/>
      <c r="CT9" s="355">
        <v>15.8</v>
      </c>
      <c r="CU9" s="356"/>
      <c r="CV9" s="356"/>
      <c r="CW9" s="356"/>
      <c r="CX9" s="356"/>
      <c r="CY9" s="356"/>
      <c r="CZ9" s="356"/>
      <c r="DA9" s="357"/>
      <c r="DB9" s="355">
        <v>15.5</v>
      </c>
      <c r="DC9" s="356"/>
      <c r="DD9" s="356"/>
      <c r="DE9" s="356"/>
      <c r="DF9" s="356"/>
      <c r="DG9" s="356"/>
      <c r="DH9" s="356"/>
      <c r="DI9" s="357"/>
      <c r="DJ9" s="139"/>
      <c r="DK9" s="139"/>
      <c r="DL9" s="139"/>
      <c r="DM9" s="139"/>
      <c r="DN9" s="139"/>
      <c r="DO9" s="139"/>
    </row>
    <row r="10" spans="1:119" ht="18.75" customHeight="1" thickBot="1">
      <c r="A10" s="140"/>
      <c r="B10" s="520"/>
      <c r="C10" s="521"/>
      <c r="D10" s="521"/>
      <c r="E10" s="521"/>
      <c r="F10" s="521"/>
      <c r="G10" s="521"/>
      <c r="H10" s="521"/>
      <c r="I10" s="521"/>
      <c r="J10" s="521"/>
      <c r="K10" s="448"/>
      <c r="L10" s="358" t="s">
        <v>102</v>
      </c>
      <c r="M10" s="359"/>
      <c r="N10" s="359"/>
      <c r="O10" s="359"/>
      <c r="P10" s="359"/>
      <c r="Q10" s="360"/>
      <c r="R10" s="361">
        <v>35630</v>
      </c>
      <c r="S10" s="362"/>
      <c r="T10" s="362"/>
      <c r="U10" s="362"/>
      <c r="V10" s="364"/>
      <c r="W10" s="529"/>
      <c r="X10" s="347"/>
      <c r="Y10" s="347"/>
      <c r="Z10" s="347"/>
      <c r="AA10" s="347"/>
      <c r="AB10" s="347"/>
      <c r="AC10" s="347"/>
      <c r="AD10" s="347"/>
      <c r="AE10" s="347"/>
      <c r="AF10" s="347"/>
      <c r="AG10" s="347"/>
      <c r="AH10" s="347"/>
      <c r="AI10" s="347"/>
      <c r="AJ10" s="347"/>
      <c r="AK10" s="347"/>
      <c r="AL10" s="530"/>
      <c r="AM10" s="454" t="s">
        <v>103</v>
      </c>
      <c r="AN10" s="359"/>
      <c r="AO10" s="359"/>
      <c r="AP10" s="359"/>
      <c r="AQ10" s="359"/>
      <c r="AR10" s="359"/>
      <c r="AS10" s="359"/>
      <c r="AT10" s="360"/>
      <c r="AU10" s="442" t="s">
        <v>104</v>
      </c>
      <c r="AV10" s="443"/>
      <c r="AW10" s="443"/>
      <c r="AX10" s="443"/>
      <c r="AY10" s="365" t="s">
        <v>105</v>
      </c>
      <c r="AZ10" s="366"/>
      <c r="BA10" s="366"/>
      <c r="BB10" s="366"/>
      <c r="BC10" s="366"/>
      <c r="BD10" s="366"/>
      <c r="BE10" s="366"/>
      <c r="BF10" s="366"/>
      <c r="BG10" s="366"/>
      <c r="BH10" s="366"/>
      <c r="BI10" s="366"/>
      <c r="BJ10" s="366"/>
      <c r="BK10" s="366"/>
      <c r="BL10" s="366"/>
      <c r="BM10" s="367"/>
      <c r="BN10" s="385">
        <v>593</v>
      </c>
      <c r="BO10" s="386"/>
      <c r="BP10" s="386"/>
      <c r="BQ10" s="386"/>
      <c r="BR10" s="386"/>
      <c r="BS10" s="386"/>
      <c r="BT10" s="386"/>
      <c r="BU10" s="387"/>
      <c r="BV10" s="385">
        <v>342882</v>
      </c>
      <c r="BW10" s="386"/>
      <c r="BX10" s="386"/>
      <c r="BY10" s="386"/>
      <c r="BZ10" s="386"/>
      <c r="CA10" s="386"/>
      <c r="CB10" s="386"/>
      <c r="CC10" s="38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20"/>
      <c r="C11" s="521"/>
      <c r="D11" s="521"/>
      <c r="E11" s="521"/>
      <c r="F11" s="521"/>
      <c r="G11" s="521"/>
      <c r="H11" s="521"/>
      <c r="I11" s="521"/>
      <c r="J11" s="521"/>
      <c r="K11" s="448"/>
      <c r="L11" s="431" t="s">
        <v>107</v>
      </c>
      <c r="M11" s="432"/>
      <c r="N11" s="432"/>
      <c r="O11" s="432"/>
      <c r="P11" s="432"/>
      <c r="Q11" s="433"/>
      <c r="R11" s="517" t="s">
        <v>108</v>
      </c>
      <c r="S11" s="518"/>
      <c r="T11" s="518"/>
      <c r="U11" s="518"/>
      <c r="V11" s="519"/>
      <c r="W11" s="529"/>
      <c r="X11" s="347"/>
      <c r="Y11" s="347"/>
      <c r="Z11" s="347"/>
      <c r="AA11" s="347"/>
      <c r="AB11" s="347"/>
      <c r="AC11" s="347"/>
      <c r="AD11" s="347"/>
      <c r="AE11" s="347"/>
      <c r="AF11" s="347"/>
      <c r="AG11" s="347"/>
      <c r="AH11" s="347"/>
      <c r="AI11" s="347"/>
      <c r="AJ11" s="347"/>
      <c r="AK11" s="347"/>
      <c r="AL11" s="530"/>
      <c r="AM11" s="454" t="s">
        <v>109</v>
      </c>
      <c r="AN11" s="359"/>
      <c r="AO11" s="359"/>
      <c r="AP11" s="359"/>
      <c r="AQ11" s="359"/>
      <c r="AR11" s="359"/>
      <c r="AS11" s="359"/>
      <c r="AT11" s="360"/>
      <c r="AU11" s="442" t="s">
        <v>78</v>
      </c>
      <c r="AV11" s="443"/>
      <c r="AW11" s="443"/>
      <c r="AX11" s="443"/>
      <c r="AY11" s="365" t="s">
        <v>110</v>
      </c>
      <c r="AZ11" s="366"/>
      <c r="BA11" s="366"/>
      <c r="BB11" s="366"/>
      <c r="BC11" s="366"/>
      <c r="BD11" s="366"/>
      <c r="BE11" s="366"/>
      <c r="BF11" s="366"/>
      <c r="BG11" s="366"/>
      <c r="BH11" s="366"/>
      <c r="BI11" s="366"/>
      <c r="BJ11" s="366"/>
      <c r="BK11" s="366"/>
      <c r="BL11" s="366"/>
      <c r="BM11" s="367"/>
      <c r="BN11" s="385" t="s">
        <v>111</v>
      </c>
      <c r="BO11" s="386"/>
      <c r="BP11" s="386"/>
      <c r="BQ11" s="386"/>
      <c r="BR11" s="386"/>
      <c r="BS11" s="386"/>
      <c r="BT11" s="386"/>
      <c r="BU11" s="387"/>
      <c r="BV11" s="385">
        <v>3600</v>
      </c>
      <c r="BW11" s="386"/>
      <c r="BX11" s="386"/>
      <c r="BY11" s="386"/>
      <c r="BZ11" s="386"/>
      <c r="CA11" s="386"/>
      <c r="CB11" s="386"/>
      <c r="CC11" s="387"/>
      <c r="CD11" s="394" t="s">
        <v>112</v>
      </c>
      <c r="CE11" s="395"/>
      <c r="CF11" s="395"/>
      <c r="CG11" s="395"/>
      <c r="CH11" s="395"/>
      <c r="CI11" s="395"/>
      <c r="CJ11" s="395"/>
      <c r="CK11" s="395"/>
      <c r="CL11" s="395"/>
      <c r="CM11" s="395"/>
      <c r="CN11" s="395"/>
      <c r="CO11" s="395"/>
      <c r="CP11" s="395"/>
      <c r="CQ11" s="395"/>
      <c r="CR11" s="395"/>
      <c r="CS11" s="396"/>
      <c r="CT11" s="494" t="s">
        <v>111</v>
      </c>
      <c r="CU11" s="495"/>
      <c r="CV11" s="495"/>
      <c r="CW11" s="495"/>
      <c r="CX11" s="495"/>
      <c r="CY11" s="495"/>
      <c r="CZ11" s="495"/>
      <c r="DA11" s="496"/>
      <c r="DB11" s="494" t="s">
        <v>111</v>
      </c>
      <c r="DC11" s="495"/>
      <c r="DD11" s="495"/>
      <c r="DE11" s="495"/>
      <c r="DF11" s="495"/>
      <c r="DG11" s="495"/>
      <c r="DH11" s="495"/>
      <c r="DI11" s="496"/>
      <c r="DJ11" s="139"/>
      <c r="DK11" s="139"/>
      <c r="DL11" s="139"/>
      <c r="DM11" s="139"/>
      <c r="DN11" s="139"/>
      <c r="DO11" s="139"/>
    </row>
    <row r="12" spans="1:119" ht="18.75" customHeight="1">
      <c r="A12" s="140"/>
      <c r="B12" s="497" t="s">
        <v>113</v>
      </c>
      <c r="C12" s="498"/>
      <c r="D12" s="498"/>
      <c r="E12" s="498"/>
      <c r="F12" s="498"/>
      <c r="G12" s="498"/>
      <c r="H12" s="498"/>
      <c r="I12" s="498"/>
      <c r="J12" s="498"/>
      <c r="K12" s="499"/>
      <c r="L12" s="506" t="s">
        <v>114</v>
      </c>
      <c r="M12" s="507"/>
      <c r="N12" s="507"/>
      <c r="O12" s="507"/>
      <c r="P12" s="507"/>
      <c r="Q12" s="508"/>
      <c r="R12" s="509">
        <v>37556</v>
      </c>
      <c r="S12" s="510"/>
      <c r="T12" s="510"/>
      <c r="U12" s="510"/>
      <c r="V12" s="511"/>
      <c r="W12" s="512" t="s">
        <v>1</v>
      </c>
      <c r="X12" s="443"/>
      <c r="Y12" s="443"/>
      <c r="Z12" s="443"/>
      <c r="AA12" s="443"/>
      <c r="AB12" s="513"/>
      <c r="AC12" s="442" t="s">
        <v>115</v>
      </c>
      <c r="AD12" s="443"/>
      <c r="AE12" s="443"/>
      <c r="AF12" s="443"/>
      <c r="AG12" s="513"/>
      <c r="AH12" s="442" t="s">
        <v>116</v>
      </c>
      <c r="AI12" s="443"/>
      <c r="AJ12" s="443"/>
      <c r="AK12" s="443"/>
      <c r="AL12" s="514"/>
      <c r="AM12" s="454" t="s">
        <v>117</v>
      </c>
      <c r="AN12" s="359"/>
      <c r="AO12" s="359"/>
      <c r="AP12" s="359"/>
      <c r="AQ12" s="359"/>
      <c r="AR12" s="359"/>
      <c r="AS12" s="359"/>
      <c r="AT12" s="360"/>
      <c r="AU12" s="442" t="s">
        <v>118</v>
      </c>
      <c r="AV12" s="443"/>
      <c r="AW12" s="443"/>
      <c r="AX12" s="443"/>
      <c r="AY12" s="365" t="s">
        <v>119</v>
      </c>
      <c r="AZ12" s="366"/>
      <c r="BA12" s="366"/>
      <c r="BB12" s="366"/>
      <c r="BC12" s="366"/>
      <c r="BD12" s="366"/>
      <c r="BE12" s="366"/>
      <c r="BF12" s="366"/>
      <c r="BG12" s="366"/>
      <c r="BH12" s="366"/>
      <c r="BI12" s="366"/>
      <c r="BJ12" s="366"/>
      <c r="BK12" s="366"/>
      <c r="BL12" s="366"/>
      <c r="BM12" s="367"/>
      <c r="BN12" s="385">
        <v>246895</v>
      </c>
      <c r="BO12" s="386"/>
      <c r="BP12" s="386"/>
      <c r="BQ12" s="386"/>
      <c r="BR12" s="386"/>
      <c r="BS12" s="386"/>
      <c r="BT12" s="386"/>
      <c r="BU12" s="387"/>
      <c r="BV12" s="385" t="s">
        <v>120</v>
      </c>
      <c r="BW12" s="386"/>
      <c r="BX12" s="386"/>
      <c r="BY12" s="386"/>
      <c r="BZ12" s="386"/>
      <c r="CA12" s="386"/>
      <c r="CB12" s="386"/>
      <c r="CC12" s="387"/>
      <c r="CD12" s="394" t="s">
        <v>121</v>
      </c>
      <c r="CE12" s="395"/>
      <c r="CF12" s="395"/>
      <c r="CG12" s="395"/>
      <c r="CH12" s="395"/>
      <c r="CI12" s="395"/>
      <c r="CJ12" s="395"/>
      <c r="CK12" s="395"/>
      <c r="CL12" s="395"/>
      <c r="CM12" s="395"/>
      <c r="CN12" s="395"/>
      <c r="CO12" s="395"/>
      <c r="CP12" s="395"/>
      <c r="CQ12" s="395"/>
      <c r="CR12" s="395"/>
      <c r="CS12" s="396"/>
      <c r="CT12" s="494" t="s">
        <v>120</v>
      </c>
      <c r="CU12" s="495"/>
      <c r="CV12" s="495"/>
      <c r="CW12" s="495"/>
      <c r="CX12" s="495"/>
      <c r="CY12" s="495"/>
      <c r="CZ12" s="495"/>
      <c r="DA12" s="496"/>
      <c r="DB12" s="494" t="s">
        <v>120</v>
      </c>
      <c r="DC12" s="495"/>
      <c r="DD12" s="495"/>
      <c r="DE12" s="495"/>
      <c r="DF12" s="495"/>
      <c r="DG12" s="495"/>
      <c r="DH12" s="495"/>
      <c r="DI12" s="496"/>
      <c r="DJ12" s="139"/>
      <c r="DK12" s="139"/>
      <c r="DL12" s="139"/>
      <c r="DM12" s="139"/>
      <c r="DN12" s="139"/>
      <c r="DO12" s="139"/>
    </row>
    <row r="13" spans="1:119" ht="18.75" customHeight="1">
      <c r="A13" s="140"/>
      <c r="B13" s="500"/>
      <c r="C13" s="501"/>
      <c r="D13" s="501"/>
      <c r="E13" s="501"/>
      <c r="F13" s="501"/>
      <c r="G13" s="501"/>
      <c r="H13" s="501"/>
      <c r="I13" s="501"/>
      <c r="J13" s="501"/>
      <c r="K13" s="502"/>
      <c r="L13" s="150"/>
      <c r="M13" s="483" t="s">
        <v>122</v>
      </c>
      <c r="N13" s="484"/>
      <c r="O13" s="484"/>
      <c r="P13" s="484"/>
      <c r="Q13" s="485"/>
      <c r="R13" s="486">
        <v>37321</v>
      </c>
      <c r="S13" s="487"/>
      <c r="T13" s="487"/>
      <c r="U13" s="487"/>
      <c r="V13" s="488"/>
      <c r="W13" s="474" t="s">
        <v>123</v>
      </c>
      <c r="X13" s="398"/>
      <c r="Y13" s="398"/>
      <c r="Z13" s="398"/>
      <c r="AA13" s="398"/>
      <c r="AB13" s="399"/>
      <c r="AC13" s="361">
        <v>347</v>
      </c>
      <c r="AD13" s="362"/>
      <c r="AE13" s="362"/>
      <c r="AF13" s="362"/>
      <c r="AG13" s="363"/>
      <c r="AH13" s="361">
        <v>394</v>
      </c>
      <c r="AI13" s="362"/>
      <c r="AJ13" s="362"/>
      <c r="AK13" s="362"/>
      <c r="AL13" s="364"/>
      <c r="AM13" s="454" t="s">
        <v>124</v>
      </c>
      <c r="AN13" s="359"/>
      <c r="AO13" s="359"/>
      <c r="AP13" s="359"/>
      <c r="AQ13" s="359"/>
      <c r="AR13" s="359"/>
      <c r="AS13" s="359"/>
      <c r="AT13" s="360"/>
      <c r="AU13" s="442" t="s">
        <v>125</v>
      </c>
      <c r="AV13" s="443"/>
      <c r="AW13" s="443"/>
      <c r="AX13" s="443"/>
      <c r="AY13" s="365" t="s">
        <v>126</v>
      </c>
      <c r="AZ13" s="366"/>
      <c r="BA13" s="366"/>
      <c r="BB13" s="366"/>
      <c r="BC13" s="366"/>
      <c r="BD13" s="366"/>
      <c r="BE13" s="366"/>
      <c r="BF13" s="366"/>
      <c r="BG13" s="366"/>
      <c r="BH13" s="366"/>
      <c r="BI13" s="366"/>
      <c r="BJ13" s="366"/>
      <c r="BK13" s="366"/>
      <c r="BL13" s="366"/>
      <c r="BM13" s="367"/>
      <c r="BN13" s="385">
        <v>-253987</v>
      </c>
      <c r="BO13" s="386"/>
      <c r="BP13" s="386"/>
      <c r="BQ13" s="386"/>
      <c r="BR13" s="386"/>
      <c r="BS13" s="386"/>
      <c r="BT13" s="386"/>
      <c r="BU13" s="387"/>
      <c r="BV13" s="385">
        <v>352803</v>
      </c>
      <c r="BW13" s="386"/>
      <c r="BX13" s="386"/>
      <c r="BY13" s="386"/>
      <c r="BZ13" s="386"/>
      <c r="CA13" s="386"/>
      <c r="CB13" s="386"/>
      <c r="CC13" s="387"/>
      <c r="CD13" s="394" t="s">
        <v>127</v>
      </c>
      <c r="CE13" s="395"/>
      <c r="CF13" s="395"/>
      <c r="CG13" s="395"/>
      <c r="CH13" s="395"/>
      <c r="CI13" s="395"/>
      <c r="CJ13" s="395"/>
      <c r="CK13" s="395"/>
      <c r="CL13" s="395"/>
      <c r="CM13" s="395"/>
      <c r="CN13" s="395"/>
      <c r="CO13" s="395"/>
      <c r="CP13" s="395"/>
      <c r="CQ13" s="395"/>
      <c r="CR13" s="395"/>
      <c r="CS13" s="396"/>
      <c r="CT13" s="355">
        <v>13.6</v>
      </c>
      <c r="CU13" s="356"/>
      <c r="CV13" s="356"/>
      <c r="CW13" s="356"/>
      <c r="CX13" s="356"/>
      <c r="CY13" s="356"/>
      <c r="CZ13" s="356"/>
      <c r="DA13" s="357"/>
      <c r="DB13" s="355">
        <v>14.1</v>
      </c>
      <c r="DC13" s="356"/>
      <c r="DD13" s="356"/>
      <c r="DE13" s="356"/>
      <c r="DF13" s="356"/>
      <c r="DG13" s="356"/>
      <c r="DH13" s="356"/>
      <c r="DI13" s="357"/>
      <c r="DJ13" s="139"/>
      <c r="DK13" s="139"/>
      <c r="DL13" s="139"/>
      <c r="DM13" s="139"/>
      <c r="DN13" s="139"/>
      <c r="DO13" s="139"/>
    </row>
    <row r="14" spans="1:119" ht="18.75" customHeight="1" thickBot="1">
      <c r="A14" s="140"/>
      <c r="B14" s="500"/>
      <c r="C14" s="501"/>
      <c r="D14" s="501"/>
      <c r="E14" s="501"/>
      <c r="F14" s="501"/>
      <c r="G14" s="501"/>
      <c r="H14" s="501"/>
      <c r="I14" s="501"/>
      <c r="J14" s="501"/>
      <c r="K14" s="502"/>
      <c r="L14" s="476" t="s">
        <v>128</v>
      </c>
      <c r="M14" s="515"/>
      <c r="N14" s="515"/>
      <c r="O14" s="515"/>
      <c r="P14" s="515"/>
      <c r="Q14" s="516"/>
      <c r="R14" s="486">
        <v>37597</v>
      </c>
      <c r="S14" s="487"/>
      <c r="T14" s="487"/>
      <c r="U14" s="487"/>
      <c r="V14" s="488"/>
      <c r="W14" s="489"/>
      <c r="X14" s="401"/>
      <c r="Y14" s="401"/>
      <c r="Z14" s="401"/>
      <c r="AA14" s="401"/>
      <c r="AB14" s="402"/>
      <c r="AC14" s="479">
        <v>2.2000000000000002</v>
      </c>
      <c r="AD14" s="480"/>
      <c r="AE14" s="480"/>
      <c r="AF14" s="480"/>
      <c r="AG14" s="481"/>
      <c r="AH14" s="479">
        <v>2.5</v>
      </c>
      <c r="AI14" s="480"/>
      <c r="AJ14" s="480"/>
      <c r="AK14" s="480"/>
      <c r="AL14" s="482"/>
      <c r="AM14" s="454"/>
      <c r="AN14" s="359"/>
      <c r="AO14" s="359"/>
      <c r="AP14" s="359"/>
      <c r="AQ14" s="359"/>
      <c r="AR14" s="359"/>
      <c r="AS14" s="359"/>
      <c r="AT14" s="360"/>
      <c r="AU14" s="442"/>
      <c r="AV14" s="443"/>
      <c r="AW14" s="443"/>
      <c r="AX14" s="443"/>
      <c r="AY14" s="365"/>
      <c r="AZ14" s="366"/>
      <c r="BA14" s="366"/>
      <c r="BB14" s="366"/>
      <c r="BC14" s="366"/>
      <c r="BD14" s="366"/>
      <c r="BE14" s="366"/>
      <c r="BF14" s="366"/>
      <c r="BG14" s="366"/>
      <c r="BH14" s="366"/>
      <c r="BI14" s="366"/>
      <c r="BJ14" s="366"/>
      <c r="BK14" s="366"/>
      <c r="BL14" s="366"/>
      <c r="BM14" s="367"/>
      <c r="BN14" s="385"/>
      <c r="BO14" s="386"/>
      <c r="BP14" s="386"/>
      <c r="BQ14" s="386"/>
      <c r="BR14" s="386"/>
      <c r="BS14" s="386"/>
      <c r="BT14" s="386"/>
      <c r="BU14" s="387"/>
      <c r="BV14" s="385"/>
      <c r="BW14" s="386"/>
      <c r="BX14" s="386"/>
      <c r="BY14" s="386"/>
      <c r="BZ14" s="386"/>
      <c r="CA14" s="386"/>
      <c r="CB14" s="386"/>
      <c r="CC14" s="387"/>
      <c r="CD14" s="391" t="s">
        <v>129</v>
      </c>
      <c r="CE14" s="392"/>
      <c r="CF14" s="392"/>
      <c r="CG14" s="392"/>
      <c r="CH14" s="392"/>
      <c r="CI14" s="392"/>
      <c r="CJ14" s="392"/>
      <c r="CK14" s="392"/>
      <c r="CL14" s="392"/>
      <c r="CM14" s="392"/>
      <c r="CN14" s="392"/>
      <c r="CO14" s="392"/>
      <c r="CP14" s="392"/>
      <c r="CQ14" s="392"/>
      <c r="CR14" s="392"/>
      <c r="CS14" s="393"/>
      <c r="CT14" s="490">
        <v>112.5</v>
      </c>
      <c r="CU14" s="458"/>
      <c r="CV14" s="458"/>
      <c r="CW14" s="458"/>
      <c r="CX14" s="458"/>
      <c r="CY14" s="458"/>
      <c r="CZ14" s="458"/>
      <c r="DA14" s="459"/>
      <c r="DB14" s="490">
        <v>109.8</v>
      </c>
      <c r="DC14" s="458"/>
      <c r="DD14" s="458"/>
      <c r="DE14" s="458"/>
      <c r="DF14" s="458"/>
      <c r="DG14" s="458"/>
      <c r="DH14" s="458"/>
      <c r="DI14" s="459"/>
      <c r="DJ14" s="139"/>
      <c r="DK14" s="139"/>
      <c r="DL14" s="139"/>
      <c r="DM14" s="139"/>
      <c r="DN14" s="139"/>
      <c r="DO14" s="139"/>
    </row>
    <row r="15" spans="1:119" ht="18.75" customHeight="1">
      <c r="A15" s="140"/>
      <c r="B15" s="500"/>
      <c r="C15" s="501"/>
      <c r="D15" s="501"/>
      <c r="E15" s="501"/>
      <c r="F15" s="501"/>
      <c r="G15" s="501"/>
      <c r="H15" s="501"/>
      <c r="I15" s="501"/>
      <c r="J15" s="501"/>
      <c r="K15" s="502"/>
      <c r="L15" s="150"/>
      <c r="M15" s="483" t="s">
        <v>122</v>
      </c>
      <c r="N15" s="484"/>
      <c r="O15" s="484"/>
      <c r="P15" s="484"/>
      <c r="Q15" s="485"/>
      <c r="R15" s="486">
        <v>37357</v>
      </c>
      <c r="S15" s="487"/>
      <c r="T15" s="487"/>
      <c r="U15" s="487"/>
      <c r="V15" s="488"/>
      <c r="W15" s="474" t="s">
        <v>130</v>
      </c>
      <c r="X15" s="398"/>
      <c r="Y15" s="398"/>
      <c r="Z15" s="398"/>
      <c r="AA15" s="398"/>
      <c r="AB15" s="399"/>
      <c r="AC15" s="361">
        <v>3321</v>
      </c>
      <c r="AD15" s="362"/>
      <c r="AE15" s="362"/>
      <c r="AF15" s="362"/>
      <c r="AG15" s="363"/>
      <c r="AH15" s="361">
        <v>3341</v>
      </c>
      <c r="AI15" s="362"/>
      <c r="AJ15" s="362"/>
      <c r="AK15" s="362"/>
      <c r="AL15" s="364"/>
      <c r="AM15" s="454"/>
      <c r="AN15" s="359"/>
      <c r="AO15" s="359"/>
      <c r="AP15" s="359"/>
      <c r="AQ15" s="359"/>
      <c r="AR15" s="359"/>
      <c r="AS15" s="359"/>
      <c r="AT15" s="360"/>
      <c r="AU15" s="442"/>
      <c r="AV15" s="443"/>
      <c r="AW15" s="443"/>
      <c r="AX15" s="443"/>
      <c r="AY15" s="377" t="s">
        <v>131</v>
      </c>
      <c r="AZ15" s="378"/>
      <c r="BA15" s="378"/>
      <c r="BB15" s="378"/>
      <c r="BC15" s="378"/>
      <c r="BD15" s="378"/>
      <c r="BE15" s="378"/>
      <c r="BF15" s="378"/>
      <c r="BG15" s="378"/>
      <c r="BH15" s="378"/>
      <c r="BI15" s="378"/>
      <c r="BJ15" s="378"/>
      <c r="BK15" s="378"/>
      <c r="BL15" s="378"/>
      <c r="BM15" s="379"/>
      <c r="BN15" s="380">
        <v>4690840</v>
      </c>
      <c r="BO15" s="381"/>
      <c r="BP15" s="381"/>
      <c r="BQ15" s="381"/>
      <c r="BR15" s="381"/>
      <c r="BS15" s="381"/>
      <c r="BT15" s="381"/>
      <c r="BU15" s="382"/>
      <c r="BV15" s="380">
        <v>4242748</v>
      </c>
      <c r="BW15" s="381"/>
      <c r="BX15" s="381"/>
      <c r="BY15" s="381"/>
      <c r="BZ15" s="381"/>
      <c r="CA15" s="381"/>
      <c r="CB15" s="381"/>
      <c r="CC15" s="382"/>
      <c r="CD15" s="491" t="s">
        <v>132</v>
      </c>
      <c r="CE15" s="492"/>
      <c r="CF15" s="492"/>
      <c r="CG15" s="492"/>
      <c r="CH15" s="492"/>
      <c r="CI15" s="492"/>
      <c r="CJ15" s="492"/>
      <c r="CK15" s="492"/>
      <c r="CL15" s="492"/>
      <c r="CM15" s="492"/>
      <c r="CN15" s="492"/>
      <c r="CO15" s="492"/>
      <c r="CP15" s="492"/>
      <c r="CQ15" s="492"/>
      <c r="CR15" s="492"/>
      <c r="CS15" s="49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00"/>
      <c r="C16" s="501"/>
      <c r="D16" s="501"/>
      <c r="E16" s="501"/>
      <c r="F16" s="501"/>
      <c r="G16" s="501"/>
      <c r="H16" s="501"/>
      <c r="I16" s="501"/>
      <c r="J16" s="501"/>
      <c r="K16" s="502"/>
      <c r="L16" s="476" t="s">
        <v>133</v>
      </c>
      <c r="M16" s="477"/>
      <c r="N16" s="477"/>
      <c r="O16" s="477"/>
      <c r="P16" s="477"/>
      <c r="Q16" s="478"/>
      <c r="R16" s="471" t="s">
        <v>134</v>
      </c>
      <c r="S16" s="472"/>
      <c r="T16" s="472"/>
      <c r="U16" s="472"/>
      <c r="V16" s="473"/>
      <c r="W16" s="489"/>
      <c r="X16" s="401"/>
      <c r="Y16" s="401"/>
      <c r="Z16" s="401"/>
      <c r="AA16" s="401"/>
      <c r="AB16" s="402"/>
      <c r="AC16" s="479">
        <v>21.3</v>
      </c>
      <c r="AD16" s="480"/>
      <c r="AE16" s="480"/>
      <c r="AF16" s="480"/>
      <c r="AG16" s="481"/>
      <c r="AH16" s="479">
        <v>21.6</v>
      </c>
      <c r="AI16" s="480"/>
      <c r="AJ16" s="480"/>
      <c r="AK16" s="480"/>
      <c r="AL16" s="482"/>
      <c r="AM16" s="454"/>
      <c r="AN16" s="359"/>
      <c r="AO16" s="359"/>
      <c r="AP16" s="359"/>
      <c r="AQ16" s="359"/>
      <c r="AR16" s="359"/>
      <c r="AS16" s="359"/>
      <c r="AT16" s="360"/>
      <c r="AU16" s="442"/>
      <c r="AV16" s="443"/>
      <c r="AW16" s="443"/>
      <c r="AX16" s="443"/>
      <c r="AY16" s="365" t="s">
        <v>135</v>
      </c>
      <c r="AZ16" s="366"/>
      <c r="BA16" s="366"/>
      <c r="BB16" s="366"/>
      <c r="BC16" s="366"/>
      <c r="BD16" s="366"/>
      <c r="BE16" s="366"/>
      <c r="BF16" s="366"/>
      <c r="BG16" s="366"/>
      <c r="BH16" s="366"/>
      <c r="BI16" s="366"/>
      <c r="BJ16" s="366"/>
      <c r="BK16" s="366"/>
      <c r="BL16" s="366"/>
      <c r="BM16" s="367"/>
      <c r="BN16" s="385">
        <v>6197151</v>
      </c>
      <c r="BO16" s="386"/>
      <c r="BP16" s="386"/>
      <c r="BQ16" s="386"/>
      <c r="BR16" s="386"/>
      <c r="BS16" s="386"/>
      <c r="BT16" s="386"/>
      <c r="BU16" s="387"/>
      <c r="BV16" s="385">
        <v>6104922</v>
      </c>
      <c r="BW16" s="386"/>
      <c r="BX16" s="386"/>
      <c r="BY16" s="386"/>
      <c r="BZ16" s="386"/>
      <c r="CA16" s="386"/>
      <c r="CB16" s="386"/>
      <c r="CC16" s="387"/>
      <c r="CD16" s="154"/>
      <c r="CE16" s="383"/>
      <c r="CF16" s="383"/>
      <c r="CG16" s="383"/>
      <c r="CH16" s="383"/>
      <c r="CI16" s="383"/>
      <c r="CJ16" s="383"/>
      <c r="CK16" s="383"/>
      <c r="CL16" s="383"/>
      <c r="CM16" s="383"/>
      <c r="CN16" s="383"/>
      <c r="CO16" s="383"/>
      <c r="CP16" s="383"/>
      <c r="CQ16" s="383"/>
      <c r="CR16" s="383"/>
      <c r="CS16" s="384"/>
      <c r="CT16" s="355"/>
      <c r="CU16" s="356"/>
      <c r="CV16" s="356"/>
      <c r="CW16" s="356"/>
      <c r="CX16" s="356"/>
      <c r="CY16" s="356"/>
      <c r="CZ16" s="356"/>
      <c r="DA16" s="357"/>
      <c r="DB16" s="355"/>
      <c r="DC16" s="356"/>
      <c r="DD16" s="356"/>
      <c r="DE16" s="356"/>
      <c r="DF16" s="356"/>
      <c r="DG16" s="356"/>
      <c r="DH16" s="356"/>
      <c r="DI16" s="357"/>
      <c r="DJ16" s="139"/>
      <c r="DK16" s="139"/>
      <c r="DL16" s="139"/>
      <c r="DM16" s="139"/>
      <c r="DN16" s="139"/>
      <c r="DO16" s="139"/>
    </row>
    <row r="17" spans="1:119" ht="18.75" customHeight="1" thickBot="1">
      <c r="A17" s="140"/>
      <c r="B17" s="503"/>
      <c r="C17" s="504"/>
      <c r="D17" s="504"/>
      <c r="E17" s="504"/>
      <c r="F17" s="504"/>
      <c r="G17" s="504"/>
      <c r="H17" s="504"/>
      <c r="I17" s="504"/>
      <c r="J17" s="504"/>
      <c r="K17" s="505"/>
      <c r="L17" s="155"/>
      <c r="M17" s="468" t="s">
        <v>136</v>
      </c>
      <c r="N17" s="469"/>
      <c r="O17" s="469"/>
      <c r="P17" s="469"/>
      <c r="Q17" s="470"/>
      <c r="R17" s="471" t="s">
        <v>134</v>
      </c>
      <c r="S17" s="472"/>
      <c r="T17" s="472"/>
      <c r="U17" s="472"/>
      <c r="V17" s="473"/>
      <c r="W17" s="474" t="s">
        <v>137</v>
      </c>
      <c r="X17" s="398"/>
      <c r="Y17" s="398"/>
      <c r="Z17" s="398"/>
      <c r="AA17" s="398"/>
      <c r="AB17" s="399"/>
      <c r="AC17" s="361">
        <v>11925</v>
      </c>
      <c r="AD17" s="362"/>
      <c r="AE17" s="362"/>
      <c r="AF17" s="362"/>
      <c r="AG17" s="363"/>
      <c r="AH17" s="361">
        <v>11722</v>
      </c>
      <c r="AI17" s="362"/>
      <c r="AJ17" s="362"/>
      <c r="AK17" s="362"/>
      <c r="AL17" s="364"/>
      <c r="AM17" s="454"/>
      <c r="AN17" s="359"/>
      <c r="AO17" s="359"/>
      <c r="AP17" s="359"/>
      <c r="AQ17" s="359"/>
      <c r="AR17" s="359"/>
      <c r="AS17" s="359"/>
      <c r="AT17" s="360"/>
      <c r="AU17" s="442"/>
      <c r="AV17" s="443"/>
      <c r="AW17" s="443"/>
      <c r="AX17" s="443"/>
      <c r="AY17" s="365" t="s">
        <v>138</v>
      </c>
      <c r="AZ17" s="366"/>
      <c r="BA17" s="366"/>
      <c r="BB17" s="366"/>
      <c r="BC17" s="366"/>
      <c r="BD17" s="366"/>
      <c r="BE17" s="366"/>
      <c r="BF17" s="366"/>
      <c r="BG17" s="366"/>
      <c r="BH17" s="366"/>
      <c r="BI17" s="366"/>
      <c r="BJ17" s="366"/>
      <c r="BK17" s="366"/>
      <c r="BL17" s="366"/>
      <c r="BM17" s="367"/>
      <c r="BN17" s="385">
        <v>6057045</v>
      </c>
      <c r="BO17" s="386"/>
      <c r="BP17" s="386"/>
      <c r="BQ17" s="386"/>
      <c r="BR17" s="386"/>
      <c r="BS17" s="386"/>
      <c r="BT17" s="386"/>
      <c r="BU17" s="387"/>
      <c r="BV17" s="385">
        <v>5444083</v>
      </c>
      <c r="BW17" s="386"/>
      <c r="BX17" s="386"/>
      <c r="BY17" s="386"/>
      <c r="BZ17" s="386"/>
      <c r="CA17" s="386"/>
      <c r="CB17" s="386"/>
      <c r="CC17" s="387"/>
      <c r="CD17" s="154"/>
      <c r="CE17" s="383"/>
      <c r="CF17" s="383"/>
      <c r="CG17" s="383"/>
      <c r="CH17" s="383"/>
      <c r="CI17" s="383"/>
      <c r="CJ17" s="383"/>
      <c r="CK17" s="383"/>
      <c r="CL17" s="383"/>
      <c r="CM17" s="383"/>
      <c r="CN17" s="383"/>
      <c r="CO17" s="383"/>
      <c r="CP17" s="383"/>
      <c r="CQ17" s="383"/>
      <c r="CR17" s="383"/>
      <c r="CS17" s="384"/>
      <c r="CT17" s="355"/>
      <c r="CU17" s="356"/>
      <c r="CV17" s="356"/>
      <c r="CW17" s="356"/>
      <c r="CX17" s="356"/>
      <c r="CY17" s="356"/>
      <c r="CZ17" s="356"/>
      <c r="DA17" s="357"/>
      <c r="DB17" s="355"/>
      <c r="DC17" s="356"/>
      <c r="DD17" s="356"/>
      <c r="DE17" s="356"/>
      <c r="DF17" s="356"/>
      <c r="DG17" s="356"/>
      <c r="DH17" s="356"/>
      <c r="DI17" s="357"/>
      <c r="DJ17" s="139"/>
      <c r="DK17" s="139"/>
      <c r="DL17" s="139"/>
      <c r="DM17" s="139"/>
      <c r="DN17" s="139"/>
      <c r="DO17" s="139"/>
    </row>
    <row r="18" spans="1:119" ht="18.75" customHeight="1" thickBot="1">
      <c r="A18" s="140"/>
      <c r="B18" s="447" t="s">
        <v>139</v>
      </c>
      <c r="C18" s="448"/>
      <c r="D18" s="448"/>
      <c r="E18" s="449"/>
      <c r="F18" s="449"/>
      <c r="G18" s="449"/>
      <c r="H18" s="449"/>
      <c r="I18" s="449"/>
      <c r="J18" s="449"/>
      <c r="K18" s="449"/>
      <c r="L18" s="450">
        <v>25.68</v>
      </c>
      <c r="M18" s="450"/>
      <c r="N18" s="450"/>
      <c r="O18" s="450"/>
      <c r="P18" s="450"/>
      <c r="Q18" s="450"/>
      <c r="R18" s="451"/>
      <c r="S18" s="451"/>
      <c r="T18" s="451"/>
      <c r="U18" s="451"/>
      <c r="V18" s="452"/>
      <c r="W18" s="466"/>
      <c r="X18" s="467"/>
      <c r="Y18" s="467"/>
      <c r="Z18" s="467"/>
      <c r="AA18" s="467"/>
      <c r="AB18" s="475"/>
      <c r="AC18" s="349">
        <v>76.5</v>
      </c>
      <c r="AD18" s="350"/>
      <c r="AE18" s="350"/>
      <c r="AF18" s="350"/>
      <c r="AG18" s="453"/>
      <c r="AH18" s="349">
        <v>75.8</v>
      </c>
      <c r="AI18" s="350"/>
      <c r="AJ18" s="350"/>
      <c r="AK18" s="350"/>
      <c r="AL18" s="351"/>
      <c r="AM18" s="454"/>
      <c r="AN18" s="359"/>
      <c r="AO18" s="359"/>
      <c r="AP18" s="359"/>
      <c r="AQ18" s="359"/>
      <c r="AR18" s="359"/>
      <c r="AS18" s="359"/>
      <c r="AT18" s="360"/>
      <c r="AU18" s="442"/>
      <c r="AV18" s="443"/>
      <c r="AW18" s="443"/>
      <c r="AX18" s="443"/>
      <c r="AY18" s="365" t="s">
        <v>140</v>
      </c>
      <c r="AZ18" s="366"/>
      <c r="BA18" s="366"/>
      <c r="BB18" s="366"/>
      <c r="BC18" s="366"/>
      <c r="BD18" s="366"/>
      <c r="BE18" s="366"/>
      <c r="BF18" s="366"/>
      <c r="BG18" s="366"/>
      <c r="BH18" s="366"/>
      <c r="BI18" s="366"/>
      <c r="BJ18" s="366"/>
      <c r="BK18" s="366"/>
      <c r="BL18" s="366"/>
      <c r="BM18" s="367"/>
      <c r="BN18" s="385">
        <v>8002143</v>
      </c>
      <c r="BO18" s="386"/>
      <c r="BP18" s="386"/>
      <c r="BQ18" s="386"/>
      <c r="BR18" s="386"/>
      <c r="BS18" s="386"/>
      <c r="BT18" s="386"/>
      <c r="BU18" s="387"/>
      <c r="BV18" s="385">
        <v>7894486</v>
      </c>
      <c r="BW18" s="386"/>
      <c r="BX18" s="386"/>
      <c r="BY18" s="386"/>
      <c r="BZ18" s="386"/>
      <c r="CA18" s="386"/>
      <c r="CB18" s="386"/>
      <c r="CC18" s="387"/>
      <c r="CD18" s="154"/>
      <c r="CE18" s="383"/>
      <c r="CF18" s="383"/>
      <c r="CG18" s="383"/>
      <c r="CH18" s="383"/>
      <c r="CI18" s="383"/>
      <c r="CJ18" s="383"/>
      <c r="CK18" s="383"/>
      <c r="CL18" s="383"/>
      <c r="CM18" s="383"/>
      <c r="CN18" s="383"/>
      <c r="CO18" s="383"/>
      <c r="CP18" s="383"/>
      <c r="CQ18" s="383"/>
      <c r="CR18" s="383"/>
      <c r="CS18" s="384"/>
      <c r="CT18" s="355"/>
      <c r="CU18" s="356"/>
      <c r="CV18" s="356"/>
      <c r="CW18" s="356"/>
      <c r="CX18" s="356"/>
      <c r="CY18" s="356"/>
      <c r="CZ18" s="356"/>
      <c r="DA18" s="357"/>
      <c r="DB18" s="355"/>
      <c r="DC18" s="356"/>
      <c r="DD18" s="356"/>
      <c r="DE18" s="356"/>
      <c r="DF18" s="356"/>
      <c r="DG18" s="356"/>
      <c r="DH18" s="356"/>
      <c r="DI18" s="357"/>
      <c r="DJ18" s="139"/>
      <c r="DK18" s="139"/>
      <c r="DL18" s="139"/>
      <c r="DM18" s="139"/>
      <c r="DN18" s="139"/>
      <c r="DO18" s="139"/>
    </row>
    <row r="19" spans="1:119" ht="18.75" customHeight="1" thickBot="1">
      <c r="A19" s="140"/>
      <c r="B19" s="447" t="s">
        <v>141</v>
      </c>
      <c r="C19" s="448"/>
      <c r="D19" s="448"/>
      <c r="E19" s="449"/>
      <c r="F19" s="449"/>
      <c r="G19" s="449"/>
      <c r="H19" s="449"/>
      <c r="I19" s="449"/>
      <c r="J19" s="449"/>
      <c r="K19" s="449"/>
      <c r="L19" s="455">
        <v>1417</v>
      </c>
      <c r="M19" s="455"/>
      <c r="N19" s="455"/>
      <c r="O19" s="455"/>
      <c r="P19" s="455"/>
      <c r="Q19" s="455"/>
      <c r="R19" s="456"/>
      <c r="S19" s="456"/>
      <c r="T19" s="456"/>
      <c r="U19" s="456"/>
      <c r="V19" s="457"/>
      <c r="W19" s="464"/>
      <c r="X19" s="465"/>
      <c r="Y19" s="465"/>
      <c r="Z19" s="465"/>
      <c r="AA19" s="465"/>
      <c r="AB19" s="465"/>
      <c r="AC19" s="381"/>
      <c r="AD19" s="381"/>
      <c r="AE19" s="381"/>
      <c r="AF19" s="381"/>
      <c r="AG19" s="381"/>
      <c r="AH19" s="381"/>
      <c r="AI19" s="381"/>
      <c r="AJ19" s="381"/>
      <c r="AK19" s="381"/>
      <c r="AL19" s="382"/>
      <c r="AM19" s="454"/>
      <c r="AN19" s="359"/>
      <c r="AO19" s="359"/>
      <c r="AP19" s="359"/>
      <c r="AQ19" s="359"/>
      <c r="AR19" s="359"/>
      <c r="AS19" s="359"/>
      <c r="AT19" s="360"/>
      <c r="AU19" s="442"/>
      <c r="AV19" s="443"/>
      <c r="AW19" s="443"/>
      <c r="AX19" s="443"/>
      <c r="AY19" s="365" t="s">
        <v>142</v>
      </c>
      <c r="AZ19" s="366"/>
      <c r="BA19" s="366"/>
      <c r="BB19" s="366"/>
      <c r="BC19" s="366"/>
      <c r="BD19" s="366"/>
      <c r="BE19" s="366"/>
      <c r="BF19" s="366"/>
      <c r="BG19" s="366"/>
      <c r="BH19" s="366"/>
      <c r="BI19" s="366"/>
      <c r="BJ19" s="366"/>
      <c r="BK19" s="366"/>
      <c r="BL19" s="366"/>
      <c r="BM19" s="367"/>
      <c r="BN19" s="385">
        <v>9159449</v>
      </c>
      <c r="BO19" s="386"/>
      <c r="BP19" s="386"/>
      <c r="BQ19" s="386"/>
      <c r="BR19" s="386"/>
      <c r="BS19" s="386"/>
      <c r="BT19" s="386"/>
      <c r="BU19" s="387"/>
      <c r="BV19" s="385">
        <v>9426815</v>
      </c>
      <c r="BW19" s="386"/>
      <c r="BX19" s="386"/>
      <c r="BY19" s="386"/>
      <c r="BZ19" s="386"/>
      <c r="CA19" s="386"/>
      <c r="CB19" s="386"/>
      <c r="CC19" s="387"/>
      <c r="CD19" s="154"/>
      <c r="CE19" s="383"/>
      <c r="CF19" s="383"/>
      <c r="CG19" s="383"/>
      <c r="CH19" s="383"/>
      <c r="CI19" s="383"/>
      <c r="CJ19" s="383"/>
      <c r="CK19" s="383"/>
      <c r="CL19" s="383"/>
      <c r="CM19" s="383"/>
      <c r="CN19" s="383"/>
      <c r="CO19" s="383"/>
      <c r="CP19" s="383"/>
      <c r="CQ19" s="383"/>
      <c r="CR19" s="383"/>
      <c r="CS19" s="384"/>
      <c r="CT19" s="355"/>
      <c r="CU19" s="356"/>
      <c r="CV19" s="356"/>
      <c r="CW19" s="356"/>
      <c r="CX19" s="356"/>
      <c r="CY19" s="356"/>
      <c r="CZ19" s="356"/>
      <c r="DA19" s="357"/>
      <c r="DB19" s="355"/>
      <c r="DC19" s="356"/>
      <c r="DD19" s="356"/>
      <c r="DE19" s="356"/>
      <c r="DF19" s="356"/>
      <c r="DG19" s="356"/>
      <c r="DH19" s="356"/>
      <c r="DI19" s="357"/>
      <c r="DJ19" s="139"/>
      <c r="DK19" s="139"/>
      <c r="DL19" s="139"/>
      <c r="DM19" s="139"/>
      <c r="DN19" s="139"/>
      <c r="DO19" s="139"/>
    </row>
    <row r="20" spans="1:119" ht="18.75" customHeight="1" thickBot="1">
      <c r="A20" s="140"/>
      <c r="B20" s="447" t="s">
        <v>143</v>
      </c>
      <c r="C20" s="448"/>
      <c r="D20" s="448"/>
      <c r="E20" s="449"/>
      <c r="F20" s="449"/>
      <c r="G20" s="449"/>
      <c r="H20" s="449"/>
      <c r="I20" s="449"/>
      <c r="J20" s="449"/>
      <c r="K20" s="449"/>
      <c r="L20" s="455">
        <v>12775</v>
      </c>
      <c r="M20" s="455"/>
      <c r="N20" s="455"/>
      <c r="O20" s="455"/>
      <c r="P20" s="455"/>
      <c r="Q20" s="455"/>
      <c r="R20" s="456"/>
      <c r="S20" s="456"/>
      <c r="T20" s="456"/>
      <c r="U20" s="456"/>
      <c r="V20" s="457"/>
      <c r="W20" s="466"/>
      <c r="X20" s="467"/>
      <c r="Y20" s="467"/>
      <c r="Z20" s="467"/>
      <c r="AA20" s="467"/>
      <c r="AB20" s="467"/>
      <c r="AC20" s="458"/>
      <c r="AD20" s="458"/>
      <c r="AE20" s="458"/>
      <c r="AF20" s="458"/>
      <c r="AG20" s="458"/>
      <c r="AH20" s="458"/>
      <c r="AI20" s="458"/>
      <c r="AJ20" s="458"/>
      <c r="AK20" s="458"/>
      <c r="AL20" s="459"/>
      <c r="AM20" s="460"/>
      <c r="AN20" s="432"/>
      <c r="AO20" s="432"/>
      <c r="AP20" s="432"/>
      <c r="AQ20" s="432"/>
      <c r="AR20" s="432"/>
      <c r="AS20" s="432"/>
      <c r="AT20" s="433"/>
      <c r="AU20" s="461"/>
      <c r="AV20" s="462"/>
      <c r="AW20" s="462"/>
      <c r="AX20" s="463"/>
      <c r="AY20" s="365"/>
      <c r="AZ20" s="366"/>
      <c r="BA20" s="366"/>
      <c r="BB20" s="366"/>
      <c r="BC20" s="366"/>
      <c r="BD20" s="366"/>
      <c r="BE20" s="366"/>
      <c r="BF20" s="366"/>
      <c r="BG20" s="366"/>
      <c r="BH20" s="366"/>
      <c r="BI20" s="366"/>
      <c r="BJ20" s="366"/>
      <c r="BK20" s="366"/>
      <c r="BL20" s="366"/>
      <c r="BM20" s="367"/>
      <c r="BN20" s="385"/>
      <c r="BO20" s="386"/>
      <c r="BP20" s="386"/>
      <c r="BQ20" s="386"/>
      <c r="BR20" s="386"/>
      <c r="BS20" s="386"/>
      <c r="BT20" s="386"/>
      <c r="BU20" s="387"/>
      <c r="BV20" s="385"/>
      <c r="BW20" s="386"/>
      <c r="BX20" s="386"/>
      <c r="BY20" s="386"/>
      <c r="BZ20" s="386"/>
      <c r="CA20" s="386"/>
      <c r="CB20" s="386"/>
      <c r="CC20" s="387"/>
      <c r="CD20" s="154"/>
      <c r="CE20" s="383"/>
      <c r="CF20" s="383"/>
      <c r="CG20" s="383"/>
      <c r="CH20" s="383"/>
      <c r="CI20" s="383"/>
      <c r="CJ20" s="383"/>
      <c r="CK20" s="383"/>
      <c r="CL20" s="383"/>
      <c r="CM20" s="383"/>
      <c r="CN20" s="383"/>
      <c r="CO20" s="383"/>
      <c r="CP20" s="383"/>
      <c r="CQ20" s="383"/>
      <c r="CR20" s="383"/>
      <c r="CS20" s="384"/>
      <c r="CT20" s="355"/>
      <c r="CU20" s="356"/>
      <c r="CV20" s="356"/>
      <c r="CW20" s="356"/>
      <c r="CX20" s="356"/>
      <c r="CY20" s="356"/>
      <c r="CZ20" s="356"/>
      <c r="DA20" s="357"/>
      <c r="DB20" s="355"/>
      <c r="DC20" s="356"/>
      <c r="DD20" s="356"/>
      <c r="DE20" s="356"/>
      <c r="DF20" s="356"/>
      <c r="DG20" s="356"/>
      <c r="DH20" s="356"/>
      <c r="DI20" s="357"/>
      <c r="DJ20" s="139"/>
      <c r="DK20" s="139"/>
      <c r="DL20" s="139"/>
      <c r="DM20" s="139"/>
      <c r="DN20" s="139"/>
      <c r="DO20" s="139"/>
    </row>
    <row r="21" spans="1:119" ht="18.75" customHeight="1">
      <c r="A21" s="140"/>
      <c r="B21" s="444" t="s">
        <v>144</v>
      </c>
      <c r="C21" s="445"/>
      <c r="D21" s="445"/>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c r="AJ21" s="445"/>
      <c r="AK21" s="445"/>
      <c r="AL21" s="445"/>
      <c r="AM21" s="445"/>
      <c r="AN21" s="445"/>
      <c r="AO21" s="445"/>
      <c r="AP21" s="445"/>
      <c r="AQ21" s="445"/>
      <c r="AR21" s="445"/>
      <c r="AS21" s="445"/>
      <c r="AT21" s="445"/>
      <c r="AU21" s="445"/>
      <c r="AV21" s="445"/>
      <c r="AW21" s="445"/>
      <c r="AX21" s="446"/>
      <c r="AY21" s="365"/>
      <c r="AZ21" s="366"/>
      <c r="BA21" s="366"/>
      <c r="BB21" s="366"/>
      <c r="BC21" s="366"/>
      <c r="BD21" s="366"/>
      <c r="BE21" s="366"/>
      <c r="BF21" s="366"/>
      <c r="BG21" s="366"/>
      <c r="BH21" s="366"/>
      <c r="BI21" s="366"/>
      <c r="BJ21" s="366"/>
      <c r="BK21" s="366"/>
      <c r="BL21" s="366"/>
      <c r="BM21" s="367"/>
      <c r="BN21" s="385"/>
      <c r="BO21" s="386"/>
      <c r="BP21" s="386"/>
      <c r="BQ21" s="386"/>
      <c r="BR21" s="386"/>
      <c r="BS21" s="386"/>
      <c r="BT21" s="386"/>
      <c r="BU21" s="387"/>
      <c r="BV21" s="385"/>
      <c r="BW21" s="386"/>
      <c r="BX21" s="386"/>
      <c r="BY21" s="386"/>
      <c r="BZ21" s="386"/>
      <c r="CA21" s="386"/>
      <c r="CB21" s="386"/>
      <c r="CC21" s="387"/>
      <c r="CD21" s="154"/>
      <c r="CE21" s="383"/>
      <c r="CF21" s="383"/>
      <c r="CG21" s="383"/>
      <c r="CH21" s="383"/>
      <c r="CI21" s="383"/>
      <c r="CJ21" s="383"/>
      <c r="CK21" s="383"/>
      <c r="CL21" s="383"/>
      <c r="CM21" s="383"/>
      <c r="CN21" s="383"/>
      <c r="CO21" s="383"/>
      <c r="CP21" s="383"/>
      <c r="CQ21" s="383"/>
      <c r="CR21" s="383"/>
      <c r="CS21" s="384"/>
      <c r="CT21" s="355"/>
      <c r="CU21" s="356"/>
      <c r="CV21" s="356"/>
      <c r="CW21" s="356"/>
      <c r="CX21" s="356"/>
      <c r="CY21" s="356"/>
      <c r="CZ21" s="356"/>
      <c r="DA21" s="357"/>
      <c r="DB21" s="355"/>
      <c r="DC21" s="356"/>
      <c r="DD21" s="356"/>
      <c r="DE21" s="356"/>
      <c r="DF21" s="356"/>
      <c r="DG21" s="356"/>
      <c r="DH21" s="356"/>
      <c r="DI21" s="357"/>
      <c r="DJ21" s="139"/>
      <c r="DK21" s="139"/>
      <c r="DL21" s="139"/>
      <c r="DM21" s="139"/>
      <c r="DN21" s="139"/>
      <c r="DO21" s="139"/>
    </row>
    <row r="22" spans="1:119" ht="18.75" customHeight="1" thickBot="1">
      <c r="A22" s="140"/>
      <c r="B22" s="414" t="s">
        <v>145</v>
      </c>
      <c r="C22" s="415"/>
      <c r="D22" s="416"/>
      <c r="E22" s="423" t="s">
        <v>1</v>
      </c>
      <c r="F22" s="398"/>
      <c r="G22" s="398"/>
      <c r="H22" s="398"/>
      <c r="I22" s="398"/>
      <c r="J22" s="398"/>
      <c r="K22" s="399"/>
      <c r="L22" s="423" t="s">
        <v>146</v>
      </c>
      <c r="M22" s="398"/>
      <c r="N22" s="398"/>
      <c r="O22" s="398"/>
      <c r="P22" s="399"/>
      <c r="Q22" s="408" t="s">
        <v>147</v>
      </c>
      <c r="R22" s="409"/>
      <c r="S22" s="409"/>
      <c r="T22" s="409"/>
      <c r="U22" s="409"/>
      <c r="V22" s="424"/>
      <c r="W22" s="426" t="s">
        <v>148</v>
      </c>
      <c r="X22" s="415"/>
      <c r="Y22" s="416"/>
      <c r="Z22" s="423" t="s">
        <v>1</v>
      </c>
      <c r="AA22" s="398"/>
      <c r="AB22" s="398"/>
      <c r="AC22" s="398"/>
      <c r="AD22" s="398"/>
      <c r="AE22" s="398"/>
      <c r="AF22" s="398"/>
      <c r="AG22" s="399"/>
      <c r="AH22" s="397" t="s">
        <v>149</v>
      </c>
      <c r="AI22" s="398"/>
      <c r="AJ22" s="398"/>
      <c r="AK22" s="398"/>
      <c r="AL22" s="399"/>
      <c r="AM22" s="397" t="s">
        <v>150</v>
      </c>
      <c r="AN22" s="403"/>
      <c r="AO22" s="403"/>
      <c r="AP22" s="403"/>
      <c r="AQ22" s="403"/>
      <c r="AR22" s="404"/>
      <c r="AS22" s="408" t="s">
        <v>147</v>
      </c>
      <c r="AT22" s="409"/>
      <c r="AU22" s="409"/>
      <c r="AV22" s="409"/>
      <c r="AW22" s="409"/>
      <c r="AX22" s="410"/>
      <c r="AY22" s="352"/>
      <c r="AZ22" s="353"/>
      <c r="BA22" s="353"/>
      <c r="BB22" s="353"/>
      <c r="BC22" s="353"/>
      <c r="BD22" s="353"/>
      <c r="BE22" s="353"/>
      <c r="BF22" s="353"/>
      <c r="BG22" s="353"/>
      <c r="BH22" s="353"/>
      <c r="BI22" s="353"/>
      <c r="BJ22" s="353"/>
      <c r="BK22" s="353"/>
      <c r="BL22" s="353"/>
      <c r="BM22" s="354"/>
      <c r="BN22" s="388"/>
      <c r="BO22" s="389"/>
      <c r="BP22" s="389"/>
      <c r="BQ22" s="389"/>
      <c r="BR22" s="389"/>
      <c r="BS22" s="389"/>
      <c r="BT22" s="389"/>
      <c r="BU22" s="390"/>
      <c r="BV22" s="388"/>
      <c r="BW22" s="389"/>
      <c r="BX22" s="389"/>
      <c r="BY22" s="389"/>
      <c r="BZ22" s="389"/>
      <c r="CA22" s="389"/>
      <c r="CB22" s="389"/>
      <c r="CC22" s="390"/>
      <c r="CD22" s="154"/>
      <c r="CE22" s="383"/>
      <c r="CF22" s="383"/>
      <c r="CG22" s="383"/>
      <c r="CH22" s="383"/>
      <c r="CI22" s="383"/>
      <c r="CJ22" s="383"/>
      <c r="CK22" s="383"/>
      <c r="CL22" s="383"/>
      <c r="CM22" s="383"/>
      <c r="CN22" s="383"/>
      <c r="CO22" s="383"/>
      <c r="CP22" s="383"/>
      <c r="CQ22" s="383"/>
      <c r="CR22" s="383"/>
      <c r="CS22" s="384"/>
      <c r="CT22" s="355"/>
      <c r="CU22" s="356"/>
      <c r="CV22" s="356"/>
      <c r="CW22" s="356"/>
      <c r="CX22" s="356"/>
      <c r="CY22" s="356"/>
      <c r="CZ22" s="356"/>
      <c r="DA22" s="357"/>
      <c r="DB22" s="355"/>
      <c r="DC22" s="356"/>
      <c r="DD22" s="356"/>
      <c r="DE22" s="356"/>
      <c r="DF22" s="356"/>
      <c r="DG22" s="356"/>
      <c r="DH22" s="356"/>
      <c r="DI22" s="357"/>
      <c r="DJ22" s="139"/>
      <c r="DK22" s="139"/>
      <c r="DL22" s="139"/>
      <c r="DM22" s="139"/>
      <c r="DN22" s="139"/>
      <c r="DO22" s="139"/>
    </row>
    <row r="23" spans="1:119" ht="18.75" customHeight="1">
      <c r="A23" s="140"/>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7" t="s">
        <v>151</v>
      </c>
      <c r="AZ23" s="378"/>
      <c r="BA23" s="378"/>
      <c r="BB23" s="378"/>
      <c r="BC23" s="378"/>
      <c r="BD23" s="378"/>
      <c r="BE23" s="378"/>
      <c r="BF23" s="378"/>
      <c r="BG23" s="378"/>
      <c r="BH23" s="378"/>
      <c r="BI23" s="378"/>
      <c r="BJ23" s="378"/>
      <c r="BK23" s="378"/>
      <c r="BL23" s="378"/>
      <c r="BM23" s="379"/>
      <c r="BN23" s="385">
        <v>15473440</v>
      </c>
      <c r="BO23" s="386"/>
      <c r="BP23" s="386"/>
      <c r="BQ23" s="386"/>
      <c r="BR23" s="386"/>
      <c r="BS23" s="386"/>
      <c r="BT23" s="386"/>
      <c r="BU23" s="387"/>
      <c r="BV23" s="385">
        <v>15513869</v>
      </c>
      <c r="BW23" s="386"/>
      <c r="BX23" s="386"/>
      <c r="BY23" s="386"/>
      <c r="BZ23" s="386"/>
      <c r="CA23" s="386"/>
      <c r="CB23" s="386"/>
      <c r="CC23" s="387"/>
      <c r="CD23" s="154"/>
      <c r="CE23" s="383"/>
      <c r="CF23" s="383"/>
      <c r="CG23" s="383"/>
      <c r="CH23" s="383"/>
      <c r="CI23" s="383"/>
      <c r="CJ23" s="383"/>
      <c r="CK23" s="383"/>
      <c r="CL23" s="383"/>
      <c r="CM23" s="383"/>
      <c r="CN23" s="383"/>
      <c r="CO23" s="383"/>
      <c r="CP23" s="383"/>
      <c r="CQ23" s="383"/>
      <c r="CR23" s="383"/>
      <c r="CS23" s="384"/>
      <c r="CT23" s="355"/>
      <c r="CU23" s="356"/>
      <c r="CV23" s="356"/>
      <c r="CW23" s="356"/>
      <c r="CX23" s="356"/>
      <c r="CY23" s="356"/>
      <c r="CZ23" s="356"/>
      <c r="DA23" s="357"/>
      <c r="DB23" s="355"/>
      <c r="DC23" s="356"/>
      <c r="DD23" s="356"/>
      <c r="DE23" s="356"/>
      <c r="DF23" s="356"/>
      <c r="DG23" s="356"/>
      <c r="DH23" s="356"/>
      <c r="DI23" s="357"/>
      <c r="DJ23" s="139"/>
      <c r="DK23" s="139"/>
      <c r="DL23" s="139"/>
      <c r="DM23" s="139"/>
      <c r="DN23" s="139"/>
      <c r="DO23" s="139"/>
    </row>
    <row r="24" spans="1:119" ht="18.75" customHeight="1" thickBot="1">
      <c r="A24" s="140"/>
      <c r="B24" s="417"/>
      <c r="C24" s="418"/>
      <c r="D24" s="419"/>
      <c r="E24" s="358" t="s">
        <v>152</v>
      </c>
      <c r="F24" s="359"/>
      <c r="G24" s="359"/>
      <c r="H24" s="359"/>
      <c r="I24" s="359"/>
      <c r="J24" s="359"/>
      <c r="K24" s="360"/>
      <c r="L24" s="361">
        <v>1</v>
      </c>
      <c r="M24" s="362"/>
      <c r="N24" s="362"/>
      <c r="O24" s="362"/>
      <c r="P24" s="363"/>
      <c r="Q24" s="361">
        <v>7425</v>
      </c>
      <c r="R24" s="362"/>
      <c r="S24" s="362"/>
      <c r="T24" s="362"/>
      <c r="U24" s="362"/>
      <c r="V24" s="363"/>
      <c r="W24" s="427"/>
      <c r="X24" s="418"/>
      <c r="Y24" s="419"/>
      <c r="Z24" s="358" t="s">
        <v>153</v>
      </c>
      <c r="AA24" s="359"/>
      <c r="AB24" s="359"/>
      <c r="AC24" s="359"/>
      <c r="AD24" s="359"/>
      <c r="AE24" s="359"/>
      <c r="AF24" s="359"/>
      <c r="AG24" s="360"/>
      <c r="AH24" s="361">
        <v>286</v>
      </c>
      <c r="AI24" s="362"/>
      <c r="AJ24" s="362"/>
      <c r="AK24" s="362"/>
      <c r="AL24" s="363"/>
      <c r="AM24" s="361">
        <v>886886</v>
      </c>
      <c r="AN24" s="362"/>
      <c r="AO24" s="362"/>
      <c r="AP24" s="362"/>
      <c r="AQ24" s="362"/>
      <c r="AR24" s="363"/>
      <c r="AS24" s="361">
        <v>3101</v>
      </c>
      <c r="AT24" s="362"/>
      <c r="AU24" s="362"/>
      <c r="AV24" s="362"/>
      <c r="AW24" s="362"/>
      <c r="AX24" s="364"/>
      <c r="AY24" s="352" t="s">
        <v>154</v>
      </c>
      <c r="AZ24" s="353"/>
      <c r="BA24" s="353"/>
      <c r="BB24" s="353"/>
      <c r="BC24" s="353"/>
      <c r="BD24" s="353"/>
      <c r="BE24" s="353"/>
      <c r="BF24" s="353"/>
      <c r="BG24" s="353"/>
      <c r="BH24" s="353"/>
      <c r="BI24" s="353"/>
      <c r="BJ24" s="353"/>
      <c r="BK24" s="353"/>
      <c r="BL24" s="353"/>
      <c r="BM24" s="354"/>
      <c r="BN24" s="385">
        <v>12718357</v>
      </c>
      <c r="BO24" s="386"/>
      <c r="BP24" s="386"/>
      <c r="BQ24" s="386"/>
      <c r="BR24" s="386"/>
      <c r="BS24" s="386"/>
      <c r="BT24" s="386"/>
      <c r="BU24" s="387"/>
      <c r="BV24" s="385">
        <v>13202214</v>
      </c>
      <c r="BW24" s="386"/>
      <c r="BX24" s="386"/>
      <c r="BY24" s="386"/>
      <c r="BZ24" s="386"/>
      <c r="CA24" s="386"/>
      <c r="CB24" s="386"/>
      <c r="CC24" s="387"/>
      <c r="CD24" s="154"/>
      <c r="CE24" s="383"/>
      <c r="CF24" s="383"/>
      <c r="CG24" s="383"/>
      <c r="CH24" s="383"/>
      <c r="CI24" s="383"/>
      <c r="CJ24" s="383"/>
      <c r="CK24" s="383"/>
      <c r="CL24" s="383"/>
      <c r="CM24" s="383"/>
      <c r="CN24" s="383"/>
      <c r="CO24" s="383"/>
      <c r="CP24" s="383"/>
      <c r="CQ24" s="383"/>
      <c r="CR24" s="383"/>
      <c r="CS24" s="384"/>
      <c r="CT24" s="355"/>
      <c r="CU24" s="356"/>
      <c r="CV24" s="356"/>
      <c r="CW24" s="356"/>
      <c r="CX24" s="356"/>
      <c r="CY24" s="356"/>
      <c r="CZ24" s="356"/>
      <c r="DA24" s="357"/>
      <c r="DB24" s="355"/>
      <c r="DC24" s="356"/>
      <c r="DD24" s="356"/>
      <c r="DE24" s="356"/>
      <c r="DF24" s="356"/>
      <c r="DG24" s="356"/>
      <c r="DH24" s="356"/>
      <c r="DI24" s="357"/>
      <c r="DJ24" s="139"/>
      <c r="DK24" s="139"/>
      <c r="DL24" s="139"/>
      <c r="DM24" s="139"/>
      <c r="DN24" s="139"/>
      <c r="DO24" s="139"/>
    </row>
    <row r="25" spans="1:119" s="139" customFormat="1" ht="18.75" customHeight="1">
      <c r="A25" s="140"/>
      <c r="B25" s="417"/>
      <c r="C25" s="418"/>
      <c r="D25" s="419"/>
      <c r="E25" s="358" t="s">
        <v>155</v>
      </c>
      <c r="F25" s="359"/>
      <c r="G25" s="359"/>
      <c r="H25" s="359"/>
      <c r="I25" s="359"/>
      <c r="J25" s="359"/>
      <c r="K25" s="360"/>
      <c r="L25" s="361">
        <v>2</v>
      </c>
      <c r="M25" s="362"/>
      <c r="N25" s="362"/>
      <c r="O25" s="362"/>
      <c r="P25" s="363"/>
      <c r="Q25" s="361">
        <v>6557</v>
      </c>
      <c r="R25" s="362"/>
      <c r="S25" s="362"/>
      <c r="T25" s="362"/>
      <c r="U25" s="362"/>
      <c r="V25" s="363"/>
      <c r="W25" s="427"/>
      <c r="X25" s="418"/>
      <c r="Y25" s="419"/>
      <c r="Z25" s="358" t="s">
        <v>156</v>
      </c>
      <c r="AA25" s="359"/>
      <c r="AB25" s="359"/>
      <c r="AC25" s="359"/>
      <c r="AD25" s="359"/>
      <c r="AE25" s="359"/>
      <c r="AF25" s="359"/>
      <c r="AG25" s="360"/>
      <c r="AH25" s="361">
        <v>53</v>
      </c>
      <c r="AI25" s="362"/>
      <c r="AJ25" s="362"/>
      <c r="AK25" s="362"/>
      <c r="AL25" s="363"/>
      <c r="AM25" s="361">
        <v>156509</v>
      </c>
      <c r="AN25" s="362"/>
      <c r="AO25" s="362"/>
      <c r="AP25" s="362"/>
      <c r="AQ25" s="362"/>
      <c r="AR25" s="363"/>
      <c r="AS25" s="361">
        <v>2953</v>
      </c>
      <c r="AT25" s="362"/>
      <c r="AU25" s="362"/>
      <c r="AV25" s="362"/>
      <c r="AW25" s="362"/>
      <c r="AX25" s="364"/>
      <c r="AY25" s="377" t="s">
        <v>157</v>
      </c>
      <c r="AZ25" s="378"/>
      <c r="BA25" s="378"/>
      <c r="BB25" s="378"/>
      <c r="BC25" s="378"/>
      <c r="BD25" s="378"/>
      <c r="BE25" s="378"/>
      <c r="BF25" s="378"/>
      <c r="BG25" s="378"/>
      <c r="BH25" s="378"/>
      <c r="BI25" s="378"/>
      <c r="BJ25" s="378"/>
      <c r="BK25" s="378"/>
      <c r="BL25" s="378"/>
      <c r="BM25" s="379"/>
      <c r="BN25" s="380">
        <v>2984764</v>
      </c>
      <c r="BO25" s="381"/>
      <c r="BP25" s="381"/>
      <c r="BQ25" s="381"/>
      <c r="BR25" s="381"/>
      <c r="BS25" s="381"/>
      <c r="BT25" s="381"/>
      <c r="BU25" s="382"/>
      <c r="BV25" s="380">
        <v>3443006</v>
      </c>
      <c r="BW25" s="381"/>
      <c r="BX25" s="381"/>
      <c r="BY25" s="381"/>
      <c r="BZ25" s="381"/>
      <c r="CA25" s="381"/>
      <c r="CB25" s="381"/>
      <c r="CC25" s="382"/>
      <c r="CD25" s="154"/>
      <c r="CE25" s="383"/>
      <c r="CF25" s="383"/>
      <c r="CG25" s="383"/>
      <c r="CH25" s="383"/>
      <c r="CI25" s="383"/>
      <c r="CJ25" s="383"/>
      <c r="CK25" s="383"/>
      <c r="CL25" s="383"/>
      <c r="CM25" s="383"/>
      <c r="CN25" s="383"/>
      <c r="CO25" s="383"/>
      <c r="CP25" s="383"/>
      <c r="CQ25" s="383"/>
      <c r="CR25" s="383"/>
      <c r="CS25" s="384"/>
      <c r="CT25" s="355"/>
      <c r="CU25" s="356"/>
      <c r="CV25" s="356"/>
      <c r="CW25" s="356"/>
      <c r="CX25" s="356"/>
      <c r="CY25" s="356"/>
      <c r="CZ25" s="356"/>
      <c r="DA25" s="357"/>
      <c r="DB25" s="355"/>
      <c r="DC25" s="356"/>
      <c r="DD25" s="356"/>
      <c r="DE25" s="356"/>
      <c r="DF25" s="356"/>
      <c r="DG25" s="356"/>
      <c r="DH25" s="356"/>
      <c r="DI25" s="357"/>
    </row>
    <row r="26" spans="1:119" s="139" customFormat="1" ht="18.75" customHeight="1">
      <c r="A26" s="140"/>
      <c r="B26" s="417"/>
      <c r="C26" s="418"/>
      <c r="D26" s="419"/>
      <c r="E26" s="358" t="s">
        <v>158</v>
      </c>
      <c r="F26" s="359"/>
      <c r="G26" s="359"/>
      <c r="H26" s="359"/>
      <c r="I26" s="359"/>
      <c r="J26" s="359"/>
      <c r="K26" s="360"/>
      <c r="L26" s="361">
        <v>1</v>
      </c>
      <c r="M26" s="362"/>
      <c r="N26" s="362"/>
      <c r="O26" s="362"/>
      <c r="P26" s="363"/>
      <c r="Q26" s="361">
        <v>6082</v>
      </c>
      <c r="R26" s="362"/>
      <c r="S26" s="362"/>
      <c r="T26" s="362"/>
      <c r="U26" s="362"/>
      <c r="V26" s="363"/>
      <c r="W26" s="427"/>
      <c r="X26" s="418"/>
      <c r="Y26" s="419"/>
      <c r="Z26" s="358" t="s">
        <v>159</v>
      </c>
      <c r="AA26" s="440"/>
      <c r="AB26" s="440"/>
      <c r="AC26" s="440"/>
      <c r="AD26" s="440"/>
      <c r="AE26" s="440"/>
      <c r="AF26" s="440"/>
      <c r="AG26" s="441"/>
      <c r="AH26" s="361">
        <v>10</v>
      </c>
      <c r="AI26" s="362"/>
      <c r="AJ26" s="362"/>
      <c r="AK26" s="362"/>
      <c r="AL26" s="363"/>
      <c r="AM26" s="361">
        <v>35740</v>
      </c>
      <c r="AN26" s="362"/>
      <c r="AO26" s="362"/>
      <c r="AP26" s="362"/>
      <c r="AQ26" s="362"/>
      <c r="AR26" s="363"/>
      <c r="AS26" s="361">
        <v>3574</v>
      </c>
      <c r="AT26" s="362"/>
      <c r="AU26" s="362"/>
      <c r="AV26" s="362"/>
      <c r="AW26" s="362"/>
      <c r="AX26" s="364"/>
      <c r="AY26" s="394" t="s">
        <v>160</v>
      </c>
      <c r="AZ26" s="395"/>
      <c r="BA26" s="395"/>
      <c r="BB26" s="395"/>
      <c r="BC26" s="395"/>
      <c r="BD26" s="395"/>
      <c r="BE26" s="395"/>
      <c r="BF26" s="395"/>
      <c r="BG26" s="395"/>
      <c r="BH26" s="395"/>
      <c r="BI26" s="395"/>
      <c r="BJ26" s="395"/>
      <c r="BK26" s="395"/>
      <c r="BL26" s="395"/>
      <c r="BM26" s="396"/>
      <c r="BN26" s="385" t="s">
        <v>120</v>
      </c>
      <c r="BO26" s="386"/>
      <c r="BP26" s="386"/>
      <c r="BQ26" s="386"/>
      <c r="BR26" s="386"/>
      <c r="BS26" s="386"/>
      <c r="BT26" s="386"/>
      <c r="BU26" s="387"/>
      <c r="BV26" s="385" t="s">
        <v>120</v>
      </c>
      <c r="BW26" s="386"/>
      <c r="BX26" s="386"/>
      <c r="BY26" s="386"/>
      <c r="BZ26" s="386"/>
      <c r="CA26" s="386"/>
      <c r="CB26" s="386"/>
      <c r="CC26" s="387"/>
      <c r="CD26" s="154"/>
      <c r="CE26" s="383"/>
      <c r="CF26" s="383"/>
      <c r="CG26" s="383"/>
      <c r="CH26" s="383"/>
      <c r="CI26" s="383"/>
      <c r="CJ26" s="383"/>
      <c r="CK26" s="383"/>
      <c r="CL26" s="383"/>
      <c r="CM26" s="383"/>
      <c r="CN26" s="383"/>
      <c r="CO26" s="383"/>
      <c r="CP26" s="383"/>
      <c r="CQ26" s="383"/>
      <c r="CR26" s="383"/>
      <c r="CS26" s="384"/>
      <c r="CT26" s="355"/>
      <c r="CU26" s="356"/>
      <c r="CV26" s="356"/>
      <c r="CW26" s="356"/>
      <c r="CX26" s="356"/>
      <c r="CY26" s="356"/>
      <c r="CZ26" s="356"/>
      <c r="DA26" s="357"/>
      <c r="DB26" s="355"/>
      <c r="DC26" s="356"/>
      <c r="DD26" s="356"/>
      <c r="DE26" s="356"/>
      <c r="DF26" s="356"/>
      <c r="DG26" s="356"/>
      <c r="DH26" s="356"/>
      <c r="DI26" s="357"/>
    </row>
    <row r="27" spans="1:119" ht="18.75" customHeight="1" thickBot="1">
      <c r="A27" s="140"/>
      <c r="B27" s="417"/>
      <c r="C27" s="418"/>
      <c r="D27" s="419"/>
      <c r="E27" s="358" t="s">
        <v>161</v>
      </c>
      <c r="F27" s="359"/>
      <c r="G27" s="359"/>
      <c r="H27" s="359"/>
      <c r="I27" s="359"/>
      <c r="J27" s="359"/>
      <c r="K27" s="360"/>
      <c r="L27" s="361">
        <v>1</v>
      </c>
      <c r="M27" s="362"/>
      <c r="N27" s="362"/>
      <c r="O27" s="362"/>
      <c r="P27" s="363"/>
      <c r="Q27" s="361">
        <v>3450</v>
      </c>
      <c r="R27" s="362"/>
      <c r="S27" s="362"/>
      <c r="T27" s="362"/>
      <c r="U27" s="362"/>
      <c r="V27" s="363"/>
      <c r="W27" s="427"/>
      <c r="X27" s="418"/>
      <c r="Y27" s="419"/>
      <c r="Z27" s="358" t="s">
        <v>162</v>
      </c>
      <c r="AA27" s="359"/>
      <c r="AB27" s="359"/>
      <c r="AC27" s="359"/>
      <c r="AD27" s="359"/>
      <c r="AE27" s="359"/>
      <c r="AF27" s="359"/>
      <c r="AG27" s="360"/>
      <c r="AH27" s="361" t="s">
        <v>120</v>
      </c>
      <c r="AI27" s="362"/>
      <c r="AJ27" s="362"/>
      <c r="AK27" s="362"/>
      <c r="AL27" s="363"/>
      <c r="AM27" s="361" t="s">
        <v>120</v>
      </c>
      <c r="AN27" s="362"/>
      <c r="AO27" s="362"/>
      <c r="AP27" s="362"/>
      <c r="AQ27" s="362"/>
      <c r="AR27" s="363"/>
      <c r="AS27" s="361" t="s">
        <v>120</v>
      </c>
      <c r="AT27" s="362"/>
      <c r="AU27" s="362"/>
      <c r="AV27" s="362"/>
      <c r="AW27" s="362"/>
      <c r="AX27" s="364"/>
      <c r="AY27" s="391" t="s">
        <v>163</v>
      </c>
      <c r="AZ27" s="392"/>
      <c r="BA27" s="392"/>
      <c r="BB27" s="392"/>
      <c r="BC27" s="392"/>
      <c r="BD27" s="392"/>
      <c r="BE27" s="392"/>
      <c r="BF27" s="392"/>
      <c r="BG27" s="392"/>
      <c r="BH27" s="392"/>
      <c r="BI27" s="392"/>
      <c r="BJ27" s="392"/>
      <c r="BK27" s="392"/>
      <c r="BL27" s="392"/>
      <c r="BM27" s="393"/>
      <c r="BN27" s="388" t="s">
        <v>120</v>
      </c>
      <c r="BO27" s="389"/>
      <c r="BP27" s="389"/>
      <c r="BQ27" s="389"/>
      <c r="BR27" s="389"/>
      <c r="BS27" s="389"/>
      <c r="BT27" s="389"/>
      <c r="BU27" s="390"/>
      <c r="BV27" s="388" t="s">
        <v>120</v>
      </c>
      <c r="BW27" s="389"/>
      <c r="BX27" s="389"/>
      <c r="BY27" s="389"/>
      <c r="BZ27" s="389"/>
      <c r="CA27" s="389"/>
      <c r="CB27" s="389"/>
      <c r="CC27" s="390"/>
      <c r="CD27" s="156"/>
      <c r="CE27" s="383"/>
      <c r="CF27" s="383"/>
      <c r="CG27" s="383"/>
      <c r="CH27" s="383"/>
      <c r="CI27" s="383"/>
      <c r="CJ27" s="383"/>
      <c r="CK27" s="383"/>
      <c r="CL27" s="383"/>
      <c r="CM27" s="383"/>
      <c r="CN27" s="383"/>
      <c r="CO27" s="383"/>
      <c r="CP27" s="383"/>
      <c r="CQ27" s="383"/>
      <c r="CR27" s="383"/>
      <c r="CS27" s="384"/>
      <c r="CT27" s="355"/>
      <c r="CU27" s="356"/>
      <c r="CV27" s="356"/>
      <c r="CW27" s="356"/>
      <c r="CX27" s="356"/>
      <c r="CY27" s="356"/>
      <c r="CZ27" s="356"/>
      <c r="DA27" s="357"/>
      <c r="DB27" s="355"/>
      <c r="DC27" s="356"/>
      <c r="DD27" s="356"/>
      <c r="DE27" s="356"/>
      <c r="DF27" s="356"/>
      <c r="DG27" s="356"/>
      <c r="DH27" s="356"/>
      <c r="DI27" s="357"/>
      <c r="DJ27" s="139"/>
      <c r="DK27" s="139"/>
      <c r="DL27" s="139"/>
      <c r="DM27" s="139"/>
      <c r="DN27" s="139"/>
      <c r="DO27" s="139"/>
    </row>
    <row r="28" spans="1:119" ht="18.75" customHeight="1">
      <c r="A28" s="140"/>
      <c r="B28" s="417"/>
      <c r="C28" s="418"/>
      <c r="D28" s="419"/>
      <c r="E28" s="358" t="s">
        <v>164</v>
      </c>
      <c r="F28" s="359"/>
      <c r="G28" s="359"/>
      <c r="H28" s="359"/>
      <c r="I28" s="359"/>
      <c r="J28" s="359"/>
      <c r="K28" s="360"/>
      <c r="L28" s="361">
        <v>1</v>
      </c>
      <c r="M28" s="362"/>
      <c r="N28" s="362"/>
      <c r="O28" s="362"/>
      <c r="P28" s="363"/>
      <c r="Q28" s="361">
        <v>2600</v>
      </c>
      <c r="R28" s="362"/>
      <c r="S28" s="362"/>
      <c r="T28" s="362"/>
      <c r="U28" s="362"/>
      <c r="V28" s="363"/>
      <c r="W28" s="427"/>
      <c r="X28" s="418"/>
      <c r="Y28" s="419"/>
      <c r="Z28" s="358" t="s">
        <v>165</v>
      </c>
      <c r="AA28" s="359"/>
      <c r="AB28" s="359"/>
      <c r="AC28" s="359"/>
      <c r="AD28" s="359"/>
      <c r="AE28" s="359"/>
      <c r="AF28" s="359"/>
      <c r="AG28" s="360"/>
      <c r="AH28" s="361" t="s">
        <v>120</v>
      </c>
      <c r="AI28" s="362"/>
      <c r="AJ28" s="362"/>
      <c r="AK28" s="362"/>
      <c r="AL28" s="363"/>
      <c r="AM28" s="361" t="s">
        <v>120</v>
      </c>
      <c r="AN28" s="362"/>
      <c r="AO28" s="362"/>
      <c r="AP28" s="362"/>
      <c r="AQ28" s="362"/>
      <c r="AR28" s="363"/>
      <c r="AS28" s="361" t="s">
        <v>120</v>
      </c>
      <c r="AT28" s="362"/>
      <c r="AU28" s="362"/>
      <c r="AV28" s="362"/>
      <c r="AW28" s="362"/>
      <c r="AX28" s="364"/>
      <c r="AY28" s="368" t="s">
        <v>166</v>
      </c>
      <c r="AZ28" s="369"/>
      <c r="BA28" s="369"/>
      <c r="BB28" s="370"/>
      <c r="BC28" s="377" t="s">
        <v>167</v>
      </c>
      <c r="BD28" s="378"/>
      <c r="BE28" s="378"/>
      <c r="BF28" s="378"/>
      <c r="BG28" s="378"/>
      <c r="BH28" s="378"/>
      <c r="BI28" s="378"/>
      <c r="BJ28" s="378"/>
      <c r="BK28" s="378"/>
      <c r="BL28" s="378"/>
      <c r="BM28" s="379"/>
      <c r="BN28" s="380">
        <v>932716</v>
      </c>
      <c r="BO28" s="381"/>
      <c r="BP28" s="381"/>
      <c r="BQ28" s="381"/>
      <c r="BR28" s="381"/>
      <c r="BS28" s="381"/>
      <c r="BT28" s="381"/>
      <c r="BU28" s="382"/>
      <c r="BV28" s="380">
        <v>1149484</v>
      </c>
      <c r="BW28" s="381"/>
      <c r="BX28" s="381"/>
      <c r="BY28" s="381"/>
      <c r="BZ28" s="381"/>
      <c r="CA28" s="381"/>
      <c r="CB28" s="381"/>
      <c r="CC28" s="382"/>
      <c r="CD28" s="154"/>
      <c r="CE28" s="383"/>
      <c r="CF28" s="383"/>
      <c r="CG28" s="383"/>
      <c r="CH28" s="383"/>
      <c r="CI28" s="383"/>
      <c r="CJ28" s="383"/>
      <c r="CK28" s="383"/>
      <c r="CL28" s="383"/>
      <c r="CM28" s="383"/>
      <c r="CN28" s="383"/>
      <c r="CO28" s="383"/>
      <c r="CP28" s="383"/>
      <c r="CQ28" s="383"/>
      <c r="CR28" s="383"/>
      <c r="CS28" s="384"/>
      <c r="CT28" s="355"/>
      <c r="CU28" s="356"/>
      <c r="CV28" s="356"/>
      <c r="CW28" s="356"/>
      <c r="CX28" s="356"/>
      <c r="CY28" s="356"/>
      <c r="CZ28" s="356"/>
      <c r="DA28" s="357"/>
      <c r="DB28" s="355"/>
      <c r="DC28" s="356"/>
      <c r="DD28" s="356"/>
      <c r="DE28" s="356"/>
      <c r="DF28" s="356"/>
      <c r="DG28" s="356"/>
      <c r="DH28" s="356"/>
      <c r="DI28" s="357"/>
      <c r="DJ28" s="139"/>
      <c r="DK28" s="139"/>
      <c r="DL28" s="139"/>
      <c r="DM28" s="139"/>
      <c r="DN28" s="139"/>
      <c r="DO28" s="139"/>
    </row>
    <row r="29" spans="1:119" ht="18.75" customHeight="1">
      <c r="A29" s="140"/>
      <c r="B29" s="417"/>
      <c r="C29" s="418"/>
      <c r="D29" s="419"/>
      <c r="E29" s="358" t="s">
        <v>168</v>
      </c>
      <c r="F29" s="359"/>
      <c r="G29" s="359"/>
      <c r="H29" s="359"/>
      <c r="I29" s="359"/>
      <c r="J29" s="359"/>
      <c r="K29" s="360"/>
      <c r="L29" s="361">
        <v>16</v>
      </c>
      <c r="M29" s="362"/>
      <c r="N29" s="362"/>
      <c r="O29" s="362"/>
      <c r="P29" s="363"/>
      <c r="Q29" s="361">
        <v>2400</v>
      </c>
      <c r="R29" s="362"/>
      <c r="S29" s="362"/>
      <c r="T29" s="362"/>
      <c r="U29" s="362"/>
      <c r="V29" s="363"/>
      <c r="W29" s="428"/>
      <c r="X29" s="429"/>
      <c r="Y29" s="430"/>
      <c r="Z29" s="358" t="s">
        <v>169</v>
      </c>
      <c r="AA29" s="359"/>
      <c r="AB29" s="359"/>
      <c r="AC29" s="359"/>
      <c r="AD29" s="359"/>
      <c r="AE29" s="359"/>
      <c r="AF29" s="359"/>
      <c r="AG29" s="360"/>
      <c r="AH29" s="361">
        <v>286</v>
      </c>
      <c r="AI29" s="362"/>
      <c r="AJ29" s="362"/>
      <c r="AK29" s="362"/>
      <c r="AL29" s="363"/>
      <c r="AM29" s="361">
        <v>886886</v>
      </c>
      <c r="AN29" s="362"/>
      <c r="AO29" s="362"/>
      <c r="AP29" s="362"/>
      <c r="AQ29" s="362"/>
      <c r="AR29" s="363"/>
      <c r="AS29" s="361">
        <v>3101</v>
      </c>
      <c r="AT29" s="362"/>
      <c r="AU29" s="362"/>
      <c r="AV29" s="362"/>
      <c r="AW29" s="362"/>
      <c r="AX29" s="364"/>
      <c r="AY29" s="371"/>
      <c r="AZ29" s="372"/>
      <c r="BA29" s="372"/>
      <c r="BB29" s="373"/>
      <c r="BC29" s="365" t="s">
        <v>170</v>
      </c>
      <c r="BD29" s="366"/>
      <c r="BE29" s="366"/>
      <c r="BF29" s="366"/>
      <c r="BG29" s="366"/>
      <c r="BH29" s="366"/>
      <c r="BI29" s="366"/>
      <c r="BJ29" s="366"/>
      <c r="BK29" s="366"/>
      <c r="BL29" s="366"/>
      <c r="BM29" s="367"/>
      <c r="BN29" s="385">
        <v>100480</v>
      </c>
      <c r="BO29" s="386"/>
      <c r="BP29" s="386"/>
      <c r="BQ29" s="386"/>
      <c r="BR29" s="386"/>
      <c r="BS29" s="386"/>
      <c r="BT29" s="386"/>
      <c r="BU29" s="387"/>
      <c r="BV29" s="385">
        <v>100428</v>
      </c>
      <c r="BW29" s="386"/>
      <c r="BX29" s="386"/>
      <c r="BY29" s="386"/>
      <c r="BZ29" s="386"/>
      <c r="CA29" s="386"/>
      <c r="CB29" s="386"/>
      <c r="CC29" s="387"/>
      <c r="CD29" s="156"/>
      <c r="CE29" s="383"/>
      <c r="CF29" s="383"/>
      <c r="CG29" s="383"/>
      <c r="CH29" s="383"/>
      <c r="CI29" s="383"/>
      <c r="CJ29" s="383"/>
      <c r="CK29" s="383"/>
      <c r="CL29" s="383"/>
      <c r="CM29" s="383"/>
      <c r="CN29" s="383"/>
      <c r="CO29" s="383"/>
      <c r="CP29" s="383"/>
      <c r="CQ29" s="383"/>
      <c r="CR29" s="383"/>
      <c r="CS29" s="384"/>
      <c r="CT29" s="355"/>
      <c r="CU29" s="356"/>
      <c r="CV29" s="356"/>
      <c r="CW29" s="356"/>
      <c r="CX29" s="356"/>
      <c r="CY29" s="356"/>
      <c r="CZ29" s="356"/>
      <c r="DA29" s="357"/>
      <c r="DB29" s="355"/>
      <c r="DC29" s="356"/>
      <c r="DD29" s="356"/>
      <c r="DE29" s="356"/>
      <c r="DF29" s="356"/>
      <c r="DG29" s="356"/>
      <c r="DH29" s="356"/>
      <c r="DI29" s="357"/>
      <c r="DJ29" s="139"/>
      <c r="DK29" s="139"/>
      <c r="DL29" s="139"/>
      <c r="DM29" s="139"/>
      <c r="DN29" s="139"/>
      <c r="DO29" s="139"/>
    </row>
    <row r="30" spans="1:119" ht="18.75" customHeight="1" thickBot="1">
      <c r="A30" s="140"/>
      <c r="B30" s="420"/>
      <c r="C30" s="421"/>
      <c r="D30" s="422"/>
      <c r="E30" s="431"/>
      <c r="F30" s="432"/>
      <c r="G30" s="432"/>
      <c r="H30" s="432"/>
      <c r="I30" s="432"/>
      <c r="J30" s="432"/>
      <c r="K30" s="433"/>
      <c r="L30" s="434"/>
      <c r="M30" s="435"/>
      <c r="N30" s="435"/>
      <c r="O30" s="435"/>
      <c r="P30" s="436"/>
      <c r="Q30" s="434"/>
      <c r="R30" s="435"/>
      <c r="S30" s="435"/>
      <c r="T30" s="435"/>
      <c r="U30" s="435"/>
      <c r="V30" s="436"/>
      <c r="W30" s="437" t="s">
        <v>171</v>
      </c>
      <c r="X30" s="438"/>
      <c r="Y30" s="438"/>
      <c r="Z30" s="438"/>
      <c r="AA30" s="438"/>
      <c r="AB30" s="438"/>
      <c r="AC30" s="438"/>
      <c r="AD30" s="438"/>
      <c r="AE30" s="438"/>
      <c r="AF30" s="438"/>
      <c r="AG30" s="439"/>
      <c r="AH30" s="349">
        <v>99.4</v>
      </c>
      <c r="AI30" s="350"/>
      <c r="AJ30" s="350"/>
      <c r="AK30" s="350"/>
      <c r="AL30" s="350"/>
      <c r="AM30" s="350"/>
      <c r="AN30" s="350"/>
      <c r="AO30" s="350"/>
      <c r="AP30" s="350"/>
      <c r="AQ30" s="350"/>
      <c r="AR30" s="350"/>
      <c r="AS30" s="350"/>
      <c r="AT30" s="350"/>
      <c r="AU30" s="350"/>
      <c r="AV30" s="350"/>
      <c r="AW30" s="350"/>
      <c r="AX30" s="351"/>
      <c r="AY30" s="374"/>
      <c r="AZ30" s="375"/>
      <c r="BA30" s="375"/>
      <c r="BB30" s="376"/>
      <c r="BC30" s="352" t="s">
        <v>172</v>
      </c>
      <c r="BD30" s="353"/>
      <c r="BE30" s="353"/>
      <c r="BF30" s="353"/>
      <c r="BG30" s="353"/>
      <c r="BH30" s="353"/>
      <c r="BI30" s="353"/>
      <c r="BJ30" s="353"/>
      <c r="BK30" s="353"/>
      <c r="BL30" s="353"/>
      <c r="BM30" s="354"/>
      <c r="BN30" s="388">
        <v>1606686</v>
      </c>
      <c r="BO30" s="389"/>
      <c r="BP30" s="389"/>
      <c r="BQ30" s="389"/>
      <c r="BR30" s="389"/>
      <c r="BS30" s="389"/>
      <c r="BT30" s="389"/>
      <c r="BU30" s="390"/>
      <c r="BV30" s="388">
        <v>2060691</v>
      </c>
      <c r="BW30" s="389"/>
      <c r="BX30" s="389"/>
      <c r="BY30" s="389"/>
      <c r="BZ30" s="389"/>
      <c r="CA30" s="389"/>
      <c r="CB30" s="389"/>
      <c r="CC30" s="39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48" t="s">
        <v>179</v>
      </c>
      <c r="D33" s="348"/>
      <c r="E33" s="347" t="s">
        <v>180</v>
      </c>
      <c r="F33" s="347"/>
      <c r="G33" s="347"/>
      <c r="H33" s="347"/>
      <c r="I33" s="347"/>
      <c r="J33" s="347"/>
      <c r="K33" s="347"/>
      <c r="L33" s="347"/>
      <c r="M33" s="347"/>
      <c r="N33" s="347"/>
      <c r="O33" s="347"/>
      <c r="P33" s="347"/>
      <c r="Q33" s="347"/>
      <c r="R33" s="347"/>
      <c r="S33" s="347"/>
      <c r="T33" s="169"/>
      <c r="U33" s="348" t="s">
        <v>179</v>
      </c>
      <c r="V33" s="348"/>
      <c r="W33" s="347" t="s">
        <v>180</v>
      </c>
      <c r="X33" s="347"/>
      <c r="Y33" s="347"/>
      <c r="Z33" s="347"/>
      <c r="AA33" s="347"/>
      <c r="AB33" s="347"/>
      <c r="AC33" s="347"/>
      <c r="AD33" s="347"/>
      <c r="AE33" s="347"/>
      <c r="AF33" s="347"/>
      <c r="AG33" s="347"/>
      <c r="AH33" s="347"/>
      <c r="AI33" s="347"/>
      <c r="AJ33" s="347"/>
      <c r="AK33" s="347"/>
      <c r="AL33" s="169"/>
      <c r="AM33" s="348" t="s">
        <v>179</v>
      </c>
      <c r="AN33" s="348"/>
      <c r="AO33" s="347" t="s">
        <v>180</v>
      </c>
      <c r="AP33" s="347"/>
      <c r="AQ33" s="347"/>
      <c r="AR33" s="347"/>
      <c r="AS33" s="347"/>
      <c r="AT33" s="347"/>
      <c r="AU33" s="347"/>
      <c r="AV33" s="347"/>
      <c r="AW33" s="347"/>
      <c r="AX33" s="347"/>
      <c r="AY33" s="347"/>
      <c r="AZ33" s="347"/>
      <c r="BA33" s="347"/>
      <c r="BB33" s="347"/>
      <c r="BC33" s="347"/>
      <c r="BD33" s="170"/>
      <c r="BE33" s="347" t="s">
        <v>181</v>
      </c>
      <c r="BF33" s="347"/>
      <c r="BG33" s="347" t="s">
        <v>182</v>
      </c>
      <c r="BH33" s="347"/>
      <c r="BI33" s="347"/>
      <c r="BJ33" s="347"/>
      <c r="BK33" s="347"/>
      <c r="BL33" s="347"/>
      <c r="BM33" s="347"/>
      <c r="BN33" s="347"/>
      <c r="BO33" s="347"/>
      <c r="BP33" s="347"/>
      <c r="BQ33" s="347"/>
      <c r="BR33" s="347"/>
      <c r="BS33" s="347"/>
      <c r="BT33" s="347"/>
      <c r="BU33" s="347"/>
      <c r="BV33" s="170"/>
      <c r="BW33" s="348" t="s">
        <v>181</v>
      </c>
      <c r="BX33" s="348"/>
      <c r="BY33" s="347" t="s">
        <v>183</v>
      </c>
      <c r="BZ33" s="347"/>
      <c r="CA33" s="347"/>
      <c r="CB33" s="347"/>
      <c r="CC33" s="347"/>
      <c r="CD33" s="347"/>
      <c r="CE33" s="347"/>
      <c r="CF33" s="347"/>
      <c r="CG33" s="347"/>
      <c r="CH33" s="347"/>
      <c r="CI33" s="347"/>
      <c r="CJ33" s="347"/>
      <c r="CK33" s="347"/>
      <c r="CL33" s="347"/>
      <c r="CM33" s="347"/>
      <c r="CN33" s="169"/>
      <c r="CO33" s="348" t="s">
        <v>179</v>
      </c>
      <c r="CP33" s="348"/>
      <c r="CQ33" s="347" t="s">
        <v>184</v>
      </c>
      <c r="CR33" s="347"/>
      <c r="CS33" s="347"/>
      <c r="CT33" s="347"/>
      <c r="CU33" s="347"/>
      <c r="CV33" s="347"/>
      <c r="CW33" s="347"/>
      <c r="CX33" s="347"/>
      <c r="CY33" s="347"/>
      <c r="CZ33" s="347"/>
      <c r="DA33" s="347"/>
      <c r="DB33" s="347"/>
      <c r="DC33" s="347"/>
      <c r="DD33" s="347"/>
      <c r="DE33" s="347"/>
      <c r="DF33" s="169"/>
      <c r="DG33" s="347" t="s">
        <v>185</v>
      </c>
      <c r="DH33" s="347"/>
      <c r="DI33" s="171"/>
      <c r="DJ33" s="139"/>
      <c r="DK33" s="139"/>
      <c r="DL33" s="139"/>
      <c r="DM33" s="139"/>
      <c r="DN33" s="139"/>
      <c r="DO33" s="139"/>
    </row>
    <row r="34" spans="1:119" ht="32.25" customHeight="1">
      <c r="A34" s="140"/>
      <c r="B34" s="166"/>
      <c r="C34" s="345">
        <f>IF(E34="","",1)</f>
        <v>1</v>
      </c>
      <c r="D34" s="345"/>
      <c r="E34" s="344" t="str">
        <f>IF('各会計、関係団体の財政状況及び健全化判断比率'!B7="","",'各会計、関係団体の財政状況及び健全化判断比率'!B7)</f>
        <v>一般会計</v>
      </c>
      <c r="F34" s="344"/>
      <c r="G34" s="344"/>
      <c r="H34" s="344"/>
      <c r="I34" s="344"/>
      <c r="J34" s="344"/>
      <c r="K34" s="344"/>
      <c r="L34" s="344"/>
      <c r="M34" s="344"/>
      <c r="N34" s="344"/>
      <c r="O34" s="344"/>
      <c r="P34" s="344"/>
      <c r="Q34" s="344"/>
      <c r="R34" s="344"/>
      <c r="S34" s="344"/>
      <c r="T34" s="167"/>
      <c r="U34" s="345">
        <f>IF(W34="","",MAX(C34:D43)+1)</f>
        <v>2</v>
      </c>
      <c r="V34" s="345"/>
      <c r="W34" s="344" t="str">
        <f>IF('各会計、関係団体の財政状況及び健全化判断比率'!B28="","",'各会計、関係団体の財政状況及び健全化判断比率'!B28)</f>
        <v>国民健康保険事業特別会計</v>
      </c>
      <c r="X34" s="344"/>
      <c r="Y34" s="344"/>
      <c r="Z34" s="344"/>
      <c r="AA34" s="344"/>
      <c r="AB34" s="344"/>
      <c r="AC34" s="344"/>
      <c r="AD34" s="344"/>
      <c r="AE34" s="344"/>
      <c r="AF34" s="344"/>
      <c r="AG34" s="344"/>
      <c r="AH34" s="344"/>
      <c r="AI34" s="344"/>
      <c r="AJ34" s="344"/>
      <c r="AK34" s="344"/>
      <c r="AL34" s="167"/>
      <c r="AM34" s="345">
        <f>IF(AO34="","",MAX(C34:D43,U34:V43)+1)</f>
        <v>5</v>
      </c>
      <c r="AN34" s="345"/>
      <c r="AO34" s="344" t="str">
        <f>IF('各会計、関係団体の財政状況及び健全化判断比率'!B31="","",'各会計、関係団体の財政状況及び健全化判断比率'!B31)</f>
        <v>水道事業特別会計</v>
      </c>
      <c r="AP34" s="344"/>
      <c r="AQ34" s="344"/>
      <c r="AR34" s="344"/>
      <c r="AS34" s="344"/>
      <c r="AT34" s="344"/>
      <c r="AU34" s="344"/>
      <c r="AV34" s="344"/>
      <c r="AW34" s="344"/>
      <c r="AX34" s="344"/>
      <c r="AY34" s="344"/>
      <c r="AZ34" s="344"/>
      <c r="BA34" s="344"/>
      <c r="BB34" s="344"/>
      <c r="BC34" s="344"/>
      <c r="BD34" s="167"/>
      <c r="BE34" s="345">
        <f>IF(BG34="","",MAX(C34:D43,U34:V43,AM34:AN43)+1)</f>
        <v>7</v>
      </c>
      <c r="BF34" s="345"/>
      <c r="BG34" s="344" t="str">
        <f>IF('各会計、関係団体の財政状況及び健全化判断比率'!B33="","",'各会計、関係団体の財政状況及び健全化判断比率'!B33)</f>
        <v>公共下水道事業特別会計</v>
      </c>
      <c r="BH34" s="344"/>
      <c r="BI34" s="344"/>
      <c r="BJ34" s="344"/>
      <c r="BK34" s="344"/>
      <c r="BL34" s="344"/>
      <c r="BM34" s="344"/>
      <c r="BN34" s="344"/>
      <c r="BO34" s="344"/>
      <c r="BP34" s="344"/>
      <c r="BQ34" s="344"/>
      <c r="BR34" s="344"/>
      <c r="BS34" s="344"/>
      <c r="BT34" s="344"/>
      <c r="BU34" s="344"/>
      <c r="BV34" s="167"/>
      <c r="BW34" s="345">
        <f>IF(BY34="","",MAX(C34:D43,U34:V43,AM34:AN43,BE34:BF43)+1)</f>
        <v>8</v>
      </c>
      <c r="BX34" s="345"/>
      <c r="BY34" s="344" t="str">
        <f>IF('各会計、関係団体の財政状況及び健全化判断比率'!B68="","",'各会計、関係団体の財政状況及び健全化判断比率'!B68)</f>
        <v>相楽郡西部塵埃処理組合</v>
      </c>
      <c r="BZ34" s="344"/>
      <c r="CA34" s="344"/>
      <c r="CB34" s="344"/>
      <c r="CC34" s="344"/>
      <c r="CD34" s="344"/>
      <c r="CE34" s="344"/>
      <c r="CF34" s="344"/>
      <c r="CG34" s="344"/>
      <c r="CH34" s="344"/>
      <c r="CI34" s="344"/>
      <c r="CJ34" s="344"/>
      <c r="CK34" s="344"/>
      <c r="CL34" s="344"/>
      <c r="CM34" s="344"/>
      <c r="CN34" s="167"/>
      <c r="CO34" s="345">
        <f>IF(CQ34="","",MAX(C34:D43,U34:V43,AM34:AN43,BE34:BF43,BW34:BX43)+1)</f>
        <v>18</v>
      </c>
      <c r="CP34" s="345"/>
      <c r="CQ34" s="344" t="str">
        <f>IF('各会計、関係団体の財政状況及び健全化判断比率'!BS7="","",'各会計、関係団体の財政状況及び健全化判断比率'!BS7)</f>
        <v>学研都市京都土地開発公社</v>
      </c>
      <c r="CR34" s="344"/>
      <c r="CS34" s="344"/>
      <c r="CT34" s="344"/>
      <c r="CU34" s="344"/>
      <c r="CV34" s="344"/>
      <c r="CW34" s="344"/>
      <c r="CX34" s="344"/>
      <c r="CY34" s="344"/>
      <c r="CZ34" s="344"/>
      <c r="DA34" s="344"/>
      <c r="DB34" s="344"/>
      <c r="DC34" s="344"/>
      <c r="DD34" s="344"/>
      <c r="DE34" s="344"/>
      <c r="DF34" s="164"/>
      <c r="DG34" s="346" t="str">
        <f>IF('各会計、関係団体の財政状況及び健全化判断比率'!BR7="","",'各会計、関係団体の財政状況及び健全化判断比率'!BR7)</f>
        <v>○</v>
      </c>
      <c r="DH34" s="346"/>
      <c r="DI34" s="171"/>
      <c r="DJ34" s="139"/>
      <c r="DK34" s="139"/>
      <c r="DL34" s="139"/>
      <c r="DM34" s="139"/>
      <c r="DN34" s="139"/>
      <c r="DO34" s="139"/>
    </row>
    <row r="35" spans="1:119" ht="32.25" customHeight="1">
      <c r="A35" s="140"/>
      <c r="B35" s="166"/>
      <c r="C35" s="345" t="str">
        <f>IF(E35="","",C34+1)</f>
        <v/>
      </c>
      <c r="D35" s="345"/>
      <c r="E35" s="344" t="str">
        <f>IF('各会計、関係団体の財政状況及び健全化判断比率'!B8="","",'各会計、関係団体の財政状況及び健全化判断比率'!B8)</f>
        <v/>
      </c>
      <c r="F35" s="344"/>
      <c r="G35" s="344"/>
      <c r="H35" s="344"/>
      <c r="I35" s="344"/>
      <c r="J35" s="344"/>
      <c r="K35" s="344"/>
      <c r="L35" s="344"/>
      <c r="M35" s="344"/>
      <c r="N35" s="344"/>
      <c r="O35" s="344"/>
      <c r="P35" s="344"/>
      <c r="Q35" s="344"/>
      <c r="R35" s="344"/>
      <c r="S35" s="344"/>
      <c r="T35" s="167"/>
      <c r="U35" s="345">
        <f>IF(W35="","",U34+1)</f>
        <v>3</v>
      </c>
      <c r="V35" s="345"/>
      <c r="W35" s="344" t="str">
        <f>IF('各会計、関係団体の財政状況及び健全化判断比率'!B29="","",'各会計、関係団体の財政状況及び健全化判断比率'!B29)</f>
        <v>介護保険事業特別会計</v>
      </c>
      <c r="X35" s="344"/>
      <c r="Y35" s="344"/>
      <c r="Z35" s="344"/>
      <c r="AA35" s="344"/>
      <c r="AB35" s="344"/>
      <c r="AC35" s="344"/>
      <c r="AD35" s="344"/>
      <c r="AE35" s="344"/>
      <c r="AF35" s="344"/>
      <c r="AG35" s="344"/>
      <c r="AH35" s="344"/>
      <c r="AI35" s="344"/>
      <c r="AJ35" s="344"/>
      <c r="AK35" s="344"/>
      <c r="AL35" s="167"/>
      <c r="AM35" s="345">
        <f t="shared" ref="AM35:AM43" si="0">IF(AO35="","",AM34+1)</f>
        <v>6</v>
      </c>
      <c r="AN35" s="345"/>
      <c r="AO35" s="344" t="str">
        <f>IF('各会計、関係団体の財政状況及び健全化判断比率'!B32="","",'各会計、関係団体の財政状況及び健全化判断比率'!B32)</f>
        <v>病院事業特別会計</v>
      </c>
      <c r="AP35" s="344"/>
      <c r="AQ35" s="344"/>
      <c r="AR35" s="344"/>
      <c r="AS35" s="344"/>
      <c r="AT35" s="344"/>
      <c r="AU35" s="344"/>
      <c r="AV35" s="344"/>
      <c r="AW35" s="344"/>
      <c r="AX35" s="344"/>
      <c r="AY35" s="344"/>
      <c r="AZ35" s="344"/>
      <c r="BA35" s="344"/>
      <c r="BB35" s="344"/>
      <c r="BC35" s="344"/>
      <c r="BD35" s="167"/>
      <c r="BE35" s="345" t="str">
        <f t="shared" ref="BE35:BE43" si="1">IF(BG35="","",BE34+1)</f>
        <v/>
      </c>
      <c r="BF35" s="345"/>
      <c r="BG35" s="344"/>
      <c r="BH35" s="344"/>
      <c r="BI35" s="344"/>
      <c r="BJ35" s="344"/>
      <c r="BK35" s="344"/>
      <c r="BL35" s="344"/>
      <c r="BM35" s="344"/>
      <c r="BN35" s="344"/>
      <c r="BO35" s="344"/>
      <c r="BP35" s="344"/>
      <c r="BQ35" s="344"/>
      <c r="BR35" s="344"/>
      <c r="BS35" s="344"/>
      <c r="BT35" s="344"/>
      <c r="BU35" s="344"/>
      <c r="BV35" s="167"/>
      <c r="BW35" s="345">
        <f t="shared" ref="BW35:BW43" si="2">IF(BY35="","",BW34+1)</f>
        <v>9</v>
      </c>
      <c r="BX35" s="345"/>
      <c r="BY35" s="344" t="str">
        <f>IF('各会計、関係団体の財政状況及び健全化判断比率'!B69="","",'各会計、関係団体の財政状況及び健全化判断比率'!B69)</f>
        <v>相楽郡広域事務組合（一般会計）</v>
      </c>
      <c r="BZ35" s="344"/>
      <c r="CA35" s="344"/>
      <c r="CB35" s="344"/>
      <c r="CC35" s="344"/>
      <c r="CD35" s="344"/>
      <c r="CE35" s="344"/>
      <c r="CF35" s="344"/>
      <c r="CG35" s="344"/>
      <c r="CH35" s="344"/>
      <c r="CI35" s="344"/>
      <c r="CJ35" s="344"/>
      <c r="CK35" s="344"/>
      <c r="CL35" s="344"/>
      <c r="CM35" s="344"/>
      <c r="CN35" s="167"/>
      <c r="CO35" s="345" t="str">
        <f t="shared" ref="CO35:CO43" si="3">IF(CQ35="","",CO34+1)</f>
        <v/>
      </c>
      <c r="CP35" s="345"/>
      <c r="CQ35" s="344" t="str">
        <f>IF('各会計、関係団体の財政状況及び健全化判断比率'!BS8="","",'各会計、関係団体の財政状況及び健全化判断比率'!BS8)</f>
        <v/>
      </c>
      <c r="CR35" s="344"/>
      <c r="CS35" s="344"/>
      <c r="CT35" s="344"/>
      <c r="CU35" s="344"/>
      <c r="CV35" s="344"/>
      <c r="CW35" s="344"/>
      <c r="CX35" s="344"/>
      <c r="CY35" s="344"/>
      <c r="CZ35" s="344"/>
      <c r="DA35" s="344"/>
      <c r="DB35" s="344"/>
      <c r="DC35" s="344"/>
      <c r="DD35" s="344"/>
      <c r="DE35" s="344"/>
      <c r="DF35" s="164"/>
      <c r="DG35" s="346" t="str">
        <f>IF('各会計、関係団体の財政状況及び健全化判断比率'!BR8="","",'各会計、関係団体の財政状況及び健全化判断比率'!BR8)</f>
        <v/>
      </c>
      <c r="DH35" s="346"/>
      <c r="DI35" s="171"/>
      <c r="DJ35" s="139"/>
      <c r="DK35" s="139"/>
      <c r="DL35" s="139"/>
      <c r="DM35" s="139"/>
      <c r="DN35" s="139"/>
      <c r="DO35" s="139"/>
    </row>
    <row r="36" spans="1:119" ht="32.25" customHeight="1">
      <c r="A36" s="140"/>
      <c r="B36" s="166"/>
      <c r="C36" s="345" t="str">
        <f>IF(E36="","",C35+1)</f>
        <v/>
      </c>
      <c r="D36" s="345"/>
      <c r="E36" s="344" t="str">
        <f>IF('各会計、関係団体の財政状況及び健全化判断比率'!B9="","",'各会計、関係団体の財政状況及び健全化判断比率'!B9)</f>
        <v/>
      </c>
      <c r="F36" s="344"/>
      <c r="G36" s="344"/>
      <c r="H36" s="344"/>
      <c r="I36" s="344"/>
      <c r="J36" s="344"/>
      <c r="K36" s="344"/>
      <c r="L36" s="344"/>
      <c r="M36" s="344"/>
      <c r="N36" s="344"/>
      <c r="O36" s="344"/>
      <c r="P36" s="344"/>
      <c r="Q36" s="344"/>
      <c r="R36" s="344"/>
      <c r="S36" s="344"/>
      <c r="T36" s="167"/>
      <c r="U36" s="345">
        <f t="shared" ref="U36:U43" si="4">IF(W36="","",U35+1)</f>
        <v>4</v>
      </c>
      <c r="V36" s="345"/>
      <c r="W36" s="344" t="str">
        <f>IF('各会計、関係団体の財政状況及び健全化判断比率'!B30="","",'各会計、関係団体の財政状況及び健全化判断比率'!B30)</f>
        <v>後期高齢者医療特別会計</v>
      </c>
      <c r="X36" s="344"/>
      <c r="Y36" s="344"/>
      <c r="Z36" s="344"/>
      <c r="AA36" s="344"/>
      <c r="AB36" s="344"/>
      <c r="AC36" s="344"/>
      <c r="AD36" s="344"/>
      <c r="AE36" s="344"/>
      <c r="AF36" s="344"/>
      <c r="AG36" s="344"/>
      <c r="AH36" s="344"/>
      <c r="AI36" s="344"/>
      <c r="AJ36" s="344"/>
      <c r="AK36" s="344"/>
      <c r="AL36" s="167"/>
      <c r="AM36" s="345" t="str">
        <f t="shared" si="0"/>
        <v/>
      </c>
      <c r="AN36" s="345"/>
      <c r="AO36" s="344"/>
      <c r="AP36" s="344"/>
      <c r="AQ36" s="344"/>
      <c r="AR36" s="344"/>
      <c r="AS36" s="344"/>
      <c r="AT36" s="344"/>
      <c r="AU36" s="344"/>
      <c r="AV36" s="344"/>
      <c r="AW36" s="344"/>
      <c r="AX36" s="344"/>
      <c r="AY36" s="344"/>
      <c r="AZ36" s="344"/>
      <c r="BA36" s="344"/>
      <c r="BB36" s="344"/>
      <c r="BC36" s="344"/>
      <c r="BD36" s="167"/>
      <c r="BE36" s="345" t="str">
        <f t="shared" si="1"/>
        <v/>
      </c>
      <c r="BF36" s="345"/>
      <c r="BG36" s="344"/>
      <c r="BH36" s="344"/>
      <c r="BI36" s="344"/>
      <c r="BJ36" s="344"/>
      <c r="BK36" s="344"/>
      <c r="BL36" s="344"/>
      <c r="BM36" s="344"/>
      <c r="BN36" s="344"/>
      <c r="BO36" s="344"/>
      <c r="BP36" s="344"/>
      <c r="BQ36" s="344"/>
      <c r="BR36" s="344"/>
      <c r="BS36" s="344"/>
      <c r="BT36" s="344"/>
      <c r="BU36" s="344"/>
      <c r="BV36" s="167"/>
      <c r="BW36" s="345">
        <f t="shared" si="2"/>
        <v>10</v>
      </c>
      <c r="BX36" s="345"/>
      <c r="BY36" s="344" t="str">
        <f>IF('各会計、関係団体の財政状況及び健全化判断比率'!B70="","",'各会計、関係団体の財政状況及び健全化判断比率'!B70)</f>
        <v>相楽郡広域事務組合（特別会計）</v>
      </c>
      <c r="BZ36" s="344"/>
      <c r="CA36" s="344"/>
      <c r="CB36" s="344"/>
      <c r="CC36" s="344"/>
      <c r="CD36" s="344"/>
      <c r="CE36" s="344"/>
      <c r="CF36" s="344"/>
      <c r="CG36" s="344"/>
      <c r="CH36" s="344"/>
      <c r="CI36" s="344"/>
      <c r="CJ36" s="344"/>
      <c r="CK36" s="344"/>
      <c r="CL36" s="344"/>
      <c r="CM36" s="344"/>
      <c r="CN36" s="167"/>
      <c r="CO36" s="345" t="str">
        <f t="shared" si="3"/>
        <v/>
      </c>
      <c r="CP36" s="345"/>
      <c r="CQ36" s="344" t="str">
        <f>IF('各会計、関係団体の財政状況及び健全化判断比率'!BS9="","",'各会計、関係団体の財政状況及び健全化判断比率'!BS9)</f>
        <v/>
      </c>
      <c r="CR36" s="344"/>
      <c r="CS36" s="344"/>
      <c r="CT36" s="344"/>
      <c r="CU36" s="344"/>
      <c r="CV36" s="344"/>
      <c r="CW36" s="344"/>
      <c r="CX36" s="344"/>
      <c r="CY36" s="344"/>
      <c r="CZ36" s="344"/>
      <c r="DA36" s="344"/>
      <c r="DB36" s="344"/>
      <c r="DC36" s="344"/>
      <c r="DD36" s="344"/>
      <c r="DE36" s="344"/>
      <c r="DF36" s="164"/>
      <c r="DG36" s="346" t="str">
        <f>IF('各会計、関係団体の財政状況及び健全化判断比率'!BR9="","",'各会計、関係団体の財政状況及び健全化判断比率'!BR9)</f>
        <v/>
      </c>
      <c r="DH36" s="346"/>
      <c r="DI36" s="171"/>
      <c r="DJ36" s="139"/>
      <c r="DK36" s="139"/>
      <c r="DL36" s="139"/>
      <c r="DM36" s="139"/>
      <c r="DN36" s="139"/>
      <c r="DO36" s="139"/>
    </row>
    <row r="37" spans="1:119" ht="32.25" customHeight="1">
      <c r="A37" s="140"/>
      <c r="B37" s="166"/>
      <c r="C37" s="345" t="str">
        <f>IF(E37="","",C36+1)</f>
        <v/>
      </c>
      <c r="D37" s="345"/>
      <c r="E37" s="344" t="str">
        <f>IF('各会計、関係団体の財政状況及び健全化判断比率'!B10="","",'各会計、関係団体の財政状況及び健全化判断比率'!B10)</f>
        <v/>
      </c>
      <c r="F37" s="344"/>
      <c r="G37" s="344"/>
      <c r="H37" s="344"/>
      <c r="I37" s="344"/>
      <c r="J37" s="344"/>
      <c r="K37" s="344"/>
      <c r="L37" s="344"/>
      <c r="M37" s="344"/>
      <c r="N37" s="344"/>
      <c r="O37" s="344"/>
      <c r="P37" s="344"/>
      <c r="Q37" s="344"/>
      <c r="R37" s="344"/>
      <c r="S37" s="344"/>
      <c r="T37" s="167"/>
      <c r="U37" s="345" t="str">
        <f t="shared" si="4"/>
        <v/>
      </c>
      <c r="V37" s="345"/>
      <c r="W37" s="344"/>
      <c r="X37" s="344"/>
      <c r="Y37" s="344"/>
      <c r="Z37" s="344"/>
      <c r="AA37" s="344"/>
      <c r="AB37" s="344"/>
      <c r="AC37" s="344"/>
      <c r="AD37" s="344"/>
      <c r="AE37" s="344"/>
      <c r="AF37" s="344"/>
      <c r="AG37" s="344"/>
      <c r="AH37" s="344"/>
      <c r="AI37" s="344"/>
      <c r="AJ37" s="344"/>
      <c r="AK37" s="344"/>
      <c r="AL37" s="167"/>
      <c r="AM37" s="345" t="str">
        <f t="shared" si="0"/>
        <v/>
      </c>
      <c r="AN37" s="345"/>
      <c r="AO37" s="344"/>
      <c r="AP37" s="344"/>
      <c r="AQ37" s="344"/>
      <c r="AR37" s="344"/>
      <c r="AS37" s="344"/>
      <c r="AT37" s="344"/>
      <c r="AU37" s="344"/>
      <c r="AV37" s="344"/>
      <c r="AW37" s="344"/>
      <c r="AX37" s="344"/>
      <c r="AY37" s="344"/>
      <c r="AZ37" s="344"/>
      <c r="BA37" s="344"/>
      <c r="BB37" s="344"/>
      <c r="BC37" s="344"/>
      <c r="BD37" s="167"/>
      <c r="BE37" s="345" t="str">
        <f t="shared" si="1"/>
        <v/>
      </c>
      <c r="BF37" s="345"/>
      <c r="BG37" s="344"/>
      <c r="BH37" s="344"/>
      <c r="BI37" s="344"/>
      <c r="BJ37" s="344"/>
      <c r="BK37" s="344"/>
      <c r="BL37" s="344"/>
      <c r="BM37" s="344"/>
      <c r="BN37" s="344"/>
      <c r="BO37" s="344"/>
      <c r="BP37" s="344"/>
      <c r="BQ37" s="344"/>
      <c r="BR37" s="344"/>
      <c r="BS37" s="344"/>
      <c r="BT37" s="344"/>
      <c r="BU37" s="344"/>
      <c r="BV37" s="167"/>
      <c r="BW37" s="345">
        <f t="shared" si="2"/>
        <v>11</v>
      </c>
      <c r="BX37" s="345"/>
      <c r="BY37" s="344" t="str">
        <f>IF('各会計、関係団体の財政状況及び健全化判断比率'!B71="","",'各会計、関係団体の財政状況及び健全化判断比率'!B71)</f>
        <v>京都府市町村議会議員公務災害補償等組合</v>
      </c>
      <c r="BZ37" s="344"/>
      <c r="CA37" s="344"/>
      <c r="CB37" s="344"/>
      <c r="CC37" s="344"/>
      <c r="CD37" s="344"/>
      <c r="CE37" s="344"/>
      <c r="CF37" s="344"/>
      <c r="CG37" s="344"/>
      <c r="CH37" s="344"/>
      <c r="CI37" s="344"/>
      <c r="CJ37" s="344"/>
      <c r="CK37" s="344"/>
      <c r="CL37" s="344"/>
      <c r="CM37" s="344"/>
      <c r="CN37" s="167"/>
      <c r="CO37" s="345" t="str">
        <f t="shared" si="3"/>
        <v/>
      </c>
      <c r="CP37" s="345"/>
      <c r="CQ37" s="344" t="str">
        <f>IF('各会計、関係団体の財政状況及び健全化判断比率'!BS10="","",'各会計、関係団体の財政状況及び健全化判断比率'!BS10)</f>
        <v/>
      </c>
      <c r="CR37" s="344"/>
      <c r="CS37" s="344"/>
      <c r="CT37" s="344"/>
      <c r="CU37" s="344"/>
      <c r="CV37" s="344"/>
      <c r="CW37" s="344"/>
      <c r="CX37" s="344"/>
      <c r="CY37" s="344"/>
      <c r="CZ37" s="344"/>
      <c r="DA37" s="344"/>
      <c r="DB37" s="344"/>
      <c r="DC37" s="344"/>
      <c r="DD37" s="344"/>
      <c r="DE37" s="344"/>
      <c r="DF37" s="164"/>
      <c r="DG37" s="346" t="str">
        <f>IF('各会計、関係団体の財政状況及び健全化判断比率'!BR10="","",'各会計、関係団体の財政状況及び健全化判断比率'!BR10)</f>
        <v/>
      </c>
      <c r="DH37" s="346"/>
      <c r="DI37" s="171"/>
      <c r="DJ37" s="139"/>
      <c r="DK37" s="139"/>
      <c r="DL37" s="139"/>
      <c r="DM37" s="139"/>
      <c r="DN37" s="139"/>
      <c r="DO37" s="139"/>
    </row>
    <row r="38" spans="1:119" ht="32.25" customHeight="1">
      <c r="A38" s="140"/>
      <c r="B38" s="166"/>
      <c r="C38" s="345" t="str">
        <f t="shared" ref="C38:C43" si="5">IF(E38="","",C37+1)</f>
        <v/>
      </c>
      <c r="D38" s="345"/>
      <c r="E38" s="344" t="str">
        <f>IF('各会計、関係団体の財政状況及び健全化判断比率'!B11="","",'各会計、関係団体の財政状況及び健全化判断比率'!B11)</f>
        <v/>
      </c>
      <c r="F38" s="344"/>
      <c r="G38" s="344"/>
      <c r="H38" s="344"/>
      <c r="I38" s="344"/>
      <c r="J38" s="344"/>
      <c r="K38" s="344"/>
      <c r="L38" s="344"/>
      <c r="M38" s="344"/>
      <c r="N38" s="344"/>
      <c r="O38" s="344"/>
      <c r="P38" s="344"/>
      <c r="Q38" s="344"/>
      <c r="R38" s="344"/>
      <c r="S38" s="344"/>
      <c r="T38" s="167"/>
      <c r="U38" s="345" t="str">
        <f t="shared" si="4"/>
        <v/>
      </c>
      <c r="V38" s="345"/>
      <c r="W38" s="344"/>
      <c r="X38" s="344"/>
      <c r="Y38" s="344"/>
      <c r="Z38" s="344"/>
      <c r="AA38" s="344"/>
      <c r="AB38" s="344"/>
      <c r="AC38" s="344"/>
      <c r="AD38" s="344"/>
      <c r="AE38" s="344"/>
      <c r="AF38" s="344"/>
      <c r="AG38" s="344"/>
      <c r="AH38" s="344"/>
      <c r="AI38" s="344"/>
      <c r="AJ38" s="344"/>
      <c r="AK38" s="344"/>
      <c r="AL38" s="167"/>
      <c r="AM38" s="345" t="str">
        <f t="shared" si="0"/>
        <v/>
      </c>
      <c r="AN38" s="345"/>
      <c r="AO38" s="344"/>
      <c r="AP38" s="344"/>
      <c r="AQ38" s="344"/>
      <c r="AR38" s="344"/>
      <c r="AS38" s="344"/>
      <c r="AT38" s="344"/>
      <c r="AU38" s="344"/>
      <c r="AV38" s="344"/>
      <c r="AW38" s="344"/>
      <c r="AX38" s="344"/>
      <c r="AY38" s="344"/>
      <c r="AZ38" s="344"/>
      <c r="BA38" s="344"/>
      <c r="BB38" s="344"/>
      <c r="BC38" s="344"/>
      <c r="BD38" s="167"/>
      <c r="BE38" s="345" t="str">
        <f t="shared" si="1"/>
        <v/>
      </c>
      <c r="BF38" s="345"/>
      <c r="BG38" s="344"/>
      <c r="BH38" s="344"/>
      <c r="BI38" s="344"/>
      <c r="BJ38" s="344"/>
      <c r="BK38" s="344"/>
      <c r="BL38" s="344"/>
      <c r="BM38" s="344"/>
      <c r="BN38" s="344"/>
      <c r="BO38" s="344"/>
      <c r="BP38" s="344"/>
      <c r="BQ38" s="344"/>
      <c r="BR38" s="344"/>
      <c r="BS38" s="344"/>
      <c r="BT38" s="344"/>
      <c r="BU38" s="344"/>
      <c r="BV38" s="167"/>
      <c r="BW38" s="345">
        <f t="shared" si="2"/>
        <v>12</v>
      </c>
      <c r="BX38" s="345"/>
      <c r="BY38" s="344" t="str">
        <f>IF('各会計、関係団体の財政状況及び健全化判断比率'!B72="","",'各会計、関係団体の財政状況及び健全化判断比率'!B72)</f>
        <v>京都府後期高齢者医療広域連合（一般会計）</v>
      </c>
      <c r="BZ38" s="344"/>
      <c r="CA38" s="344"/>
      <c r="CB38" s="344"/>
      <c r="CC38" s="344"/>
      <c r="CD38" s="344"/>
      <c r="CE38" s="344"/>
      <c r="CF38" s="344"/>
      <c r="CG38" s="344"/>
      <c r="CH38" s="344"/>
      <c r="CI38" s="344"/>
      <c r="CJ38" s="344"/>
      <c r="CK38" s="344"/>
      <c r="CL38" s="344"/>
      <c r="CM38" s="344"/>
      <c r="CN38" s="167"/>
      <c r="CO38" s="345" t="str">
        <f t="shared" si="3"/>
        <v/>
      </c>
      <c r="CP38" s="345"/>
      <c r="CQ38" s="344" t="str">
        <f>IF('各会計、関係団体の財政状況及び健全化判断比率'!BS11="","",'各会計、関係団体の財政状況及び健全化判断比率'!BS11)</f>
        <v/>
      </c>
      <c r="CR38" s="344"/>
      <c r="CS38" s="344"/>
      <c r="CT38" s="344"/>
      <c r="CU38" s="344"/>
      <c r="CV38" s="344"/>
      <c r="CW38" s="344"/>
      <c r="CX38" s="344"/>
      <c r="CY38" s="344"/>
      <c r="CZ38" s="344"/>
      <c r="DA38" s="344"/>
      <c r="DB38" s="344"/>
      <c r="DC38" s="344"/>
      <c r="DD38" s="344"/>
      <c r="DE38" s="344"/>
      <c r="DF38" s="164"/>
      <c r="DG38" s="346" t="str">
        <f>IF('各会計、関係団体の財政状況及び健全化判断比率'!BR11="","",'各会計、関係団体の財政状況及び健全化判断比率'!BR11)</f>
        <v/>
      </c>
      <c r="DH38" s="346"/>
      <c r="DI38" s="171"/>
      <c r="DJ38" s="139"/>
      <c r="DK38" s="139"/>
      <c r="DL38" s="139"/>
      <c r="DM38" s="139"/>
      <c r="DN38" s="139"/>
      <c r="DO38" s="139"/>
    </row>
    <row r="39" spans="1:119" ht="32.25" customHeight="1">
      <c r="A39" s="140"/>
      <c r="B39" s="166"/>
      <c r="C39" s="345" t="str">
        <f t="shared" si="5"/>
        <v/>
      </c>
      <c r="D39" s="345"/>
      <c r="E39" s="344" t="str">
        <f>IF('各会計、関係団体の財政状況及び健全化判断比率'!B12="","",'各会計、関係団体の財政状況及び健全化判断比率'!B12)</f>
        <v/>
      </c>
      <c r="F39" s="344"/>
      <c r="G39" s="344"/>
      <c r="H39" s="344"/>
      <c r="I39" s="344"/>
      <c r="J39" s="344"/>
      <c r="K39" s="344"/>
      <c r="L39" s="344"/>
      <c r="M39" s="344"/>
      <c r="N39" s="344"/>
      <c r="O39" s="344"/>
      <c r="P39" s="344"/>
      <c r="Q39" s="344"/>
      <c r="R39" s="344"/>
      <c r="S39" s="344"/>
      <c r="T39" s="167"/>
      <c r="U39" s="345" t="str">
        <f t="shared" si="4"/>
        <v/>
      </c>
      <c r="V39" s="345"/>
      <c r="W39" s="344"/>
      <c r="X39" s="344"/>
      <c r="Y39" s="344"/>
      <c r="Z39" s="344"/>
      <c r="AA39" s="344"/>
      <c r="AB39" s="344"/>
      <c r="AC39" s="344"/>
      <c r="AD39" s="344"/>
      <c r="AE39" s="344"/>
      <c r="AF39" s="344"/>
      <c r="AG39" s="344"/>
      <c r="AH39" s="344"/>
      <c r="AI39" s="344"/>
      <c r="AJ39" s="344"/>
      <c r="AK39" s="344"/>
      <c r="AL39" s="167"/>
      <c r="AM39" s="345" t="str">
        <f t="shared" si="0"/>
        <v/>
      </c>
      <c r="AN39" s="345"/>
      <c r="AO39" s="344"/>
      <c r="AP39" s="344"/>
      <c r="AQ39" s="344"/>
      <c r="AR39" s="344"/>
      <c r="AS39" s="344"/>
      <c r="AT39" s="344"/>
      <c r="AU39" s="344"/>
      <c r="AV39" s="344"/>
      <c r="AW39" s="344"/>
      <c r="AX39" s="344"/>
      <c r="AY39" s="344"/>
      <c r="AZ39" s="344"/>
      <c r="BA39" s="344"/>
      <c r="BB39" s="344"/>
      <c r="BC39" s="344"/>
      <c r="BD39" s="167"/>
      <c r="BE39" s="345" t="str">
        <f t="shared" si="1"/>
        <v/>
      </c>
      <c r="BF39" s="345"/>
      <c r="BG39" s="344"/>
      <c r="BH39" s="344"/>
      <c r="BI39" s="344"/>
      <c r="BJ39" s="344"/>
      <c r="BK39" s="344"/>
      <c r="BL39" s="344"/>
      <c r="BM39" s="344"/>
      <c r="BN39" s="344"/>
      <c r="BO39" s="344"/>
      <c r="BP39" s="344"/>
      <c r="BQ39" s="344"/>
      <c r="BR39" s="344"/>
      <c r="BS39" s="344"/>
      <c r="BT39" s="344"/>
      <c r="BU39" s="344"/>
      <c r="BV39" s="167"/>
      <c r="BW39" s="345">
        <f t="shared" si="2"/>
        <v>13</v>
      </c>
      <c r="BX39" s="345"/>
      <c r="BY39" s="344" t="str">
        <f>IF('各会計、関係団体の財政状況及び健全化判断比率'!B73="","",'各会計、関係団体の財政状況及び健全化判断比率'!B73)</f>
        <v>京都府後期高齢者医療広域連合（特別会計）</v>
      </c>
      <c r="BZ39" s="344"/>
      <c r="CA39" s="344"/>
      <c r="CB39" s="344"/>
      <c r="CC39" s="344"/>
      <c r="CD39" s="344"/>
      <c r="CE39" s="344"/>
      <c r="CF39" s="344"/>
      <c r="CG39" s="344"/>
      <c r="CH39" s="344"/>
      <c r="CI39" s="344"/>
      <c r="CJ39" s="344"/>
      <c r="CK39" s="344"/>
      <c r="CL39" s="344"/>
      <c r="CM39" s="344"/>
      <c r="CN39" s="167"/>
      <c r="CO39" s="345" t="str">
        <f t="shared" si="3"/>
        <v/>
      </c>
      <c r="CP39" s="345"/>
      <c r="CQ39" s="344" t="str">
        <f>IF('各会計、関係団体の財政状況及び健全化判断比率'!BS12="","",'各会計、関係団体の財政状況及び健全化判断比率'!BS12)</f>
        <v/>
      </c>
      <c r="CR39" s="344"/>
      <c r="CS39" s="344"/>
      <c r="CT39" s="344"/>
      <c r="CU39" s="344"/>
      <c r="CV39" s="344"/>
      <c r="CW39" s="344"/>
      <c r="CX39" s="344"/>
      <c r="CY39" s="344"/>
      <c r="CZ39" s="344"/>
      <c r="DA39" s="344"/>
      <c r="DB39" s="344"/>
      <c r="DC39" s="344"/>
      <c r="DD39" s="344"/>
      <c r="DE39" s="344"/>
      <c r="DF39" s="164"/>
      <c r="DG39" s="346" t="str">
        <f>IF('各会計、関係団体の財政状況及び健全化判断比率'!BR12="","",'各会計、関係団体の財政状況及び健全化判断比率'!BR12)</f>
        <v/>
      </c>
      <c r="DH39" s="346"/>
      <c r="DI39" s="171"/>
      <c r="DJ39" s="139"/>
      <c r="DK39" s="139"/>
      <c r="DL39" s="139"/>
      <c r="DM39" s="139"/>
      <c r="DN39" s="139"/>
      <c r="DO39" s="139"/>
    </row>
    <row r="40" spans="1:119" ht="32.25" customHeight="1">
      <c r="A40" s="140"/>
      <c r="B40" s="166"/>
      <c r="C40" s="345" t="str">
        <f t="shared" si="5"/>
        <v/>
      </c>
      <c r="D40" s="345"/>
      <c r="E40" s="344" t="str">
        <f>IF('各会計、関係団体の財政状況及び健全化判断比率'!B13="","",'各会計、関係団体の財政状況及び健全化判断比率'!B13)</f>
        <v/>
      </c>
      <c r="F40" s="344"/>
      <c r="G40" s="344"/>
      <c r="H40" s="344"/>
      <c r="I40" s="344"/>
      <c r="J40" s="344"/>
      <c r="K40" s="344"/>
      <c r="L40" s="344"/>
      <c r="M40" s="344"/>
      <c r="N40" s="344"/>
      <c r="O40" s="344"/>
      <c r="P40" s="344"/>
      <c r="Q40" s="344"/>
      <c r="R40" s="344"/>
      <c r="S40" s="344"/>
      <c r="T40" s="167"/>
      <c r="U40" s="345" t="str">
        <f t="shared" si="4"/>
        <v/>
      </c>
      <c r="V40" s="345"/>
      <c r="W40" s="344"/>
      <c r="X40" s="344"/>
      <c r="Y40" s="344"/>
      <c r="Z40" s="344"/>
      <c r="AA40" s="344"/>
      <c r="AB40" s="344"/>
      <c r="AC40" s="344"/>
      <c r="AD40" s="344"/>
      <c r="AE40" s="344"/>
      <c r="AF40" s="344"/>
      <c r="AG40" s="344"/>
      <c r="AH40" s="344"/>
      <c r="AI40" s="344"/>
      <c r="AJ40" s="344"/>
      <c r="AK40" s="344"/>
      <c r="AL40" s="167"/>
      <c r="AM40" s="345" t="str">
        <f t="shared" si="0"/>
        <v/>
      </c>
      <c r="AN40" s="345"/>
      <c r="AO40" s="344"/>
      <c r="AP40" s="344"/>
      <c r="AQ40" s="344"/>
      <c r="AR40" s="344"/>
      <c r="AS40" s="344"/>
      <c r="AT40" s="344"/>
      <c r="AU40" s="344"/>
      <c r="AV40" s="344"/>
      <c r="AW40" s="344"/>
      <c r="AX40" s="344"/>
      <c r="AY40" s="344"/>
      <c r="AZ40" s="344"/>
      <c r="BA40" s="344"/>
      <c r="BB40" s="344"/>
      <c r="BC40" s="344"/>
      <c r="BD40" s="167"/>
      <c r="BE40" s="345" t="str">
        <f t="shared" si="1"/>
        <v/>
      </c>
      <c r="BF40" s="345"/>
      <c r="BG40" s="344"/>
      <c r="BH40" s="344"/>
      <c r="BI40" s="344"/>
      <c r="BJ40" s="344"/>
      <c r="BK40" s="344"/>
      <c r="BL40" s="344"/>
      <c r="BM40" s="344"/>
      <c r="BN40" s="344"/>
      <c r="BO40" s="344"/>
      <c r="BP40" s="344"/>
      <c r="BQ40" s="344"/>
      <c r="BR40" s="344"/>
      <c r="BS40" s="344"/>
      <c r="BT40" s="344"/>
      <c r="BU40" s="344"/>
      <c r="BV40" s="167"/>
      <c r="BW40" s="345">
        <f t="shared" si="2"/>
        <v>14</v>
      </c>
      <c r="BX40" s="345"/>
      <c r="BY40" s="344" t="str">
        <f>IF('各会計、関係団体の財政状況及び健全化判断比率'!B74="","",'各会計、関係団体の財政状況及び健全化判断比率'!B74)</f>
        <v>京都府住宅新築資金等貸付事業管理組合（一般会計）</v>
      </c>
      <c r="BZ40" s="344"/>
      <c r="CA40" s="344"/>
      <c r="CB40" s="344"/>
      <c r="CC40" s="344"/>
      <c r="CD40" s="344"/>
      <c r="CE40" s="344"/>
      <c r="CF40" s="344"/>
      <c r="CG40" s="344"/>
      <c r="CH40" s="344"/>
      <c r="CI40" s="344"/>
      <c r="CJ40" s="344"/>
      <c r="CK40" s="344"/>
      <c r="CL40" s="344"/>
      <c r="CM40" s="344"/>
      <c r="CN40" s="167"/>
      <c r="CO40" s="345" t="str">
        <f t="shared" si="3"/>
        <v/>
      </c>
      <c r="CP40" s="345"/>
      <c r="CQ40" s="344" t="str">
        <f>IF('各会計、関係団体の財政状況及び健全化判断比率'!BS13="","",'各会計、関係団体の財政状況及び健全化判断比率'!BS13)</f>
        <v/>
      </c>
      <c r="CR40" s="344"/>
      <c r="CS40" s="344"/>
      <c r="CT40" s="344"/>
      <c r="CU40" s="344"/>
      <c r="CV40" s="344"/>
      <c r="CW40" s="344"/>
      <c r="CX40" s="344"/>
      <c r="CY40" s="344"/>
      <c r="CZ40" s="344"/>
      <c r="DA40" s="344"/>
      <c r="DB40" s="344"/>
      <c r="DC40" s="344"/>
      <c r="DD40" s="344"/>
      <c r="DE40" s="344"/>
      <c r="DF40" s="164"/>
      <c r="DG40" s="346" t="str">
        <f>IF('各会計、関係団体の財政状況及び健全化判断比率'!BR13="","",'各会計、関係団体の財政状況及び健全化判断比率'!BR13)</f>
        <v/>
      </c>
      <c r="DH40" s="346"/>
      <c r="DI40" s="171"/>
      <c r="DJ40" s="139"/>
      <c r="DK40" s="139"/>
      <c r="DL40" s="139"/>
      <c r="DM40" s="139"/>
      <c r="DN40" s="139"/>
      <c r="DO40" s="139"/>
    </row>
    <row r="41" spans="1:119" ht="32.25" customHeight="1">
      <c r="A41" s="140"/>
      <c r="B41" s="166"/>
      <c r="C41" s="345" t="str">
        <f t="shared" si="5"/>
        <v/>
      </c>
      <c r="D41" s="345"/>
      <c r="E41" s="344" t="str">
        <f>IF('各会計、関係団体の財政状況及び健全化判断比率'!B14="","",'各会計、関係団体の財政状況及び健全化判断比率'!B14)</f>
        <v/>
      </c>
      <c r="F41" s="344"/>
      <c r="G41" s="344"/>
      <c r="H41" s="344"/>
      <c r="I41" s="344"/>
      <c r="J41" s="344"/>
      <c r="K41" s="344"/>
      <c r="L41" s="344"/>
      <c r="M41" s="344"/>
      <c r="N41" s="344"/>
      <c r="O41" s="344"/>
      <c r="P41" s="344"/>
      <c r="Q41" s="344"/>
      <c r="R41" s="344"/>
      <c r="S41" s="344"/>
      <c r="T41" s="167"/>
      <c r="U41" s="345" t="str">
        <f t="shared" si="4"/>
        <v/>
      </c>
      <c r="V41" s="345"/>
      <c r="W41" s="344"/>
      <c r="X41" s="344"/>
      <c r="Y41" s="344"/>
      <c r="Z41" s="344"/>
      <c r="AA41" s="344"/>
      <c r="AB41" s="344"/>
      <c r="AC41" s="344"/>
      <c r="AD41" s="344"/>
      <c r="AE41" s="344"/>
      <c r="AF41" s="344"/>
      <c r="AG41" s="344"/>
      <c r="AH41" s="344"/>
      <c r="AI41" s="344"/>
      <c r="AJ41" s="344"/>
      <c r="AK41" s="344"/>
      <c r="AL41" s="167"/>
      <c r="AM41" s="345" t="str">
        <f t="shared" si="0"/>
        <v/>
      </c>
      <c r="AN41" s="345"/>
      <c r="AO41" s="344"/>
      <c r="AP41" s="344"/>
      <c r="AQ41" s="344"/>
      <c r="AR41" s="344"/>
      <c r="AS41" s="344"/>
      <c r="AT41" s="344"/>
      <c r="AU41" s="344"/>
      <c r="AV41" s="344"/>
      <c r="AW41" s="344"/>
      <c r="AX41" s="344"/>
      <c r="AY41" s="344"/>
      <c r="AZ41" s="344"/>
      <c r="BA41" s="344"/>
      <c r="BB41" s="344"/>
      <c r="BC41" s="344"/>
      <c r="BD41" s="167"/>
      <c r="BE41" s="345" t="str">
        <f t="shared" si="1"/>
        <v/>
      </c>
      <c r="BF41" s="345"/>
      <c r="BG41" s="344"/>
      <c r="BH41" s="344"/>
      <c r="BI41" s="344"/>
      <c r="BJ41" s="344"/>
      <c r="BK41" s="344"/>
      <c r="BL41" s="344"/>
      <c r="BM41" s="344"/>
      <c r="BN41" s="344"/>
      <c r="BO41" s="344"/>
      <c r="BP41" s="344"/>
      <c r="BQ41" s="344"/>
      <c r="BR41" s="344"/>
      <c r="BS41" s="344"/>
      <c r="BT41" s="344"/>
      <c r="BU41" s="344"/>
      <c r="BV41" s="167"/>
      <c r="BW41" s="345">
        <f t="shared" si="2"/>
        <v>15</v>
      </c>
      <c r="BX41" s="345"/>
      <c r="BY41" s="344" t="str">
        <f>IF('各会計、関係団体の財政状況及び健全化判断比率'!B75="","",'各会計、関係団体の財政状況及び健全化判断比率'!B75)</f>
        <v>京都府住宅新築資金等貸付事業管理組合（特別会計）</v>
      </c>
      <c r="BZ41" s="344"/>
      <c r="CA41" s="344"/>
      <c r="CB41" s="344"/>
      <c r="CC41" s="344"/>
      <c r="CD41" s="344"/>
      <c r="CE41" s="344"/>
      <c r="CF41" s="344"/>
      <c r="CG41" s="344"/>
      <c r="CH41" s="344"/>
      <c r="CI41" s="344"/>
      <c r="CJ41" s="344"/>
      <c r="CK41" s="344"/>
      <c r="CL41" s="344"/>
      <c r="CM41" s="344"/>
      <c r="CN41" s="167"/>
      <c r="CO41" s="345" t="str">
        <f t="shared" si="3"/>
        <v/>
      </c>
      <c r="CP41" s="345"/>
      <c r="CQ41" s="344" t="str">
        <f>IF('各会計、関係団体の財政状況及び健全化判断比率'!BS14="","",'各会計、関係団体の財政状況及び健全化判断比率'!BS14)</f>
        <v/>
      </c>
      <c r="CR41" s="344"/>
      <c r="CS41" s="344"/>
      <c r="CT41" s="344"/>
      <c r="CU41" s="344"/>
      <c r="CV41" s="344"/>
      <c r="CW41" s="344"/>
      <c r="CX41" s="344"/>
      <c r="CY41" s="344"/>
      <c r="CZ41" s="344"/>
      <c r="DA41" s="344"/>
      <c r="DB41" s="344"/>
      <c r="DC41" s="344"/>
      <c r="DD41" s="344"/>
      <c r="DE41" s="344"/>
      <c r="DF41" s="164"/>
      <c r="DG41" s="346" t="str">
        <f>IF('各会計、関係団体の財政状況及び健全化判断比率'!BR14="","",'各会計、関係団体の財政状況及び健全化判断比率'!BR14)</f>
        <v/>
      </c>
      <c r="DH41" s="346"/>
      <c r="DI41" s="171"/>
      <c r="DJ41" s="139"/>
      <c r="DK41" s="139"/>
      <c r="DL41" s="139"/>
      <c r="DM41" s="139"/>
      <c r="DN41" s="139"/>
      <c r="DO41" s="139"/>
    </row>
    <row r="42" spans="1:119" ht="32.25" customHeight="1">
      <c r="A42" s="139"/>
      <c r="B42" s="166"/>
      <c r="C42" s="345" t="str">
        <f t="shared" si="5"/>
        <v/>
      </c>
      <c r="D42" s="345"/>
      <c r="E42" s="344" t="str">
        <f>IF('各会計、関係団体の財政状況及び健全化判断比率'!B15="","",'各会計、関係団体の財政状況及び健全化判断比率'!B15)</f>
        <v/>
      </c>
      <c r="F42" s="344"/>
      <c r="G42" s="344"/>
      <c r="H42" s="344"/>
      <c r="I42" s="344"/>
      <c r="J42" s="344"/>
      <c r="K42" s="344"/>
      <c r="L42" s="344"/>
      <c r="M42" s="344"/>
      <c r="N42" s="344"/>
      <c r="O42" s="344"/>
      <c r="P42" s="344"/>
      <c r="Q42" s="344"/>
      <c r="R42" s="344"/>
      <c r="S42" s="344"/>
      <c r="T42" s="167"/>
      <c r="U42" s="345" t="str">
        <f t="shared" si="4"/>
        <v/>
      </c>
      <c r="V42" s="345"/>
      <c r="W42" s="344"/>
      <c r="X42" s="344"/>
      <c r="Y42" s="344"/>
      <c r="Z42" s="344"/>
      <c r="AA42" s="344"/>
      <c r="AB42" s="344"/>
      <c r="AC42" s="344"/>
      <c r="AD42" s="344"/>
      <c r="AE42" s="344"/>
      <c r="AF42" s="344"/>
      <c r="AG42" s="344"/>
      <c r="AH42" s="344"/>
      <c r="AI42" s="344"/>
      <c r="AJ42" s="344"/>
      <c r="AK42" s="344"/>
      <c r="AL42" s="167"/>
      <c r="AM42" s="345" t="str">
        <f t="shared" si="0"/>
        <v/>
      </c>
      <c r="AN42" s="345"/>
      <c r="AO42" s="344"/>
      <c r="AP42" s="344"/>
      <c r="AQ42" s="344"/>
      <c r="AR42" s="344"/>
      <c r="AS42" s="344"/>
      <c r="AT42" s="344"/>
      <c r="AU42" s="344"/>
      <c r="AV42" s="344"/>
      <c r="AW42" s="344"/>
      <c r="AX42" s="344"/>
      <c r="AY42" s="344"/>
      <c r="AZ42" s="344"/>
      <c r="BA42" s="344"/>
      <c r="BB42" s="344"/>
      <c r="BC42" s="344"/>
      <c r="BD42" s="167"/>
      <c r="BE42" s="345" t="str">
        <f t="shared" si="1"/>
        <v/>
      </c>
      <c r="BF42" s="345"/>
      <c r="BG42" s="344"/>
      <c r="BH42" s="344"/>
      <c r="BI42" s="344"/>
      <c r="BJ42" s="344"/>
      <c r="BK42" s="344"/>
      <c r="BL42" s="344"/>
      <c r="BM42" s="344"/>
      <c r="BN42" s="344"/>
      <c r="BO42" s="344"/>
      <c r="BP42" s="344"/>
      <c r="BQ42" s="344"/>
      <c r="BR42" s="344"/>
      <c r="BS42" s="344"/>
      <c r="BT42" s="344"/>
      <c r="BU42" s="344"/>
      <c r="BV42" s="167"/>
      <c r="BW42" s="345">
        <f t="shared" si="2"/>
        <v>16</v>
      </c>
      <c r="BX42" s="345"/>
      <c r="BY42" s="344" t="str">
        <f>IF('各会計、関係団体の財政状況及び健全化判断比率'!B76="","",'各会計、関係団体の財政状況及び健全化判断比率'!B76)</f>
        <v>京都府自治会館管理組合</v>
      </c>
      <c r="BZ42" s="344"/>
      <c r="CA42" s="344"/>
      <c r="CB42" s="344"/>
      <c r="CC42" s="344"/>
      <c r="CD42" s="344"/>
      <c r="CE42" s="344"/>
      <c r="CF42" s="344"/>
      <c r="CG42" s="344"/>
      <c r="CH42" s="344"/>
      <c r="CI42" s="344"/>
      <c r="CJ42" s="344"/>
      <c r="CK42" s="344"/>
      <c r="CL42" s="344"/>
      <c r="CM42" s="344"/>
      <c r="CN42" s="167"/>
      <c r="CO42" s="345" t="str">
        <f t="shared" si="3"/>
        <v/>
      </c>
      <c r="CP42" s="345"/>
      <c r="CQ42" s="344" t="str">
        <f>IF('各会計、関係団体の財政状況及び健全化判断比率'!BS15="","",'各会計、関係団体の財政状況及び健全化判断比率'!BS15)</f>
        <v/>
      </c>
      <c r="CR42" s="344"/>
      <c r="CS42" s="344"/>
      <c r="CT42" s="344"/>
      <c r="CU42" s="344"/>
      <c r="CV42" s="344"/>
      <c r="CW42" s="344"/>
      <c r="CX42" s="344"/>
      <c r="CY42" s="344"/>
      <c r="CZ42" s="344"/>
      <c r="DA42" s="344"/>
      <c r="DB42" s="344"/>
      <c r="DC42" s="344"/>
      <c r="DD42" s="344"/>
      <c r="DE42" s="344"/>
      <c r="DF42" s="164"/>
      <c r="DG42" s="346" t="str">
        <f>IF('各会計、関係団体の財政状況及び健全化判断比率'!BR15="","",'各会計、関係団体の財政状況及び健全化判断比率'!BR15)</f>
        <v/>
      </c>
      <c r="DH42" s="346"/>
      <c r="DI42" s="171"/>
      <c r="DJ42" s="139"/>
      <c r="DK42" s="139"/>
      <c r="DL42" s="139"/>
      <c r="DM42" s="139"/>
      <c r="DN42" s="139"/>
      <c r="DO42" s="139"/>
    </row>
    <row r="43" spans="1:119" ht="32.25" customHeight="1">
      <c r="A43" s="139"/>
      <c r="B43" s="166"/>
      <c r="C43" s="345" t="str">
        <f t="shared" si="5"/>
        <v/>
      </c>
      <c r="D43" s="345"/>
      <c r="E43" s="344" t="str">
        <f>IF('各会計、関係団体の財政状況及び健全化判断比率'!B16="","",'各会計、関係団体の財政状況及び健全化判断比率'!B16)</f>
        <v/>
      </c>
      <c r="F43" s="344"/>
      <c r="G43" s="344"/>
      <c r="H43" s="344"/>
      <c r="I43" s="344"/>
      <c r="J43" s="344"/>
      <c r="K43" s="344"/>
      <c r="L43" s="344"/>
      <c r="M43" s="344"/>
      <c r="N43" s="344"/>
      <c r="O43" s="344"/>
      <c r="P43" s="344"/>
      <c r="Q43" s="344"/>
      <c r="R43" s="344"/>
      <c r="S43" s="344"/>
      <c r="T43" s="167"/>
      <c r="U43" s="345" t="str">
        <f t="shared" si="4"/>
        <v/>
      </c>
      <c r="V43" s="345"/>
      <c r="W43" s="344"/>
      <c r="X43" s="344"/>
      <c r="Y43" s="344"/>
      <c r="Z43" s="344"/>
      <c r="AA43" s="344"/>
      <c r="AB43" s="344"/>
      <c r="AC43" s="344"/>
      <c r="AD43" s="344"/>
      <c r="AE43" s="344"/>
      <c r="AF43" s="344"/>
      <c r="AG43" s="344"/>
      <c r="AH43" s="344"/>
      <c r="AI43" s="344"/>
      <c r="AJ43" s="344"/>
      <c r="AK43" s="344"/>
      <c r="AL43" s="167"/>
      <c r="AM43" s="345" t="str">
        <f t="shared" si="0"/>
        <v/>
      </c>
      <c r="AN43" s="345"/>
      <c r="AO43" s="344"/>
      <c r="AP43" s="344"/>
      <c r="AQ43" s="344"/>
      <c r="AR43" s="344"/>
      <c r="AS43" s="344"/>
      <c r="AT43" s="344"/>
      <c r="AU43" s="344"/>
      <c r="AV43" s="344"/>
      <c r="AW43" s="344"/>
      <c r="AX43" s="344"/>
      <c r="AY43" s="344"/>
      <c r="AZ43" s="344"/>
      <c r="BA43" s="344"/>
      <c r="BB43" s="344"/>
      <c r="BC43" s="344"/>
      <c r="BD43" s="167"/>
      <c r="BE43" s="345" t="str">
        <f t="shared" si="1"/>
        <v/>
      </c>
      <c r="BF43" s="345"/>
      <c r="BG43" s="344"/>
      <c r="BH43" s="344"/>
      <c r="BI43" s="344"/>
      <c r="BJ43" s="344"/>
      <c r="BK43" s="344"/>
      <c r="BL43" s="344"/>
      <c r="BM43" s="344"/>
      <c r="BN43" s="344"/>
      <c r="BO43" s="344"/>
      <c r="BP43" s="344"/>
      <c r="BQ43" s="344"/>
      <c r="BR43" s="344"/>
      <c r="BS43" s="344"/>
      <c r="BT43" s="344"/>
      <c r="BU43" s="344"/>
      <c r="BV43" s="167"/>
      <c r="BW43" s="345">
        <f t="shared" si="2"/>
        <v>17</v>
      </c>
      <c r="BX43" s="345"/>
      <c r="BY43" s="344" t="str">
        <f>IF('各会計、関係団体の財政状況及び健全化判断比率'!B77="","",'各会計、関係団体の財政状況及び健全化判断比率'!B77)</f>
        <v>京都府市町村職員退職手当組合</v>
      </c>
      <c r="BZ43" s="344"/>
      <c r="CA43" s="344"/>
      <c r="CB43" s="344"/>
      <c r="CC43" s="344"/>
      <c r="CD43" s="344"/>
      <c r="CE43" s="344"/>
      <c r="CF43" s="344"/>
      <c r="CG43" s="344"/>
      <c r="CH43" s="344"/>
      <c r="CI43" s="344"/>
      <c r="CJ43" s="344"/>
      <c r="CK43" s="344"/>
      <c r="CL43" s="344"/>
      <c r="CM43" s="344"/>
      <c r="CN43" s="167"/>
      <c r="CO43" s="345" t="str">
        <f t="shared" si="3"/>
        <v/>
      </c>
      <c r="CP43" s="345"/>
      <c r="CQ43" s="344" t="str">
        <f>IF('各会計、関係団体の財政状況及び健全化判断比率'!BS16="","",'各会計、関係団体の財政状況及び健全化判断比率'!BS16)</f>
        <v/>
      </c>
      <c r="CR43" s="344"/>
      <c r="CS43" s="344"/>
      <c r="CT43" s="344"/>
      <c r="CU43" s="344"/>
      <c r="CV43" s="344"/>
      <c r="CW43" s="344"/>
      <c r="CX43" s="344"/>
      <c r="CY43" s="344"/>
      <c r="CZ43" s="344"/>
      <c r="DA43" s="344"/>
      <c r="DB43" s="344"/>
      <c r="DC43" s="344"/>
      <c r="DD43" s="344"/>
      <c r="DE43" s="344"/>
      <c r="DF43" s="164"/>
      <c r="DG43" s="346" t="str">
        <f>IF('各会計、関係団体の財政状況及び健全化判断比率'!BR16="","",'各会計、関係団体の財政状況及び健全化判断比率'!BR16)</f>
        <v/>
      </c>
      <c r="DH43" s="34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4" t="s">
        <v>524</v>
      </c>
      <c r="D34" s="1154"/>
      <c r="E34" s="1155"/>
      <c r="F34" s="32">
        <v>24.95</v>
      </c>
      <c r="G34" s="33">
        <v>27.06</v>
      </c>
      <c r="H34" s="33">
        <v>30.27</v>
      </c>
      <c r="I34" s="33">
        <v>31.29</v>
      </c>
      <c r="J34" s="34">
        <v>33.42</v>
      </c>
      <c r="K34" s="22"/>
      <c r="L34" s="22"/>
      <c r="M34" s="22"/>
      <c r="N34" s="22"/>
      <c r="O34" s="22"/>
      <c r="P34" s="22"/>
    </row>
    <row r="35" spans="1:16" ht="39" customHeight="1">
      <c r="A35" s="22"/>
      <c r="B35" s="35"/>
      <c r="C35" s="1148" t="s">
        <v>525</v>
      </c>
      <c r="D35" s="1149"/>
      <c r="E35" s="1150"/>
      <c r="F35" s="36">
        <v>0.79</v>
      </c>
      <c r="G35" s="37">
        <v>0.33</v>
      </c>
      <c r="H35" s="37">
        <v>0.26</v>
      </c>
      <c r="I35" s="37">
        <v>0.53</v>
      </c>
      <c r="J35" s="38">
        <v>1.33</v>
      </c>
      <c r="K35" s="22"/>
      <c r="L35" s="22"/>
      <c r="M35" s="22"/>
      <c r="N35" s="22"/>
      <c r="O35" s="22"/>
      <c r="P35" s="22"/>
    </row>
    <row r="36" spans="1:16" ht="39" customHeight="1">
      <c r="A36" s="22"/>
      <c r="B36" s="35"/>
      <c r="C36" s="1148" t="s">
        <v>526</v>
      </c>
      <c r="D36" s="1149"/>
      <c r="E36" s="1150"/>
      <c r="F36" s="36">
        <v>0</v>
      </c>
      <c r="G36" s="37">
        <v>0.59</v>
      </c>
      <c r="H36" s="37">
        <v>0.56000000000000005</v>
      </c>
      <c r="I36" s="37">
        <v>0.57999999999999996</v>
      </c>
      <c r="J36" s="38">
        <v>0.68</v>
      </c>
      <c r="K36" s="22"/>
      <c r="L36" s="22"/>
      <c r="M36" s="22"/>
      <c r="N36" s="22"/>
      <c r="O36" s="22"/>
      <c r="P36" s="22"/>
    </row>
    <row r="37" spans="1:16" ht="39" customHeight="1">
      <c r="A37" s="22"/>
      <c r="B37" s="35"/>
      <c r="C37" s="1148" t="s">
        <v>527</v>
      </c>
      <c r="D37" s="1149"/>
      <c r="E37" s="1150"/>
      <c r="F37" s="36">
        <v>0.63</v>
      </c>
      <c r="G37" s="37">
        <v>0.41</v>
      </c>
      <c r="H37" s="37">
        <v>0.66</v>
      </c>
      <c r="I37" s="37">
        <v>0.73</v>
      </c>
      <c r="J37" s="38">
        <v>0.63</v>
      </c>
      <c r="K37" s="22"/>
      <c r="L37" s="22"/>
      <c r="M37" s="22"/>
      <c r="N37" s="22"/>
      <c r="O37" s="22"/>
      <c r="P37" s="22"/>
    </row>
    <row r="38" spans="1:16" ht="39" customHeight="1">
      <c r="A38" s="22"/>
      <c r="B38" s="35"/>
      <c r="C38" s="1148" t="s">
        <v>528</v>
      </c>
      <c r="D38" s="1149"/>
      <c r="E38" s="1150"/>
      <c r="F38" s="36">
        <v>0.14000000000000001</v>
      </c>
      <c r="G38" s="37">
        <v>0.11</v>
      </c>
      <c r="H38" s="37">
        <v>0.13</v>
      </c>
      <c r="I38" s="37">
        <v>0.12</v>
      </c>
      <c r="J38" s="38">
        <v>0.14000000000000001</v>
      </c>
      <c r="K38" s="22"/>
      <c r="L38" s="22"/>
      <c r="M38" s="22"/>
      <c r="N38" s="22"/>
      <c r="O38" s="22"/>
      <c r="P38" s="22"/>
    </row>
    <row r="39" spans="1:16" ht="39" customHeight="1">
      <c r="A39" s="22"/>
      <c r="B39" s="35"/>
      <c r="C39" s="1148" t="s">
        <v>529</v>
      </c>
      <c r="D39" s="1149"/>
      <c r="E39" s="1150"/>
      <c r="F39" s="36">
        <v>0.16</v>
      </c>
      <c r="G39" s="37">
        <v>0.16</v>
      </c>
      <c r="H39" s="37">
        <v>0.16</v>
      </c>
      <c r="I39" s="37">
        <v>0.13</v>
      </c>
      <c r="J39" s="38">
        <v>0.13</v>
      </c>
      <c r="K39" s="22"/>
      <c r="L39" s="22"/>
      <c r="M39" s="22"/>
      <c r="N39" s="22"/>
      <c r="O39" s="22"/>
      <c r="P39" s="22"/>
    </row>
    <row r="40" spans="1:16" ht="39" customHeight="1">
      <c r="A40" s="22"/>
      <c r="B40" s="35"/>
      <c r="C40" s="1148" t="s">
        <v>530</v>
      </c>
      <c r="D40" s="1149"/>
      <c r="E40" s="1150"/>
      <c r="F40" s="36">
        <v>0</v>
      </c>
      <c r="G40" s="37">
        <v>0</v>
      </c>
      <c r="H40" s="37">
        <v>0</v>
      </c>
      <c r="I40" s="37">
        <v>0</v>
      </c>
      <c r="J40" s="38">
        <v>0</v>
      </c>
      <c r="K40" s="22"/>
      <c r="L40" s="22"/>
      <c r="M40" s="22"/>
      <c r="N40" s="22"/>
      <c r="O40" s="22"/>
      <c r="P40" s="22"/>
    </row>
    <row r="41" spans="1:16" ht="39" customHeight="1">
      <c r="A41" s="22"/>
      <c r="B41" s="35"/>
      <c r="C41" s="1148"/>
      <c r="D41" s="1149"/>
      <c r="E41" s="1150"/>
      <c r="F41" s="36"/>
      <c r="G41" s="37"/>
      <c r="H41" s="37"/>
      <c r="I41" s="37"/>
      <c r="J41" s="38"/>
      <c r="K41" s="22"/>
      <c r="L41" s="22"/>
      <c r="M41" s="22"/>
      <c r="N41" s="22"/>
      <c r="O41" s="22"/>
      <c r="P41" s="22"/>
    </row>
    <row r="42" spans="1:16" ht="39" customHeight="1">
      <c r="A42" s="22"/>
      <c r="B42" s="39"/>
      <c r="C42" s="1148" t="s">
        <v>531</v>
      </c>
      <c r="D42" s="1149"/>
      <c r="E42" s="1150"/>
      <c r="F42" s="36" t="s">
        <v>478</v>
      </c>
      <c r="G42" s="37" t="s">
        <v>478</v>
      </c>
      <c r="H42" s="37" t="s">
        <v>478</v>
      </c>
      <c r="I42" s="37" t="s">
        <v>478</v>
      </c>
      <c r="J42" s="38" t="s">
        <v>478</v>
      </c>
      <c r="K42" s="22"/>
      <c r="L42" s="22"/>
      <c r="M42" s="22"/>
      <c r="N42" s="22"/>
      <c r="O42" s="22"/>
      <c r="P42" s="22"/>
    </row>
    <row r="43" spans="1:16" ht="39" customHeight="1" thickBot="1">
      <c r="A43" s="22"/>
      <c r="B43" s="40"/>
      <c r="C43" s="1151" t="s">
        <v>532</v>
      </c>
      <c r="D43" s="1152"/>
      <c r="E43" s="1153"/>
      <c r="F43" s="41">
        <v>0</v>
      </c>
      <c r="G43" s="42">
        <v>0</v>
      </c>
      <c r="H43" s="42">
        <v>0</v>
      </c>
      <c r="I43" s="42">
        <v>0</v>
      </c>
      <c r="J43" s="43" t="s">
        <v>478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4" t="s">
        <v>11</v>
      </c>
      <c r="C45" s="1165"/>
      <c r="D45" s="58"/>
      <c r="E45" s="1170" t="s">
        <v>12</v>
      </c>
      <c r="F45" s="1170"/>
      <c r="G45" s="1170"/>
      <c r="H45" s="1170"/>
      <c r="I45" s="1170"/>
      <c r="J45" s="1171"/>
      <c r="K45" s="59">
        <v>1687</v>
      </c>
      <c r="L45" s="60">
        <v>1618</v>
      </c>
      <c r="M45" s="60">
        <v>1577</v>
      </c>
      <c r="N45" s="60">
        <v>1460</v>
      </c>
      <c r="O45" s="61">
        <v>1448</v>
      </c>
      <c r="P45" s="48"/>
      <c r="Q45" s="48"/>
      <c r="R45" s="48"/>
      <c r="S45" s="48"/>
      <c r="T45" s="48"/>
      <c r="U45" s="48"/>
    </row>
    <row r="46" spans="1:21" ht="30.75" customHeight="1">
      <c r="A46" s="48"/>
      <c r="B46" s="1166"/>
      <c r="C46" s="1167"/>
      <c r="D46" s="62"/>
      <c r="E46" s="1158" t="s">
        <v>13</v>
      </c>
      <c r="F46" s="1158"/>
      <c r="G46" s="1158"/>
      <c r="H46" s="1158"/>
      <c r="I46" s="1158"/>
      <c r="J46" s="1159"/>
      <c r="K46" s="63" t="s">
        <v>478</v>
      </c>
      <c r="L46" s="64" t="s">
        <v>478</v>
      </c>
      <c r="M46" s="64" t="s">
        <v>478</v>
      </c>
      <c r="N46" s="64" t="s">
        <v>478</v>
      </c>
      <c r="O46" s="65" t="s">
        <v>478</v>
      </c>
      <c r="P46" s="48"/>
      <c r="Q46" s="48"/>
      <c r="R46" s="48"/>
      <c r="S46" s="48"/>
      <c r="T46" s="48"/>
      <c r="U46" s="48"/>
    </row>
    <row r="47" spans="1:21" ht="30.75" customHeight="1">
      <c r="A47" s="48"/>
      <c r="B47" s="1166"/>
      <c r="C47" s="1167"/>
      <c r="D47" s="62"/>
      <c r="E47" s="1158" t="s">
        <v>14</v>
      </c>
      <c r="F47" s="1158"/>
      <c r="G47" s="1158"/>
      <c r="H47" s="1158"/>
      <c r="I47" s="1158"/>
      <c r="J47" s="1159"/>
      <c r="K47" s="63" t="s">
        <v>478</v>
      </c>
      <c r="L47" s="64" t="s">
        <v>478</v>
      </c>
      <c r="M47" s="64" t="s">
        <v>478</v>
      </c>
      <c r="N47" s="64" t="s">
        <v>478</v>
      </c>
      <c r="O47" s="65" t="s">
        <v>478</v>
      </c>
      <c r="P47" s="48"/>
      <c r="Q47" s="48"/>
      <c r="R47" s="48"/>
      <c r="S47" s="48"/>
      <c r="T47" s="48"/>
      <c r="U47" s="48"/>
    </row>
    <row r="48" spans="1:21" ht="30.75" customHeight="1">
      <c r="A48" s="48"/>
      <c r="B48" s="1166"/>
      <c r="C48" s="1167"/>
      <c r="D48" s="62"/>
      <c r="E48" s="1158" t="s">
        <v>15</v>
      </c>
      <c r="F48" s="1158"/>
      <c r="G48" s="1158"/>
      <c r="H48" s="1158"/>
      <c r="I48" s="1158"/>
      <c r="J48" s="1159"/>
      <c r="K48" s="63">
        <v>490</v>
      </c>
      <c r="L48" s="64">
        <v>490</v>
      </c>
      <c r="M48" s="64">
        <v>532</v>
      </c>
      <c r="N48" s="64">
        <v>554</v>
      </c>
      <c r="O48" s="65">
        <v>600</v>
      </c>
      <c r="P48" s="48"/>
      <c r="Q48" s="48"/>
      <c r="R48" s="48"/>
      <c r="S48" s="48"/>
      <c r="T48" s="48"/>
      <c r="U48" s="48"/>
    </row>
    <row r="49" spans="1:21" ht="30.75" customHeight="1">
      <c r="A49" s="48"/>
      <c r="B49" s="1166"/>
      <c r="C49" s="1167"/>
      <c r="D49" s="62"/>
      <c r="E49" s="1158" t="s">
        <v>16</v>
      </c>
      <c r="F49" s="1158"/>
      <c r="G49" s="1158"/>
      <c r="H49" s="1158"/>
      <c r="I49" s="1158"/>
      <c r="J49" s="1159"/>
      <c r="K49" s="63">
        <v>60</v>
      </c>
      <c r="L49" s="64">
        <v>69</v>
      </c>
      <c r="M49" s="64">
        <v>50</v>
      </c>
      <c r="N49" s="64">
        <v>27</v>
      </c>
      <c r="O49" s="65">
        <v>21</v>
      </c>
      <c r="P49" s="48"/>
      <c r="Q49" s="48"/>
      <c r="R49" s="48"/>
      <c r="S49" s="48"/>
      <c r="T49" s="48"/>
      <c r="U49" s="48"/>
    </row>
    <row r="50" spans="1:21" ht="30.75" customHeight="1">
      <c r="A50" s="48"/>
      <c r="B50" s="1166"/>
      <c r="C50" s="1167"/>
      <c r="D50" s="62"/>
      <c r="E50" s="1158" t="s">
        <v>17</v>
      </c>
      <c r="F50" s="1158"/>
      <c r="G50" s="1158"/>
      <c r="H50" s="1158"/>
      <c r="I50" s="1158"/>
      <c r="J50" s="1159"/>
      <c r="K50" s="63">
        <v>455</v>
      </c>
      <c r="L50" s="64">
        <v>455</v>
      </c>
      <c r="M50" s="64">
        <v>655</v>
      </c>
      <c r="N50" s="64">
        <v>457</v>
      </c>
      <c r="O50" s="65">
        <v>456</v>
      </c>
      <c r="P50" s="48"/>
      <c r="Q50" s="48"/>
      <c r="R50" s="48"/>
      <c r="S50" s="48"/>
      <c r="T50" s="48"/>
      <c r="U50" s="48"/>
    </row>
    <row r="51" spans="1:21" ht="30.75" customHeight="1">
      <c r="A51" s="48"/>
      <c r="B51" s="1168"/>
      <c r="C51" s="1169"/>
      <c r="D51" s="66"/>
      <c r="E51" s="1158" t="s">
        <v>18</v>
      </c>
      <c r="F51" s="1158"/>
      <c r="G51" s="1158"/>
      <c r="H51" s="1158"/>
      <c r="I51" s="1158"/>
      <c r="J51" s="1159"/>
      <c r="K51" s="63" t="s">
        <v>478</v>
      </c>
      <c r="L51" s="64" t="s">
        <v>478</v>
      </c>
      <c r="M51" s="64">
        <v>0</v>
      </c>
      <c r="N51" s="64" t="s">
        <v>478</v>
      </c>
      <c r="O51" s="65" t="s">
        <v>478</v>
      </c>
      <c r="P51" s="48"/>
      <c r="Q51" s="48"/>
      <c r="R51" s="48"/>
      <c r="S51" s="48"/>
      <c r="T51" s="48"/>
      <c r="U51" s="48"/>
    </row>
    <row r="52" spans="1:21" ht="30.75" customHeight="1">
      <c r="A52" s="48"/>
      <c r="B52" s="1156" t="s">
        <v>19</v>
      </c>
      <c r="C52" s="1157"/>
      <c r="D52" s="66"/>
      <c r="E52" s="1158" t="s">
        <v>20</v>
      </c>
      <c r="F52" s="1158"/>
      <c r="G52" s="1158"/>
      <c r="H52" s="1158"/>
      <c r="I52" s="1158"/>
      <c r="J52" s="1159"/>
      <c r="K52" s="63">
        <v>1948</v>
      </c>
      <c r="L52" s="64">
        <v>1631</v>
      </c>
      <c r="M52" s="64">
        <v>1812</v>
      </c>
      <c r="N52" s="64">
        <v>1717</v>
      </c>
      <c r="O52" s="65">
        <v>1579</v>
      </c>
      <c r="P52" s="48"/>
      <c r="Q52" s="48"/>
      <c r="R52" s="48"/>
      <c r="S52" s="48"/>
      <c r="T52" s="48"/>
      <c r="U52" s="48"/>
    </row>
    <row r="53" spans="1:21" ht="30.75" customHeight="1" thickBot="1">
      <c r="A53" s="48"/>
      <c r="B53" s="1160" t="s">
        <v>21</v>
      </c>
      <c r="C53" s="1161"/>
      <c r="D53" s="67"/>
      <c r="E53" s="1162" t="s">
        <v>22</v>
      </c>
      <c r="F53" s="1162"/>
      <c r="G53" s="1162"/>
      <c r="H53" s="1162"/>
      <c r="I53" s="1162"/>
      <c r="J53" s="1163"/>
      <c r="K53" s="68">
        <v>744</v>
      </c>
      <c r="L53" s="69">
        <v>1001</v>
      </c>
      <c r="M53" s="69">
        <v>1002</v>
      </c>
      <c r="N53" s="69">
        <v>781</v>
      </c>
      <c r="O53" s="70">
        <v>946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abSelected="1" topLeftCell="I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517</v>
      </c>
      <c r="J40" s="79" t="s">
        <v>518</v>
      </c>
      <c r="K40" s="79" t="s">
        <v>519</v>
      </c>
      <c r="L40" s="79" t="s">
        <v>520</v>
      </c>
      <c r="M40" s="80" t="s">
        <v>521</v>
      </c>
    </row>
    <row r="41" spans="2:13" ht="27.75" customHeight="1">
      <c r="B41" s="1184" t="s">
        <v>24</v>
      </c>
      <c r="C41" s="1185"/>
      <c r="D41" s="81"/>
      <c r="E41" s="1186" t="s">
        <v>25</v>
      </c>
      <c r="F41" s="1186"/>
      <c r="G41" s="1186"/>
      <c r="H41" s="1187"/>
      <c r="I41" s="82">
        <v>14883</v>
      </c>
      <c r="J41" s="83">
        <v>14395</v>
      </c>
      <c r="K41" s="83">
        <v>14418</v>
      </c>
      <c r="L41" s="83">
        <v>15514</v>
      </c>
      <c r="M41" s="84">
        <v>15473</v>
      </c>
    </row>
    <row r="42" spans="2:13" ht="27.75" customHeight="1">
      <c r="B42" s="1174"/>
      <c r="C42" s="1175"/>
      <c r="D42" s="85"/>
      <c r="E42" s="1178" t="s">
        <v>26</v>
      </c>
      <c r="F42" s="1178"/>
      <c r="G42" s="1178"/>
      <c r="H42" s="1179"/>
      <c r="I42" s="86">
        <v>4861</v>
      </c>
      <c r="J42" s="87">
        <v>4410</v>
      </c>
      <c r="K42" s="87">
        <v>3753</v>
      </c>
      <c r="L42" s="87">
        <v>3296</v>
      </c>
      <c r="M42" s="88">
        <v>2840</v>
      </c>
    </row>
    <row r="43" spans="2:13" ht="27.75" customHeight="1">
      <c r="B43" s="1174"/>
      <c r="C43" s="1175"/>
      <c r="D43" s="85"/>
      <c r="E43" s="1178" t="s">
        <v>27</v>
      </c>
      <c r="F43" s="1178"/>
      <c r="G43" s="1178"/>
      <c r="H43" s="1179"/>
      <c r="I43" s="86">
        <v>8251</v>
      </c>
      <c r="J43" s="87">
        <v>7858</v>
      </c>
      <c r="K43" s="87">
        <v>7840</v>
      </c>
      <c r="L43" s="87">
        <v>8045</v>
      </c>
      <c r="M43" s="88">
        <v>8427</v>
      </c>
    </row>
    <row r="44" spans="2:13" ht="27.75" customHeight="1">
      <c r="B44" s="1174"/>
      <c r="C44" s="1175"/>
      <c r="D44" s="85"/>
      <c r="E44" s="1178" t="s">
        <v>28</v>
      </c>
      <c r="F44" s="1178"/>
      <c r="G44" s="1178"/>
      <c r="H44" s="1179"/>
      <c r="I44" s="86">
        <v>170</v>
      </c>
      <c r="J44" s="87">
        <v>115</v>
      </c>
      <c r="K44" s="87">
        <v>76</v>
      </c>
      <c r="L44" s="87">
        <v>31</v>
      </c>
      <c r="M44" s="88">
        <v>4</v>
      </c>
    </row>
    <row r="45" spans="2:13" ht="27.75" customHeight="1">
      <c r="B45" s="1174"/>
      <c r="C45" s="1175"/>
      <c r="D45" s="85"/>
      <c r="E45" s="1178" t="s">
        <v>29</v>
      </c>
      <c r="F45" s="1178"/>
      <c r="G45" s="1178"/>
      <c r="H45" s="1179"/>
      <c r="I45" s="86">
        <v>1639</v>
      </c>
      <c r="J45" s="87">
        <v>1675</v>
      </c>
      <c r="K45" s="87">
        <v>1550</v>
      </c>
      <c r="L45" s="87">
        <v>1556</v>
      </c>
      <c r="M45" s="88">
        <v>1533</v>
      </c>
    </row>
    <row r="46" spans="2:13" ht="27.75" customHeight="1">
      <c r="B46" s="1174"/>
      <c r="C46" s="1175"/>
      <c r="D46" s="89"/>
      <c r="E46" s="1178" t="s">
        <v>30</v>
      </c>
      <c r="F46" s="1178"/>
      <c r="G46" s="1178"/>
      <c r="H46" s="1179"/>
      <c r="I46" s="86" t="s">
        <v>478</v>
      </c>
      <c r="J46" s="87" t="s">
        <v>478</v>
      </c>
      <c r="K46" s="87" t="s">
        <v>478</v>
      </c>
      <c r="L46" s="87" t="s">
        <v>478</v>
      </c>
      <c r="M46" s="88" t="s">
        <v>478</v>
      </c>
    </row>
    <row r="47" spans="2:13" ht="27.75" customHeight="1">
      <c r="B47" s="1174"/>
      <c r="C47" s="1175"/>
      <c r="D47" s="90"/>
      <c r="E47" s="1188" t="s">
        <v>31</v>
      </c>
      <c r="F47" s="1189"/>
      <c r="G47" s="1189"/>
      <c r="H47" s="1190"/>
      <c r="I47" s="86" t="s">
        <v>478</v>
      </c>
      <c r="J47" s="87" t="s">
        <v>478</v>
      </c>
      <c r="K47" s="87" t="s">
        <v>478</v>
      </c>
      <c r="L47" s="87" t="s">
        <v>478</v>
      </c>
      <c r="M47" s="88" t="s">
        <v>478</v>
      </c>
    </row>
    <row r="48" spans="2:13" ht="27.75" customHeight="1">
      <c r="B48" s="1174"/>
      <c r="C48" s="1175"/>
      <c r="D48" s="85"/>
      <c r="E48" s="1178" t="s">
        <v>32</v>
      </c>
      <c r="F48" s="1178"/>
      <c r="G48" s="1178"/>
      <c r="H48" s="1179"/>
      <c r="I48" s="86" t="s">
        <v>478</v>
      </c>
      <c r="J48" s="87" t="s">
        <v>478</v>
      </c>
      <c r="K48" s="87" t="s">
        <v>478</v>
      </c>
      <c r="L48" s="87" t="s">
        <v>478</v>
      </c>
      <c r="M48" s="88" t="s">
        <v>478</v>
      </c>
    </row>
    <row r="49" spans="2:13" ht="27.75" customHeight="1">
      <c r="B49" s="1176"/>
      <c r="C49" s="1177"/>
      <c r="D49" s="85"/>
      <c r="E49" s="1178" t="s">
        <v>33</v>
      </c>
      <c r="F49" s="1178"/>
      <c r="G49" s="1178"/>
      <c r="H49" s="1179"/>
      <c r="I49" s="86" t="s">
        <v>478</v>
      </c>
      <c r="J49" s="87" t="s">
        <v>478</v>
      </c>
      <c r="K49" s="87" t="s">
        <v>478</v>
      </c>
      <c r="L49" s="87" t="s">
        <v>478</v>
      </c>
      <c r="M49" s="88" t="s">
        <v>478</v>
      </c>
    </row>
    <row r="50" spans="2:13" ht="27.75" customHeight="1">
      <c r="B50" s="1172" t="s">
        <v>34</v>
      </c>
      <c r="C50" s="1173"/>
      <c r="D50" s="91"/>
      <c r="E50" s="1178" t="s">
        <v>35</v>
      </c>
      <c r="F50" s="1178"/>
      <c r="G50" s="1178"/>
      <c r="H50" s="1179"/>
      <c r="I50" s="86">
        <v>3018</v>
      </c>
      <c r="J50" s="87">
        <v>2888</v>
      </c>
      <c r="K50" s="87">
        <v>3250</v>
      </c>
      <c r="L50" s="87">
        <v>3294</v>
      </c>
      <c r="M50" s="88">
        <v>2626</v>
      </c>
    </row>
    <row r="51" spans="2:13" ht="27.75" customHeight="1">
      <c r="B51" s="1174"/>
      <c r="C51" s="1175"/>
      <c r="D51" s="85"/>
      <c r="E51" s="1178" t="s">
        <v>36</v>
      </c>
      <c r="F51" s="1178"/>
      <c r="G51" s="1178"/>
      <c r="H51" s="1179"/>
      <c r="I51" s="86">
        <v>3781</v>
      </c>
      <c r="J51" s="87">
        <v>3613</v>
      </c>
      <c r="K51" s="87">
        <v>3334</v>
      </c>
      <c r="L51" s="87">
        <v>3301</v>
      </c>
      <c r="M51" s="88">
        <v>3276</v>
      </c>
    </row>
    <row r="52" spans="2:13" ht="27.75" customHeight="1">
      <c r="B52" s="1176"/>
      <c r="C52" s="1177"/>
      <c r="D52" s="85"/>
      <c r="E52" s="1178" t="s">
        <v>37</v>
      </c>
      <c r="F52" s="1178"/>
      <c r="G52" s="1178"/>
      <c r="H52" s="1179"/>
      <c r="I52" s="86">
        <v>14414</v>
      </c>
      <c r="J52" s="87">
        <v>13947</v>
      </c>
      <c r="K52" s="87">
        <v>13762</v>
      </c>
      <c r="L52" s="87">
        <v>14636</v>
      </c>
      <c r="M52" s="88">
        <v>14698</v>
      </c>
    </row>
    <row r="53" spans="2:13" ht="27.75" customHeight="1" thickBot="1">
      <c r="B53" s="1180" t="s">
        <v>21</v>
      </c>
      <c r="C53" s="1181"/>
      <c r="D53" s="92"/>
      <c r="E53" s="1182" t="s">
        <v>38</v>
      </c>
      <c r="F53" s="1182"/>
      <c r="G53" s="1182"/>
      <c r="H53" s="1183"/>
      <c r="I53" s="93">
        <v>8591</v>
      </c>
      <c r="J53" s="94">
        <v>8007</v>
      </c>
      <c r="K53" s="94">
        <v>7291</v>
      </c>
      <c r="L53" s="94">
        <v>7210</v>
      </c>
      <c r="M53" s="95">
        <v>7678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1" zoomScaleNormal="100" zoomScaleSheetLayoutView="55" workbookViewId="0">
      <selection activeCell="F63" sqref="F63"/>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1191"/>
      <c r="B1" s="1192"/>
      <c r="P1" s="246"/>
      <c r="Q1" s="246"/>
    </row>
    <row r="2" spans="1:51" ht="25.5">
      <c r="A2" s="1191"/>
      <c r="C2" s="1193"/>
      <c r="P2" s="246"/>
      <c r="Q2" s="246"/>
    </row>
    <row r="3" spans="1:51" ht="25.5">
      <c r="A3" s="1191"/>
      <c r="C3" s="1193"/>
      <c r="P3" s="246"/>
      <c r="Q3" s="246"/>
    </row>
    <row r="4" spans="1:51" s="1194" customFormat="1">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548</v>
      </c>
    </row>
    <row r="11" spans="1:51" s="1194" customFormat="1">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548</v>
      </c>
    </row>
    <row r="13" spans="1:51" s="1194" customFormat="1">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c r="P19" s="246"/>
      <c r="Q19" s="246"/>
    </row>
    <row r="20" spans="1:259">
      <c r="P20" s="246"/>
      <c r="Q20" s="246"/>
    </row>
    <row r="21" spans="1:259" ht="17.25">
      <c r="B21" s="1195"/>
      <c r="C21" s="248"/>
      <c r="D21" s="248"/>
      <c r="E21" s="248"/>
      <c r="F21" s="248"/>
      <c r="G21" s="248"/>
      <c r="H21" s="248"/>
      <c r="I21" s="248"/>
      <c r="J21" s="248"/>
      <c r="K21" s="248"/>
      <c r="L21" s="248"/>
      <c r="M21" s="248"/>
      <c r="N21" s="1196"/>
      <c r="O21" s="248"/>
      <c r="P21" s="249"/>
      <c r="Q21" s="246"/>
      <c r="IY21" s="1197"/>
    </row>
    <row r="22" spans="1:259" ht="17.25">
      <c r="B22" s="250"/>
      <c r="IY22" s="1198"/>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1199"/>
      <c r="C40" s="246"/>
      <c r="D40" s="246"/>
      <c r="E40" s="246"/>
      <c r="F40" s="246"/>
      <c r="G40" s="246"/>
      <c r="H40" s="246"/>
      <c r="I40" s="246"/>
      <c r="J40" s="246"/>
      <c r="K40" s="246"/>
      <c r="L40" s="246"/>
      <c r="M40" s="246"/>
      <c r="N40" s="246"/>
      <c r="O40" s="246"/>
      <c r="P40" s="1199"/>
      <c r="Q40" s="246"/>
    </row>
    <row r="41" spans="2:17" ht="17.25">
      <c r="B41" s="247" t="s">
        <v>549</v>
      </c>
      <c r="C41" s="248"/>
      <c r="D41" s="248"/>
      <c r="E41" s="248"/>
      <c r="F41" s="248"/>
      <c r="G41" s="248"/>
      <c r="H41" s="248"/>
      <c r="I41" s="248"/>
      <c r="J41" s="248"/>
      <c r="K41" s="248"/>
      <c r="L41" s="248"/>
      <c r="M41" s="248"/>
      <c r="N41" s="248"/>
      <c r="O41" s="248"/>
      <c r="P41" s="249"/>
    </row>
    <row r="42" spans="2:17">
      <c r="B42" s="250"/>
      <c r="C42" s="246"/>
      <c r="D42" s="246"/>
      <c r="E42" s="246"/>
      <c r="F42" s="246"/>
      <c r="G42" s="1200" t="s">
        <v>550</v>
      </c>
      <c r="I42" s="1201"/>
      <c r="J42" s="1201"/>
      <c r="K42" s="1201"/>
      <c r="L42" s="246"/>
      <c r="M42" s="246"/>
      <c r="N42" s="246"/>
      <c r="O42" s="246"/>
    </row>
    <row r="43" spans="2:17">
      <c r="B43" s="250"/>
      <c r="C43" s="246"/>
      <c r="D43" s="246"/>
      <c r="E43" s="246"/>
      <c r="F43" s="246"/>
      <c r="G43" s="1202" t="s">
        <v>551</v>
      </c>
      <c r="H43" s="1203"/>
      <c r="I43" s="1203"/>
      <c r="J43" s="1203"/>
      <c r="K43" s="1203"/>
      <c r="L43" s="1203"/>
      <c r="M43" s="1203"/>
      <c r="N43" s="1203"/>
      <c r="O43" s="1204"/>
    </row>
    <row r="44" spans="2:17">
      <c r="B44" s="250"/>
      <c r="C44" s="246"/>
      <c r="D44" s="246"/>
      <c r="E44" s="246"/>
      <c r="F44" s="246"/>
      <c r="G44" s="1205"/>
      <c r="H44" s="1206"/>
      <c r="I44" s="1206"/>
      <c r="J44" s="1206"/>
      <c r="K44" s="1206"/>
      <c r="L44" s="1206"/>
      <c r="M44" s="1206"/>
      <c r="N44" s="1206"/>
      <c r="O44" s="1207"/>
    </row>
    <row r="45" spans="2:17">
      <c r="B45" s="250"/>
      <c r="C45" s="246"/>
      <c r="D45" s="246"/>
      <c r="E45" s="246"/>
      <c r="F45" s="246"/>
      <c r="G45" s="1205"/>
      <c r="H45" s="1206"/>
      <c r="I45" s="1206"/>
      <c r="J45" s="1206"/>
      <c r="K45" s="1206"/>
      <c r="L45" s="1206"/>
      <c r="M45" s="1206"/>
      <c r="N45" s="1206"/>
      <c r="O45" s="1207"/>
    </row>
    <row r="46" spans="2:17">
      <c r="B46" s="250"/>
      <c r="C46" s="246"/>
      <c r="D46" s="246"/>
      <c r="E46" s="246"/>
      <c r="F46" s="246"/>
      <c r="G46" s="1205"/>
      <c r="H46" s="1206"/>
      <c r="I46" s="1206"/>
      <c r="J46" s="1206"/>
      <c r="K46" s="1206"/>
      <c r="L46" s="1206"/>
      <c r="M46" s="1206"/>
      <c r="N46" s="1206"/>
      <c r="O46" s="1207"/>
    </row>
    <row r="47" spans="2:17">
      <c r="B47" s="250"/>
      <c r="C47" s="246"/>
      <c r="D47" s="246"/>
      <c r="E47" s="246"/>
      <c r="F47" s="246"/>
      <c r="G47" s="1208"/>
      <c r="H47" s="1209"/>
      <c r="I47" s="1209"/>
      <c r="J47" s="1209"/>
      <c r="K47" s="1209"/>
      <c r="L47" s="1209"/>
      <c r="M47" s="1209"/>
      <c r="N47" s="1209"/>
      <c r="O47" s="1210"/>
    </row>
    <row r="48" spans="2:17">
      <c r="B48" s="250"/>
      <c r="C48" s="246"/>
      <c r="D48" s="246"/>
      <c r="E48" s="246"/>
      <c r="F48" s="246"/>
      <c r="G48" s="246"/>
      <c r="H48" s="1211"/>
      <c r="I48" s="1211"/>
      <c r="J48" s="1211"/>
    </row>
    <row r="49" spans="1:17">
      <c r="B49" s="250"/>
      <c r="C49" s="246"/>
      <c r="D49" s="246"/>
      <c r="E49" s="246"/>
      <c r="F49" s="246"/>
      <c r="G49" s="245" t="s">
        <v>552</v>
      </c>
    </row>
    <row r="50" spans="1:17">
      <c r="B50" s="250"/>
      <c r="C50" s="246"/>
      <c r="D50" s="246"/>
      <c r="E50" s="246"/>
      <c r="F50" s="246"/>
      <c r="G50" s="1212"/>
      <c r="H50" s="1213"/>
      <c r="I50" s="1213"/>
      <c r="J50" s="1214"/>
      <c r="K50" s="1215" t="s">
        <v>517</v>
      </c>
      <c r="L50" s="1215" t="s">
        <v>518</v>
      </c>
      <c r="M50" s="1215" t="s">
        <v>519</v>
      </c>
      <c r="N50" s="1215" t="s">
        <v>520</v>
      </c>
      <c r="O50" s="1215" t="s">
        <v>521</v>
      </c>
    </row>
    <row r="51" spans="1:17">
      <c r="B51" s="250"/>
      <c r="C51" s="246"/>
      <c r="D51" s="246"/>
      <c r="E51" s="246"/>
      <c r="F51" s="246"/>
      <c r="G51" s="1216" t="s">
        <v>553</v>
      </c>
      <c r="H51" s="1217"/>
      <c r="I51" s="1218" t="s">
        <v>554</v>
      </c>
      <c r="J51" s="1218"/>
      <c r="K51" s="1219"/>
      <c r="L51" s="1219"/>
      <c r="M51" s="1219"/>
      <c r="N51" s="1220">
        <v>109.8</v>
      </c>
      <c r="O51" s="1220">
        <v>112.5</v>
      </c>
    </row>
    <row r="52" spans="1:17">
      <c r="B52" s="250"/>
      <c r="C52" s="246"/>
      <c r="D52" s="246"/>
      <c r="E52" s="246"/>
      <c r="F52" s="246"/>
      <c r="G52" s="1221"/>
      <c r="H52" s="1222"/>
      <c r="I52" s="1223"/>
      <c r="J52" s="1223"/>
      <c r="K52" s="1220"/>
      <c r="L52" s="1220"/>
      <c r="M52" s="1220"/>
      <c r="N52" s="1220"/>
      <c r="O52" s="1220"/>
    </row>
    <row r="53" spans="1:17">
      <c r="A53" s="1224"/>
      <c r="B53" s="250"/>
      <c r="C53" s="246"/>
      <c r="D53" s="246"/>
      <c r="E53" s="246"/>
      <c r="F53" s="246"/>
      <c r="G53" s="1221"/>
      <c r="H53" s="1222"/>
      <c r="I53" s="1225" t="s">
        <v>555</v>
      </c>
      <c r="J53" s="1225"/>
      <c r="K53" s="1226"/>
      <c r="L53" s="1226"/>
      <c r="M53" s="1226"/>
      <c r="N53" s="1227">
        <v>50</v>
      </c>
      <c r="O53" s="1227">
        <v>50.4</v>
      </c>
    </row>
    <row r="54" spans="1:17">
      <c r="A54" s="1224"/>
      <c r="B54" s="250"/>
      <c r="C54" s="246"/>
      <c r="D54" s="246"/>
      <c r="E54" s="246"/>
      <c r="F54" s="246"/>
      <c r="G54" s="1228"/>
      <c r="H54" s="1229"/>
      <c r="I54" s="1225"/>
      <c r="J54" s="1225"/>
      <c r="K54" s="1230"/>
      <c r="L54" s="1230"/>
      <c r="M54" s="1230"/>
      <c r="N54" s="1230"/>
      <c r="O54" s="1230"/>
    </row>
    <row r="55" spans="1:17">
      <c r="A55" s="1224"/>
      <c r="B55" s="250"/>
      <c r="C55" s="246"/>
      <c r="D55" s="246"/>
      <c r="E55" s="246"/>
      <c r="F55" s="246"/>
      <c r="G55" s="1231" t="s">
        <v>556</v>
      </c>
      <c r="H55" s="1232"/>
      <c r="I55" s="1225" t="s">
        <v>554</v>
      </c>
      <c r="J55" s="1225"/>
      <c r="K55" s="1219"/>
      <c r="L55" s="1219"/>
      <c r="M55" s="1219"/>
      <c r="N55" s="1220">
        <v>13</v>
      </c>
      <c r="O55" s="1220">
        <v>21</v>
      </c>
    </row>
    <row r="56" spans="1:17">
      <c r="A56" s="1224"/>
      <c r="B56" s="250"/>
      <c r="C56" s="246"/>
      <c r="D56" s="246"/>
      <c r="E56" s="246"/>
      <c r="F56" s="246"/>
      <c r="G56" s="1233"/>
      <c r="H56" s="1234"/>
      <c r="I56" s="1225"/>
      <c r="J56" s="1225"/>
      <c r="K56" s="1220"/>
      <c r="L56" s="1220"/>
      <c r="M56" s="1220"/>
      <c r="N56" s="1220"/>
      <c r="O56" s="1220"/>
    </row>
    <row r="57" spans="1:17" s="1224" customFormat="1">
      <c r="B57" s="1235"/>
      <c r="C57" s="1201"/>
      <c r="D57" s="1201"/>
      <c r="E57" s="1201"/>
      <c r="F57" s="1201"/>
      <c r="G57" s="1233"/>
      <c r="H57" s="1234"/>
      <c r="I57" s="1236" t="s">
        <v>555</v>
      </c>
      <c r="J57" s="1236"/>
      <c r="K57" s="1226"/>
      <c r="L57" s="1226"/>
      <c r="M57" s="1226"/>
      <c r="N57" s="1227">
        <v>53.4</v>
      </c>
      <c r="O57" s="1227">
        <v>53.4</v>
      </c>
      <c r="P57" s="1237"/>
      <c r="Q57" s="1235"/>
    </row>
    <row r="58" spans="1:17" s="1224" customFormat="1">
      <c r="A58" s="245"/>
      <c r="B58" s="1235"/>
      <c r="C58" s="1201"/>
      <c r="D58" s="1201"/>
      <c r="E58" s="1201"/>
      <c r="F58" s="1201"/>
      <c r="G58" s="1238"/>
      <c r="H58" s="1239"/>
      <c r="I58" s="1236"/>
      <c r="J58" s="1236"/>
      <c r="K58" s="1230"/>
      <c r="L58" s="1230"/>
      <c r="M58" s="1230"/>
      <c r="N58" s="1230"/>
      <c r="O58" s="1230"/>
      <c r="P58" s="1237"/>
      <c r="Q58" s="1235"/>
    </row>
    <row r="59" spans="1:17" s="1224" customFormat="1">
      <c r="A59" s="245"/>
      <c r="B59" s="1235"/>
      <c r="C59" s="1201"/>
      <c r="D59" s="1201"/>
      <c r="E59" s="1201"/>
      <c r="F59" s="1201"/>
      <c r="G59" s="1201"/>
      <c r="H59" s="1201"/>
      <c r="I59" s="1201"/>
      <c r="J59" s="1201"/>
      <c r="K59" s="1240"/>
      <c r="L59" s="1240"/>
      <c r="M59" s="1240"/>
      <c r="N59" s="1240"/>
      <c r="O59" s="1240"/>
      <c r="P59" s="1237"/>
      <c r="Q59" s="1235"/>
    </row>
    <row r="60" spans="1:17" s="1224" customFormat="1">
      <c r="A60" s="245"/>
      <c r="B60" s="1235"/>
      <c r="C60" s="1201"/>
      <c r="D60" s="1201"/>
      <c r="E60" s="1201"/>
      <c r="F60" s="1201"/>
      <c r="G60" s="1201"/>
      <c r="H60" s="1201"/>
      <c r="I60" s="1201"/>
      <c r="J60" s="1201"/>
      <c r="K60" s="1240"/>
      <c r="L60" s="1240"/>
      <c r="M60" s="1240"/>
      <c r="N60" s="1240"/>
      <c r="O60" s="1240"/>
      <c r="P60" s="1237"/>
      <c r="Q60" s="1235"/>
    </row>
    <row r="61" spans="1:17" s="1224" customFormat="1">
      <c r="A61" s="245"/>
      <c r="B61" s="1241"/>
      <c r="C61" s="1242"/>
      <c r="D61" s="1242"/>
      <c r="E61" s="1242"/>
      <c r="F61" s="1242"/>
      <c r="G61" s="1242"/>
      <c r="H61" s="1242"/>
      <c r="I61" s="1242"/>
      <c r="J61" s="1242"/>
      <c r="K61" s="1242"/>
      <c r="L61" s="1242"/>
      <c r="M61" s="1243"/>
      <c r="N61" s="1243"/>
      <c r="O61" s="1243"/>
      <c r="P61" s="1244"/>
      <c r="Q61" s="1235"/>
    </row>
    <row r="62" spans="1:17">
      <c r="B62" s="1199"/>
      <c r="C62" s="1199"/>
      <c r="D62" s="1199"/>
      <c r="E62" s="1199"/>
      <c r="F62" s="1199"/>
      <c r="G62" s="1199"/>
      <c r="H62" s="1199"/>
      <c r="I62" s="1199"/>
      <c r="J62" s="1199"/>
      <c r="K62" s="1199"/>
      <c r="L62" s="1199"/>
      <c r="M62" s="1199"/>
      <c r="N62" s="1199"/>
      <c r="O62" s="1199"/>
      <c r="P62" s="1199"/>
      <c r="Q62" s="246"/>
    </row>
    <row r="63" spans="1:17" ht="17.25">
      <c r="B63" s="309" t="s">
        <v>557</v>
      </c>
      <c r="C63" s="246"/>
      <c r="D63" s="246"/>
      <c r="E63" s="246"/>
      <c r="F63" s="246"/>
      <c r="G63" s="246"/>
      <c r="H63" s="246"/>
      <c r="I63" s="246"/>
      <c r="J63" s="246"/>
      <c r="K63" s="246"/>
      <c r="L63" s="246"/>
      <c r="M63" s="246"/>
      <c r="N63" s="246"/>
      <c r="O63" s="246"/>
    </row>
    <row r="64" spans="1:17">
      <c r="B64" s="250"/>
      <c r="C64" s="246"/>
      <c r="D64" s="246"/>
      <c r="E64" s="246"/>
      <c r="F64" s="246"/>
      <c r="G64" s="1200" t="s">
        <v>550</v>
      </c>
      <c r="I64" s="1201"/>
      <c r="J64" s="1201"/>
      <c r="K64" s="1201"/>
      <c r="L64" s="246"/>
      <c r="M64" s="246"/>
      <c r="N64" s="246"/>
      <c r="O64" s="246"/>
    </row>
    <row r="65" spans="2:30">
      <c r="B65" s="250"/>
      <c r="C65" s="246"/>
      <c r="D65" s="246"/>
      <c r="E65" s="246"/>
      <c r="F65" s="246"/>
      <c r="G65" s="1202" t="s">
        <v>558</v>
      </c>
      <c r="H65" s="1203"/>
      <c r="I65" s="1203"/>
      <c r="J65" s="1203"/>
      <c r="K65" s="1203"/>
      <c r="L65" s="1203"/>
      <c r="M65" s="1203"/>
      <c r="N65" s="1203"/>
      <c r="O65" s="1204"/>
    </row>
    <row r="66" spans="2:30">
      <c r="B66" s="250"/>
      <c r="C66" s="246"/>
      <c r="D66" s="246"/>
      <c r="E66" s="246"/>
      <c r="F66" s="246"/>
      <c r="G66" s="1205"/>
      <c r="H66" s="1206"/>
      <c r="I66" s="1206"/>
      <c r="J66" s="1206"/>
      <c r="K66" s="1206"/>
      <c r="L66" s="1206"/>
      <c r="M66" s="1206"/>
      <c r="N66" s="1206"/>
      <c r="O66" s="1207"/>
    </row>
    <row r="67" spans="2:30">
      <c r="B67" s="250"/>
      <c r="C67" s="246"/>
      <c r="D67" s="246"/>
      <c r="E67" s="246"/>
      <c r="F67" s="246"/>
      <c r="G67" s="1205"/>
      <c r="H67" s="1206"/>
      <c r="I67" s="1206"/>
      <c r="J67" s="1206"/>
      <c r="K67" s="1206"/>
      <c r="L67" s="1206"/>
      <c r="M67" s="1206"/>
      <c r="N67" s="1206"/>
      <c r="O67" s="1207"/>
    </row>
    <row r="68" spans="2:30">
      <c r="B68" s="250"/>
      <c r="C68" s="246"/>
      <c r="D68" s="246"/>
      <c r="E68" s="246"/>
      <c r="F68" s="246"/>
      <c r="G68" s="1205"/>
      <c r="H68" s="1206"/>
      <c r="I68" s="1206"/>
      <c r="J68" s="1206"/>
      <c r="K68" s="1206"/>
      <c r="L68" s="1206"/>
      <c r="M68" s="1206"/>
      <c r="N68" s="1206"/>
      <c r="O68" s="1207"/>
    </row>
    <row r="69" spans="2:30">
      <c r="B69" s="250"/>
      <c r="C69" s="246"/>
      <c r="D69" s="246"/>
      <c r="E69" s="246"/>
      <c r="F69" s="246"/>
      <c r="G69" s="1208"/>
      <c r="H69" s="1209"/>
      <c r="I69" s="1209"/>
      <c r="J69" s="1209"/>
      <c r="K69" s="1209"/>
      <c r="L69" s="1209"/>
      <c r="M69" s="1209"/>
      <c r="N69" s="1209"/>
      <c r="O69" s="1210"/>
    </row>
    <row r="70" spans="2:30">
      <c r="B70" s="250"/>
      <c r="C70" s="246"/>
      <c r="D70" s="246"/>
      <c r="E70" s="246"/>
      <c r="F70" s="246"/>
      <c r="G70" s="246"/>
      <c r="H70" s="1245"/>
      <c r="I70" s="1245"/>
      <c r="J70" s="1246"/>
      <c r="K70" s="1246"/>
      <c r="L70" s="1247"/>
      <c r="M70" s="1246"/>
      <c r="N70" s="1247"/>
      <c r="O70" s="1248"/>
    </row>
    <row r="71" spans="2:30">
      <c r="B71" s="250"/>
      <c r="C71" s="246"/>
      <c r="D71" s="246"/>
      <c r="E71" s="246"/>
      <c r="F71" s="246"/>
      <c r="G71" s="1249" t="s">
        <v>559</v>
      </c>
      <c r="I71" s="1250"/>
      <c r="J71" s="1246"/>
      <c r="K71" s="1246"/>
      <c r="L71" s="1247"/>
      <c r="M71" s="1246"/>
      <c r="N71" s="1247"/>
      <c r="O71" s="1248"/>
    </row>
    <row r="72" spans="2:30">
      <c r="B72" s="250"/>
      <c r="C72" s="246"/>
      <c r="D72" s="246"/>
      <c r="E72" s="246"/>
      <c r="F72" s="246"/>
      <c r="G72" s="1212"/>
      <c r="H72" s="1213"/>
      <c r="I72" s="1213"/>
      <c r="J72" s="1214"/>
      <c r="K72" s="1215" t="s">
        <v>517</v>
      </c>
      <c r="L72" s="1215" t="s">
        <v>518</v>
      </c>
      <c r="M72" s="1215" t="s">
        <v>519</v>
      </c>
      <c r="N72" s="1215" t="s">
        <v>520</v>
      </c>
      <c r="O72" s="1215" t="s">
        <v>521</v>
      </c>
    </row>
    <row r="73" spans="2:30">
      <c r="B73" s="250"/>
      <c r="C73" s="246"/>
      <c r="D73" s="246"/>
      <c r="E73" s="246"/>
      <c r="F73" s="246"/>
      <c r="G73" s="1216" t="s">
        <v>553</v>
      </c>
      <c r="H73" s="1217"/>
      <c r="I73" s="1218" t="s">
        <v>554</v>
      </c>
      <c r="J73" s="1218"/>
      <c r="K73" s="1251">
        <v>135.5</v>
      </c>
      <c r="L73" s="1251">
        <v>121.2</v>
      </c>
      <c r="M73" s="1220">
        <v>111</v>
      </c>
      <c r="N73" s="1220">
        <v>109.8</v>
      </c>
      <c r="O73" s="1220">
        <v>112.5</v>
      </c>
      <c r="S73" s="245">
        <v>9.9</v>
      </c>
    </row>
    <row r="74" spans="2:30">
      <c r="B74" s="250"/>
      <c r="C74" s="246"/>
      <c r="D74" s="246"/>
      <c r="E74" s="246"/>
      <c r="F74" s="246"/>
      <c r="G74" s="1221"/>
      <c r="H74" s="1222"/>
      <c r="I74" s="1223"/>
      <c r="J74" s="1223"/>
      <c r="K74" s="1251"/>
      <c r="L74" s="1251"/>
      <c r="M74" s="1220"/>
      <c r="N74" s="1220"/>
      <c r="O74" s="1220"/>
    </row>
    <row r="75" spans="2:30">
      <c r="B75" s="250"/>
      <c r="C75" s="246"/>
      <c r="D75" s="246"/>
      <c r="E75" s="246"/>
      <c r="F75" s="246"/>
      <c r="G75" s="1221"/>
      <c r="H75" s="1222"/>
      <c r="I75" s="1225" t="s">
        <v>560</v>
      </c>
      <c r="J75" s="1225"/>
      <c r="K75" s="1227">
        <v>13.9</v>
      </c>
      <c r="L75" s="1227">
        <v>14.1</v>
      </c>
      <c r="M75" s="1227">
        <v>14</v>
      </c>
      <c r="N75" s="1227">
        <v>14.1</v>
      </c>
      <c r="O75" s="1227">
        <v>13.6</v>
      </c>
      <c r="U75" s="245">
        <v>81.2</v>
      </c>
      <c r="W75" s="245">
        <v>87.2</v>
      </c>
      <c r="Y75" s="245">
        <v>99.8</v>
      </c>
      <c r="AA75" s="245">
        <v>109.5</v>
      </c>
      <c r="AC75" s="245">
        <v>115.2</v>
      </c>
    </row>
    <row r="76" spans="2:30">
      <c r="B76" s="250"/>
      <c r="C76" s="246"/>
      <c r="D76" s="246"/>
      <c r="E76" s="246"/>
      <c r="F76" s="246"/>
      <c r="G76" s="1228"/>
      <c r="H76" s="1229"/>
      <c r="I76" s="1225"/>
      <c r="J76" s="1225"/>
      <c r="K76" s="1230"/>
      <c r="L76" s="1230"/>
      <c r="M76" s="1230"/>
      <c r="N76" s="1230"/>
      <c r="O76" s="1230"/>
    </row>
    <row r="77" spans="2:30">
      <c r="B77" s="250"/>
      <c r="C77" s="246"/>
      <c r="D77" s="246"/>
      <c r="E77" s="246"/>
      <c r="F77" s="246"/>
      <c r="G77" s="1231" t="s">
        <v>556</v>
      </c>
      <c r="H77" s="1232"/>
      <c r="I77" s="1225" t="s">
        <v>554</v>
      </c>
      <c r="J77" s="1225"/>
      <c r="K77" s="1251">
        <v>30.7</v>
      </c>
      <c r="L77" s="1251">
        <v>22.3</v>
      </c>
      <c r="M77" s="1220">
        <v>20.3</v>
      </c>
      <c r="N77" s="1220">
        <v>13</v>
      </c>
      <c r="O77" s="1220">
        <v>21</v>
      </c>
      <c r="R77" s="245">
        <v>12.3</v>
      </c>
      <c r="T77" s="245">
        <v>11.1</v>
      </c>
    </row>
    <row r="78" spans="2:30">
      <c r="B78" s="250"/>
      <c r="C78" s="246"/>
      <c r="D78" s="246"/>
      <c r="E78" s="246"/>
      <c r="F78" s="246"/>
      <c r="G78" s="1233"/>
      <c r="H78" s="1234"/>
      <c r="I78" s="1225"/>
      <c r="J78" s="1225"/>
      <c r="K78" s="1251"/>
      <c r="L78" s="1251"/>
      <c r="M78" s="1220"/>
      <c r="N78" s="1220"/>
      <c r="O78" s="1220"/>
    </row>
    <row r="79" spans="2:30">
      <c r="B79" s="250"/>
      <c r="C79" s="246"/>
      <c r="D79" s="246"/>
      <c r="E79" s="246"/>
      <c r="F79" s="246"/>
      <c r="G79" s="1233"/>
      <c r="H79" s="1234"/>
      <c r="I79" s="1252" t="s">
        <v>560</v>
      </c>
      <c r="J79" s="1236"/>
      <c r="K79" s="1253">
        <v>9.1999999999999993</v>
      </c>
      <c r="L79" s="1253">
        <v>8.5</v>
      </c>
      <c r="M79" s="1253">
        <v>7.7</v>
      </c>
      <c r="N79" s="1253">
        <v>6.8</v>
      </c>
      <c r="O79" s="1253">
        <v>6.8</v>
      </c>
      <c r="V79" s="245">
        <v>53.5</v>
      </c>
      <c r="X79" s="245">
        <v>48.2</v>
      </c>
      <c r="Z79" s="245">
        <v>34.200000000000003</v>
      </c>
      <c r="AB79" s="245">
        <v>30.3</v>
      </c>
      <c r="AD79" s="245">
        <v>28.9</v>
      </c>
    </row>
    <row r="80" spans="2:30">
      <c r="B80" s="250"/>
      <c r="C80" s="246"/>
      <c r="D80" s="246"/>
      <c r="E80" s="246"/>
      <c r="F80" s="246"/>
      <c r="G80" s="1238"/>
      <c r="H80" s="1239"/>
      <c r="I80" s="1236"/>
      <c r="J80" s="1236"/>
      <c r="K80" s="1253"/>
      <c r="L80" s="1253"/>
      <c r="M80" s="1253"/>
      <c r="N80" s="1253"/>
      <c r="O80" s="1253"/>
    </row>
    <row r="81" spans="2:17">
      <c r="B81" s="250"/>
      <c r="C81" s="246"/>
      <c r="D81" s="246"/>
      <c r="E81" s="246"/>
      <c r="F81" s="246"/>
      <c r="G81" s="246"/>
      <c r="H81" s="246"/>
      <c r="I81" s="246"/>
      <c r="J81" s="246"/>
      <c r="K81" s="1254"/>
      <c r="L81" s="246"/>
      <c r="M81" s="246"/>
      <c r="N81" s="246"/>
      <c r="O81" s="246"/>
    </row>
    <row r="82" spans="2:17" ht="17.25">
      <c r="B82" s="250"/>
      <c r="C82" s="246"/>
      <c r="D82" s="246"/>
      <c r="E82" s="246"/>
      <c r="F82" s="246"/>
      <c r="G82" s="246"/>
      <c r="H82" s="246"/>
      <c r="I82" s="246"/>
      <c r="J82" s="246"/>
      <c r="K82" s="1255"/>
      <c r="L82" s="1255"/>
      <c r="M82" s="1255"/>
      <c r="N82" s="1255"/>
      <c r="O82" s="1255"/>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1256"/>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P1" zoomScaleNormal="100" zoomScaleSheetLayoutView="70" workbookViewId="0">
      <selection activeCell="F63" sqref="F6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Q1" zoomScaleNormal="100" zoomScaleSheetLayoutView="55" workbookViewId="0">
      <selection activeCell="F63" sqref="F63"/>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516</v>
      </c>
      <c r="G2" s="113"/>
      <c r="H2" s="114"/>
    </row>
    <row r="3" spans="1:8">
      <c r="A3" s="110" t="s">
        <v>509</v>
      </c>
      <c r="B3" s="115"/>
      <c r="C3" s="116"/>
      <c r="D3" s="117">
        <v>30079</v>
      </c>
      <c r="E3" s="118"/>
      <c r="F3" s="119">
        <v>46819</v>
      </c>
      <c r="G3" s="120"/>
      <c r="H3" s="121"/>
    </row>
    <row r="4" spans="1:8">
      <c r="A4" s="122"/>
      <c r="B4" s="123"/>
      <c r="C4" s="124"/>
      <c r="D4" s="125">
        <v>20202</v>
      </c>
      <c r="E4" s="126"/>
      <c r="F4" s="127">
        <v>24121</v>
      </c>
      <c r="G4" s="128"/>
      <c r="H4" s="129"/>
    </row>
    <row r="5" spans="1:8">
      <c r="A5" s="110" t="s">
        <v>511</v>
      </c>
      <c r="B5" s="115"/>
      <c r="C5" s="116"/>
      <c r="D5" s="117">
        <v>32553</v>
      </c>
      <c r="E5" s="118"/>
      <c r="F5" s="119">
        <v>53270</v>
      </c>
      <c r="G5" s="120"/>
      <c r="H5" s="121"/>
    </row>
    <row r="6" spans="1:8">
      <c r="A6" s="122"/>
      <c r="B6" s="123"/>
      <c r="C6" s="124"/>
      <c r="D6" s="125">
        <v>19407</v>
      </c>
      <c r="E6" s="126"/>
      <c r="F6" s="127">
        <v>24316</v>
      </c>
      <c r="G6" s="128"/>
      <c r="H6" s="129"/>
    </row>
    <row r="7" spans="1:8">
      <c r="A7" s="110" t="s">
        <v>512</v>
      </c>
      <c r="B7" s="115"/>
      <c r="C7" s="116"/>
      <c r="D7" s="117">
        <v>53263</v>
      </c>
      <c r="E7" s="118"/>
      <c r="F7" s="119">
        <v>53292</v>
      </c>
      <c r="G7" s="120"/>
      <c r="H7" s="121"/>
    </row>
    <row r="8" spans="1:8">
      <c r="A8" s="122"/>
      <c r="B8" s="123"/>
      <c r="C8" s="124"/>
      <c r="D8" s="125">
        <v>25350</v>
      </c>
      <c r="E8" s="126"/>
      <c r="F8" s="127">
        <v>28900</v>
      </c>
      <c r="G8" s="128"/>
      <c r="H8" s="129"/>
    </row>
    <row r="9" spans="1:8">
      <c r="A9" s="110" t="s">
        <v>513</v>
      </c>
      <c r="B9" s="115"/>
      <c r="C9" s="116"/>
      <c r="D9" s="117">
        <v>92795</v>
      </c>
      <c r="E9" s="118"/>
      <c r="F9" s="119">
        <v>49919</v>
      </c>
      <c r="G9" s="120"/>
      <c r="H9" s="121"/>
    </row>
    <row r="10" spans="1:8">
      <c r="A10" s="122"/>
      <c r="B10" s="123"/>
      <c r="C10" s="124"/>
      <c r="D10" s="125">
        <v>57461</v>
      </c>
      <c r="E10" s="126"/>
      <c r="F10" s="127">
        <v>26398</v>
      </c>
      <c r="G10" s="128"/>
      <c r="H10" s="129"/>
    </row>
    <row r="11" spans="1:8">
      <c r="A11" s="110" t="s">
        <v>514</v>
      </c>
      <c r="B11" s="115"/>
      <c r="C11" s="116"/>
      <c r="D11" s="117">
        <v>50050</v>
      </c>
      <c r="E11" s="118"/>
      <c r="F11" s="119">
        <v>47738</v>
      </c>
      <c r="G11" s="120"/>
      <c r="H11" s="121"/>
    </row>
    <row r="12" spans="1:8">
      <c r="A12" s="122"/>
      <c r="B12" s="123"/>
      <c r="C12" s="130"/>
      <c r="D12" s="125">
        <v>43758</v>
      </c>
      <c r="E12" s="126"/>
      <c r="F12" s="127">
        <v>24937</v>
      </c>
      <c r="G12" s="128"/>
      <c r="H12" s="129"/>
    </row>
    <row r="13" spans="1:8">
      <c r="A13" s="110"/>
      <c r="B13" s="115"/>
      <c r="C13" s="131"/>
      <c r="D13" s="132">
        <v>51748</v>
      </c>
      <c r="E13" s="133"/>
      <c r="F13" s="134">
        <v>50208</v>
      </c>
      <c r="G13" s="135"/>
      <c r="H13" s="121"/>
    </row>
    <row r="14" spans="1:8">
      <c r="A14" s="122"/>
      <c r="B14" s="123"/>
      <c r="C14" s="124"/>
      <c r="D14" s="125">
        <v>33236</v>
      </c>
      <c r="E14" s="126"/>
      <c r="F14" s="127">
        <v>25734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0.63</v>
      </c>
      <c r="C19" s="136">
        <f>ROUND(VALUE(SUBSTITUTE(実質収支比率等に係る経年分析!G$48,"▲","-")),2)</f>
        <v>0.41</v>
      </c>
      <c r="D19" s="136">
        <f>ROUND(VALUE(SUBSTITUTE(実質収支比率等に係る経年分析!H$48,"▲","-")),2)</f>
        <v>0.67</v>
      </c>
      <c r="E19" s="136">
        <f>ROUND(VALUE(SUBSTITUTE(実質収支比率等に係る経年分析!I$48,"▲","-")),2)</f>
        <v>0.74</v>
      </c>
      <c r="F19" s="136">
        <f>ROUND(VALUE(SUBSTITUTE(実質収支比率等に係る経年分析!J$48,"▲","-")),2)</f>
        <v>0.64</v>
      </c>
    </row>
    <row r="20" spans="1:11">
      <c r="A20" s="136" t="s">
        <v>43</v>
      </c>
      <c r="B20" s="136">
        <f>ROUND(VALUE(SUBSTITUTE(実質収支比率等に係る経年分析!F$47,"▲","-")),2)</f>
        <v>11.6</v>
      </c>
      <c r="C20" s="136">
        <f>ROUND(VALUE(SUBSTITUTE(実質収支比率等に係る経年分析!G$47,"▲","-")),2)</f>
        <v>8.8800000000000008</v>
      </c>
      <c r="D20" s="136">
        <f>ROUND(VALUE(SUBSTITUTE(実質収支比率等に係る経年分析!H$47,"▲","-")),2)</f>
        <v>9.91</v>
      </c>
      <c r="E20" s="136">
        <f>ROUND(VALUE(SUBSTITUTE(実質収支比率等に係る経年分析!I$47,"▲","-")),2)</f>
        <v>14.48</v>
      </c>
      <c r="F20" s="136">
        <f>ROUND(VALUE(SUBSTITUTE(実質収支比率等に係る経年分析!J$47,"▲","-")),2)</f>
        <v>11.65</v>
      </c>
    </row>
    <row r="21" spans="1:11">
      <c r="A21" s="136" t="s">
        <v>44</v>
      </c>
      <c r="B21" s="136">
        <f>IF(ISNUMBER(VALUE(SUBSTITUTE(実質収支比率等に係る経年分析!F$49,"▲","-"))),ROUND(VALUE(SUBSTITUTE(実質収支比率等に係る経年分析!F$49,"▲","-")),2),NA())</f>
        <v>0.98</v>
      </c>
      <c r="C21" s="136">
        <f>IF(ISNUMBER(VALUE(SUBSTITUTE(実質収支比率等に係る経年分析!G$49,"▲","-"))),ROUND(VALUE(SUBSTITUTE(実質収支比率等に係る経年分析!G$49,"▲","-")),2),NA())</f>
        <v>-3.1</v>
      </c>
      <c r="D21" s="136">
        <f>IF(ISNUMBER(VALUE(SUBSTITUTE(実質収支比率等に係る経年分析!H$49,"▲","-"))),ROUND(VALUE(SUBSTITUTE(実質収支比率等に係る経年分析!H$49,"▲","-")),2),NA())</f>
        <v>0.97</v>
      </c>
      <c r="E21" s="136">
        <f>IF(ISNUMBER(VALUE(SUBSTITUTE(実質収支比率等に係る経年分析!I$49,"▲","-"))),ROUND(VALUE(SUBSTITUTE(実質収支比率等に係る経年分析!I$49,"▲","-")),2),NA())</f>
        <v>4.4400000000000004</v>
      </c>
      <c r="F21" s="136">
        <f>IF(ISNUMBER(VALUE(SUBSTITUTE(実質収支比率等に係る経年分析!J$49,"▲","-"))),ROUND(VALUE(SUBSTITUTE(実質収支比率等に係る経年分析!J$49,"▲","-")),2),NA())</f>
        <v>-3.17</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str">
        <f>IF(連結実質赤字比率に係る赤字・黒字の構成分析!C$40="",NA(),連結実質赤字比率に係る赤字・黒字の構成分析!C$40)</f>
        <v>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病院事業特別会計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0.13</v>
      </c>
    </row>
    <row r="32" spans="1:11">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0.14000000000000001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0.14000000000000001</v>
      </c>
    </row>
    <row r="33" spans="1:16">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0.66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0.63</v>
      </c>
    </row>
    <row r="34" spans="1:16">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0.56000000000000005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0.57999999999999996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0.68</v>
      </c>
    </row>
    <row r="35" spans="1:16">
      <c r="A35" s="137" t="str">
        <f>IF(連結実質赤字比率に係る赤字・黒字の構成分析!C$35="",NA(),連結実質赤字比率に係る赤字・黒字の構成分析!C$35)</f>
        <v>介護保険事業特別会計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0.79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0.33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0.26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0.53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1.33</v>
      </c>
    </row>
    <row r="36" spans="1:16">
      <c r="A36" s="137" t="str">
        <f>IF(連結実質赤字比率に係る赤字・黒字の構成分析!C$34="",NA(),連結実質赤字比率に係る赤字・黒字の構成分析!C$34)</f>
        <v>水道事業特別会計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24.95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27.06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30.27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31.29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33.42</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1948</v>
      </c>
      <c r="E42" s="138"/>
      <c r="F42" s="138"/>
      <c r="G42" s="138">
        <f>'実質公債費比率（分子）の構造'!L$52</f>
        <v>1631</v>
      </c>
      <c r="H42" s="138"/>
      <c r="I42" s="138"/>
      <c r="J42" s="138">
        <f>'実質公債費比率（分子）の構造'!M$52</f>
        <v>1812</v>
      </c>
      <c r="K42" s="138"/>
      <c r="L42" s="138"/>
      <c r="M42" s="138">
        <f>'実質公債費比率（分子）の構造'!N$52</f>
        <v>1717</v>
      </c>
      <c r="N42" s="138"/>
      <c r="O42" s="138"/>
      <c r="P42" s="138">
        <f>'実質公債費比率（分子）の構造'!O$52</f>
        <v>1579</v>
      </c>
    </row>
    <row r="43" spans="1:16">
      <c r="A43" s="138" t="s">
        <v>52</v>
      </c>
      <c r="B43" s="138" t="str">
        <f>'実質公債費比率（分子）の構造'!K$51</f>
        <v>-</v>
      </c>
      <c r="C43" s="138"/>
      <c r="D43" s="138"/>
      <c r="E43" s="138" t="str">
        <f>'実質公債費比率（分子）の構造'!L$51</f>
        <v>-</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455</v>
      </c>
      <c r="C44" s="138"/>
      <c r="D44" s="138"/>
      <c r="E44" s="138">
        <f>'実質公債費比率（分子）の構造'!L$50</f>
        <v>455</v>
      </c>
      <c r="F44" s="138"/>
      <c r="G44" s="138"/>
      <c r="H44" s="138">
        <f>'実質公債費比率（分子）の構造'!M$50</f>
        <v>655</v>
      </c>
      <c r="I44" s="138"/>
      <c r="J44" s="138"/>
      <c r="K44" s="138">
        <f>'実質公債費比率（分子）の構造'!N$50</f>
        <v>457</v>
      </c>
      <c r="L44" s="138"/>
      <c r="M44" s="138"/>
      <c r="N44" s="138">
        <f>'実質公債費比率（分子）の構造'!O$50</f>
        <v>456</v>
      </c>
      <c r="O44" s="138"/>
      <c r="P44" s="138"/>
    </row>
    <row r="45" spans="1:16">
      <c r="A45" s="138" t="s">
        <v>54</v>
      </c>
      <c r="B45" s="138">
        <f>'実質公債費比率（分子）の構造'!K$49</f>
        <v>60</v>
      </c>
      <c r="C45" s="138"/>
      <c r="D45" s="138"/>
      <c r="E45" s="138">
        <f>'実質公債費比率（分子）の構造'!L$49</f>
        <v>69</v>
      </c>
      <c r="F45" s="138"/>
      <c r="G45" s="138"/>
      <c r="H45" s="138">
        <f>'実質公債費比率（分子）の構造'!M$49</f>
        <v>50</v>
      </c>
      <c r="I45" s="138"/>
      <c r="J45" s="138"/>
      <c r="K45" s="138">
        <f>'実質公債費比率（分子）の構造'!N$49</f>
        <v>27</v>
      </c>
      <c r="L45" s="138"/>
      <c r="M45" s="138"/>
      <c r="N45" s="138">
        <f>'実質公債費比率（分子）の構造'!O$49</f>
        <v>21</v>
      </c>
      <c r="O45" s="138"/>
      <c r="P45" s="138"/>
    </row>
    <row r="46" spans="1:16">
      <c r="A46" s="138" t="s">
        <v>55</v>
      </c>
      <c r="B46" s="138">
        <f>'実質公債費比率（分子）の構造'!K$48</f>
        <v>490</v>
      </c>
      <c r="C46" s="138"/>
      <c r="D46" s="138"/>
      <c r="E46" s="138">
        <f>'実質公債費比率（分子）の構造'!L$48</f>
        <v>490</v>
      </c>
      <c r="F46" s="138"/>
      <c r="G46" s="138"/>
      <c r="H46" s="138">
        <f>'実質公債費比率（分子）の構造'!M$48</f>
        <v>532</v>
      </c>
      <c r="I46" s="138"/>
      <c r="J46" s="138"/>
      <c r="K46" s="138">
        <f>'実質公債費比率（分子）の構造'!N$48</f>
        <v>554</v>
      </c>
      <c r="L46" s="138"/>
      <c r="M46" s="138"/>
      <c r="N46" s="138">
        <f>'実質公債費比率（分子）の構造'!O$48</f>
        <v>600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1687</v>
      </c>
      <c r="C49" s="138"/>
      <c r="D49" s="138"/>
      <c r="E49" s="138">
        <f>'実質公債費比率（分子）の構造'!L$45</f>
        <v>1618</v>
      </c>
      <c r="F49" s="138"/>
      <c r="G49" s="138"/>
      <c r="H49" s="138">
        <f>'実質公債費比率（分子）の構造'!M$45</f>
        <v>1577</v>
      </c>
      <c r="I49" s="138"/>
      <c r="J49" s="138"/>
      <c r="K49" s="138">
        <f>'実質公債費比率（分子）の構造'!N$45</f>
        <v>1460</v>
      </c>
      <c r="L49" s="138"/>
      <c r="M49" s="138"/>
      <c r="N49" s="138">
        <f>'実質公債費比率（分子）の構造'!O$45</f>
        <v>1448</v>
      </c>
      <c r="O49" s="138"/>
      <c r="P49" s="138"/>
    </row>
    <row r="50" spans="1:16">
      <c r="A50" s="138" t="s">
        <v>59</v>
      </c>
      <c r="B50" s="138" t="e">
        <f>NA()</f>
        <v>#N/A</v>
      </c>
      <c r="C50" s="138">
        <f>IF(ISNUMBER('実質公債費比率（分子）の構造'!K$53),'実質公債費比率（分子）の構造'!K$53,NA())</f>
        <v>744</v>
      </c>
      <c r="D50" s="138" t="e">
        <f>NA()</f>
        <v>#N/A</v>
      </c>
      <c r="E50" s="138" t="e">
        <f>NA()</f>
        <v>#N/A</v>
      </c>
      <c r="F50" s="138">
        <f>IF(ISNUMBER('実質公債費比率（分子）の構造'!L$53),'実質公債費比率（分子）の構造'!L$53,NA())</f>
        <v>1001</v>
      </c>
      <c r="G50" s="138" t="e">
        <f>NA()</f>
        <v>#N/A</v>
      </c>
      <c r="H50" s="138" t="e">
        <f>NA()</f>
        <v>#N/A</v>
      </c>
      <c r="I50" s="138">
        <f>IF(ISNUMBER('実質公債費比率（分子）の構造'!M$53),'実質公債費比率（分子）の構造'!M$53,NA())</f>
        <v>1002</v>
      </c>
      <c r="J50" s="138" t="e">
        <f>NA()</f>
        <v>#N/A</v>
      </c>
      <c r="K50" s="138" t="e">
        <f>NA()</f>
        <v>#N/A</v>
      </c>
      <c r="L50" s="138">
        <f>IF(ISNUMBER('実質公債費比率（分子）の構造'!N$53),'実質公債費比率（分子）の構造'!N$53,NA())</f>
        <v>781</v>
      </c>
      <c r="M50" s="138" t="e">
        <f>NA()</f>
        <v>#N/A</v>
      </c>
      <c r="N50" s="138" t="e">
        <f>NA()</f>
        <v>#N/A</v>
      </c>
      <c r="O50" s="138">
        <f>IF(ISNUMBER('実質公債費比率（分子）の構造'!O$53),'実質公債費比率（分子）の構造'!O$53,NA())</f>
        <v>946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14414</v>
      </c>
      <c r="E56" s="137"/>
      <c r="F56" s="137"/>
      <c r="G56" s="137">
        <f>'将来負担比率（分子）の構造'!J$52</f>
        <v>13947</v>
      </c>
      <c r="H56" s="137"/>
      <c r="I56" s="137"/>
      <c r="J56" s="137">
        <f>'将来負担比率（分子）の構造'!K$52</f>
        <v>13762</v>
      </c>
      <c r="K56" s="137"/>
      <c r="L56" s="137"/>
      <c r="M56" s="137">
        <f>'将来負担比率（分子）の構造'!L$52</f>
        <v>14636</v>
      </c>
      <c r="N56" s="137"/>
      <c r="O56" s="137"/>
      <c r="P56" s="137">
        <f>'将来負担比率（分子）の構造'!M$52</f>
        <v>14698</v>
      </c>
    </row>
    <row r="57" spans="1:16">
      <c r="A57" s="137" t="s">
        <v>36</v>
      </c>
      <c r="B57" s="137"/>
      <c r="C57" s="137"/>
      <c r="D57" s="137">
        <f>'将来負担比率（分子）の構造'!I$51</f>
        <v>3781</v>
      </c>
      <c r="E57" s="137"/>
      <c r="F57" s="137"/>
      <c r="G57" s="137">
        <f>'将来負担比率（分子）の構造'!J$51</f>
        <v>3613</v>
      </c>
      <c r="H57" s="137"/>
      <c r="I57" s="137"/>
      <c r="J57" s="137">
        <f>'将来負担比率（分子）の構造'!K$51</f>
        <v>3334</v>
      </c>
      <c r="K57" s="137"/>
      <c r="L57" s="137"/>
      <c r="M57" s="137">
        <f>'将来負担比率（分子）の構造'!L$51</f>
        <v>3301</v>
      </c>
      <c r="N57" s="137"/>
      <c r="O57" s="137"/>
      <c r="P57" s="137">
        <f>'将来負担比率（分子）の構造'!M$51</f>
        <v>3276</v>
      </c>
    </row>
    <row r="58" spans="1:16">
      <c r="A58" s="137" t="s">
        <v>35</v>
      </c>
      <c r="B58" s="137"/>
      <c r="C58" s="137"/>
      <c r="D58" s="137">
        <f>'将来負担比率（分子）の構造'!I$50</f>
        <v>3018</v>
      </c>
      <c r="E58" s="137"/>
      <c r="F58" s="137"/>
      <c r="G58" s="137">
        <f>'将来負担比率（分子）の構造'!J$50</f>
        <v>2888</v>
      </c>
      <c r="H58" s="137"/>
      <c r="I58" s="137"/>
      <c r="J58" s="137">
        <f>'将来負担比率（分子）の構造'!K$50</f>
        <v>3250</v>
      </c>
      <c r="K58" s="137"/>
      <c r="L58" s="137"/>
      <c r="M58" s="137">
        <f>'将来負担比率（分子）の構造'!L$50</f>
        <v>3294</v>
      </c>
      <c r="N58" s="137"/>
      <c r="O58" s="137"/>
      <c r="P58" s="137">
        <f>'将来負担比率（分子）の構造'!M$50</f>
        <v>2626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1639</v>
      </c>
      <c r="C62" s="137"/>
      <c r="D62" s="137"/>
      <c r="E62" s="137">
        <f>'将来負担比率（分子）の構造'!J$45</f>
        <v>1675</v>
      </c>
      <c r="F62" s="137"/>
      <c r="G62" s="137"/>
      <c r="H62" s="137">
        <f>'将来負担比率（分子）の構造'!K$45</f>
        <v>1550</v>
      </c>
      <c r="I62" s="137"/>
      <c r="J62" s="137"/>
      <c r="K62" s="137">
        <f>'将来負担比率（分子）の構造'!L$45</f>
        <v>1556</v>
      </c>
      <c r="L62" s="137"/>
      <c r="M62" s="137"/>
      <c r="N62" s="137">
        <f>'将来負担比率（分子）の構造'!M$45</f>
        <v>1533</v>
      </c>
      <c r="O62" s="137"/>
      <c r="P62" s="137"/>
    </row>
    <row r="63" spans="1:16">
      <c r="A63" s="137" t="s">
        <v>28</v>
      </c>
      <c r="B63" s="137">
        <f>'将来負担比率（分子）の構造'!I$44</f>
        <v>170</v>
      </c>
      <c r="C63" s="137"/>
      <c r="D63" s="137"/>
      <c r="E63" s="137">
        <f>'将来負担比率（分子）の構造'!J$44</f>
        <v>115</v>
      </c>
      <c r="F63" s="137"/>
      <c r="G63" s="137"/>
      <c r="H63" s="137">
        <f>'将来負担比率（分子）の構造'!K$44</f>
        <v>76</v>
      </c>
      <c r="I63" s="137"/>
      <c r="J63" s="137"/>
      <c r="K63" s="137">
        <f>'将来負担比率（分子）の構造'!L$44</f>
        <v>31</v>
      </c>
      <c r="L63" s="137"/>
      <c r="M63" s="137"/>
      <c r="N63" s="137">
        <f>'将来負担比率（分子）の構造'!M$44</f>
        <v>4</v>
      </c>
      <c r="O63" s="137"/>
      <c r="P63" s="137"/>
    </row>
    <row r="64" spans="1:16">
      <c r="A64" s="137" t="s">
        <v>27</v>
      </c>
      <c r="B64" s="137">
        <f>'将来負担比率（分子）の構造'!I$43</f>
        <v>8251</v>
      </c>
      <c r="C64" s="137"/>
      <c r="D64" s="137"/>
      <c r="E64" s="137">
        <f>'将来負担比率（分子）の構造'!J$43</f>
        <v>7858</v>
      </c>
      <c r="F64" s="137"/>
      <c r="G64" s="137"/>
      <c r="H64" s="137">
        <f>'将来負担比率（分子）の構造'!K$43</f>
        <v>7840</v>
      </c>
      <c r="I64" s="137"/>
      <c r="J64" s="137"/>
      <c r="K64" s="137">
        <f>'将来負担比率（分子）の構造'!L$43</f>
        <v>8045</v>
      </c>
      <c r="L64" s="137"/>
      <c r="M64" s="137"/>
      <c r="N64" s="137">
        <f>'将来負担比率（分子）の構造'!M$43</f>
        <v>8427</v>
      </c>
      <c r="O64" s="137"/>
      <c r="P64" s="137"/>
    </row>
    <row r="65" spans="1:16">
      <c r="A65" s="137" t="s">
        <v>26</v>
      </c>
      <c r="B65" s="137">
        <f>'将来負担比率（分子）の構造'!I$42</f>
        <v>4861</v>
      </c>
      <c r="C65" s="137"/>
      <c r="D65" s="137"/>
      <c r="E65" s="137">
        <f>'将来負担比率（分子）の構造'!J$42</f>
        <v>4410</v>
      </c>
      <c r="F65" s="137"/>
      <c r="G65" s="137"/>
      <c r="H65" s="137">
        <f>'将来負担比率（分子）の構造'!K$42</f>
        <v>3753</v>
      </c>
      <c r="I65" s="137"/>
      <c r="J65" s="137"/>
      <c r="K65" s="137">
        <f>'将来負担比率（分子）の構造'!L$42</f>
        <v>3296</v>
      </c>
      <c r="L65" s="137"/>
      <c r="M65" s="137"/>
      <c r="N65" s="137">
        <f>'将来負担比率（分子）の構造'!M$42</f>
        <v>2840</v>
      </c>
      <c r="O65" s="137"/>
      <c r="P65" s="137"/>
    </row>
    <row r="66" spans="1:16">
      <c r="A66" s="137" t="s">
        <v>25</v>
      </c>
      <c r="B66" s="137">
        <f>'将来負担比率（分子）の構造'!I$41</f>
        <v>14883</v>
      </c>
      <c r="C66" s="137"/>
      <c r="D66" s="137"/>
      <c r="E66" s="137">
        <f>'将来負担比率（分子）の構造'!J$41</f>
        <v>14395</v>
      </c>
      <c r="F66" s="137"/>
      <c r="G66" s="137"/>
      <c r="H66" s="137">
        <f>'将来負担比率（分子）の構造'!K$41</f>
        <v>14418</v>
      </c>
      <c r="I66" s="137"/>
      <c r="J66" s="137"/>
      <c r="K66" s="137">
        <f>'将来負担比率（分子）の構造'!L$41</f>
        <v>15514</v>
      </c>
      <c r="L66" s="137"/>
      <c r="M66" s="137"/>
      <c r="N66" s="137">
        <f>'将来負担比率（分子）の構造'!M$41</f>
        <v>15473</v>
      </c>
      <c r="O66" s="137"/>
      <c r="P66" s="137"/>
    </row>
    <row r="67" spans="1:16">
      <c r="A67" s="137" t="s">
        <v>63</v>
      </c>
      <c r="B67" s="137" t="e">
        <f>NA()</f>
        <v>#N/A</v>
      </c>
      <c r="C67" s="137">
        <f>IF(ISNUMBER('将来負担比率（分子）の構造'!I$53), IF('将来負担比率（分子）の構造'!I$53 &lt; 0, 0, '将来負担比率（分子）の構造'!I$53), NA())</f>
        <v>8591</v>
      </c>
      <c r="D67" s="137" t="e">
        <f>NA()</f>
        <v>#N/A</v>
      </c>
      <c r="E67" s="137" t="e">
        <f>NA()</f>
        <v>#N/A</v>
      </c>
      <c r="F67" s="137">
        <f>IF(ISNUMBER('将来負担比率（分子）の構造'!J$53), IF('将来負担比率（分子）の構造'!J$53 &lt; 0, 0, '将来負担比率（分子）の構造'!J$53), NA())</f>
        <v>8007</v>
      </c>
      <c r="G67" s="137" t="e">
        <f>NA()</f>
        <v>#N/A</v>
      </c>
      <c r="H67" s="137" t="e">
        <f>NA()</f>
        <v>#N/A</v>
      </c>
      <c r="I67" s="137">
        <f>IF(ISNUMBER('将来負担比率（分子）の構造'!K$53), IF('将来負担比率（分子）の構造'!K$53 &lt; 0, 0, '将来負担比率（分子）の構造'!K$53), NA())</f>
        <v>7291</v>
      </c>
      <c r="J67" s="137" t="e">
        <f>NA()</f>
        <v>#N/A</v>
      </c>
      <c r="K67" s="137" t="e">
        <f>NA()</f>
        <v>#N/A</v>
      </c>
      <c r="L67" s="137">
        <f>IF(ISNUMBER('将来負担比率（分子）の構造'!L$53), IF('将来負担比率（分子）の構造'!L$53 &lt; 0, 0, '将来負担比率（分子）の構造'!L$53), NA())</f>
        <v>7210</v>
      </c>
      <c r="M67" s="137" t="e">
        <f>NA()</f>
        <v>#N/A</v>
      </c>
      <c r="N67" s="137" t="e">
        <f>NA()</f>
        <v>#N/A</v>
      </c>
      <c r="O67" s="137">
        <f>IF(ISNUMBER('将来負担比率（分子）の構造'!M$53), IF('将来負担比率（分子）の構造'!M$53 &lt; 0, 0, '将来負担比率（分子）の構造'!M$53), NA())</f>
        <v>7678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03" t="s">
        <v>194</v>
      </c>
      <c r="DI1" s="704"/>
      <c r="DJ1" s="704"/>
      <c r="DK1" s="704"/>
      <c r="DL1" s="704"/>
      <c r="DM1" s="704"/>
      <c r="DN1" s="705"/>
      <c r="DP1" s="703" t="s">
        <v>195</v>
      </c>
      <c r="DQ1" s="704"/>
      <c r="DR1" s="704"/>
      <c r="DS1" s="704"/>
      <c r="DT1" s="704"/>
      <c r="DU1" s="704"/>
      <c r="DV1" s="704"/>
      <c r="DW1" s="704"/>
      <c r="DX1" s="704"/>
      <c r="DY1" s="704"/>
      <c r="DZ1" s="704"/>
      <c r="EA1" s="704"/>
      <c r="EB1" s="704"/>
      <c r="EC1" s="705"/>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50" t="s">
        <v>197</v>
      </c>
      <c r="C3" s="651"/>
      <c r="D3" s="651"/>
      <c r="E3" s="651"/>
      <c r="F3" s="651"/>
      <c r="G3" s="651"/>
      <c r="H3" s="651"/>
      <c r="I3" s="651"/>
      <c r="J3" s="651"/>
      <c r="K3" s="651"/>
      <c r="L3" s="651"/>
      <c r="M3" s="651"/>
      <c r="N3" s="651"/>
      <c r="O3" s="651"/>
      <c r="P3" s="651"/>
      <c r="Q3" s="651"/>
      <c r="R3" s="651"/>
      <c r="S3" s="651"/>
      <c r="T3" s="651"/>
      <c r="U3" s="651"/>
      <c r="V3" s="651"/>
      <c r="W3" s="651"/>
      <c r="X3" s="651"/>
      <c r="Y3" s="651"/>
      <c r="Z3" s="651"/>
      <c r="AA3" s="651"/>
      <c r="AB3" s="651"/>
      <c r="AC3" s="651"/>
      <c r="AD3" s="651"/>
      <c r="AE3" s="651"/>
      <c r="AF3" s="651"/>
      <c r="AG3" s="651"/>
      <c r="AH3" s="651"/>
      <c r="AI3" s="651"/>
      <c r="AJ3" s="651"/>
      <c r="AK3" s="651"/>
      <c r="AL3" s="651"/>
      <c r="AM3" s="651"/>
      <c r="AN3" s="651"/>
      <c r="AO3" s="651"/>
      <c r="AP3" s="650" t="s">
        <v>198</v>
      </c>
      <c r="AQ3" s="651"/>
      <c r="AR3" s="651"/>
      <c r="AS3" s="651"/>
      <c r="AT3" s="651"/>
      <c r="AU3" s="651"/>
      <c r="AV3" s="651"/>
      <c r="AW3" s="651"/>
      <c r="AX3" s="651"/>
      <c r="AY3" s="651"/>
      <c r="AZ3" s="651"/>
      <c r="BA3" s="651"/>
      <c r="BB3" s="651"/>
      <c r="BC3" s="651"/>
      <c r="BD3" s="651"/>
      <c r="BE3" s="651"/>
      <c r="BF3" s="651"/>
      <c r="BG3" s="651"/>
      <c r="BH3" s="651"/>
      <c r="BI3" s="651"/>
      <c r="BJ3" s="651"/>
      <c r="BK3" s="651"/>
      <c r="BL3" s="651"/>
      <c r="BM3" s="651"/>
      <c r="BN3" s="651"/>
      <c r="BO3" s="651"/>
      <c r="BP3" s="651"/>
      <c r="BQ3" s="651"/>
      <c r="BR3" s="651"/>
      <c r="BS3" s="651"/>
      <c r="BT3" s="651"/>
      <c r="BU3" s="651"/>
      <c r="BV3" s="651"/>
      <c r="BW3" s="651"/>
      <c r="BX3" s="651"/>
      <c r="BY3" s="651"/>
      <c r="BZ3" s="651"/>
      <c r="CA3" s="651"/>
      <c r="CB3" s="652"/>
      <c r="CD3" s="695" t="s">
        <v>199</v>
      </c>
      <c r="CE3" s="696"/>
      <c r="CF3" s="696"/>
      <c r="CG3" s="696"/>
      <c r="CH3" s="696"/>
      <c r="CI3" s="696"/>
      <c r="CJ3" s="696"/>
      <c r="CK3" s="696"/>
      <c r="CL3" s="696"/>
      <c r="CM3" s="696"/>
      <c r="CN3" s="696"/>
      <c r="CO3" s="696"/>
      <c r="CP3" s="696"/>
      <c r="CQ3" s="696"/>
      <c r="CR3" s="696"/>
      <c r="CS3" s="696"/>
      <c r="CT3" s="696"/>
      <c r="CU3" s="696"/>
      <c r="CV3" s="696"/>
      <c r="CW3" s="696"/>
      <c r="CX3" s="696"/>
      <c r="CY3" s="696"/>
      <c r="CZ3" s="696"/>
      <c r="DA3" s="696"/>
      <c r="DB3" s="696"/>
      <c r="DC3" s="696"/>
      <c r="DD3" s="696"/>
      <c r="DE3" s="696"/>
      <c r="DF3" s="696"/>
      <c r="DG3" s="696"/>
      <c r="DH3" s="696"/>
      <c r="DI3" s="696"/>
      <c r="DJ3" s="696"/>
      <c r="DK3" s="696"/>
      <c r="DL3" s="696"/>
      <c r="DM3" s="696"/>
      <c r="DN3" s="696"/>
      <c r="DO3" s="696"/>
      <c r="DP3" s="696"/>
      <c r="DQ3" s="696"/>
      <c r="DR3" s="696"/>
      <c r="DS3" s="696"/>
      <c r="DT3" s="696"/>
      <c r="DU3" s="696"/>
      <c r="DV3" s="696"/>
      <c r="DW3" s="696"/>
      <c r="DX3" s="696"/>
      <c r="DY3" s="696"/>
      <c r="DZ3" s="696"/>
      <c r="EA3" s="696"/>
      <c r="EB3" s="696"/>
      <c r="EC3" s="697"/>
    </row>
    <row r="4" spans="2:143" ht="11.25" customHeight="1">
      <c r="B4" s="650" t="s">
        <v>1</v>
      </c>
      <c r="C4" s="651"/>
      <c r="D4" s="651"/>
      <c r="E4" s="651"/>
      <c r="F4" s="651"/>
      <c r="G4" s="651"/>
      <c r="H4" s="651"/>
      <c r="I4" s="651"/>
      <c r="J4" s="651"/>
      <c r="K4" s="651"/>
      <c r="L4" s="651"/>
      <c r="M4" s="651"/>
      <c r="N4" s="651"/>
      <c r="O4" s="651"/>
      <c r="P4" s="651"/>
      <c r="Q4" s="652"/>
      <c r="R4" s="650" t="s">
        <v>200</v>
      </c>
      <c r="S4" s="651"/>
      <c r="T4" s="651"/>
      <c r="U4" s="651"/>
      <c r="V4" s="651"/>
      <c r="W4" s="651"/>
      <c r="X4" s="651"/>
      <c r="Y4" s="652"/>
      <c r="Z4" s="650" t="s">
        <v>201</v>
      </c>
      <c r="AA4" s="651"/>
      <c r="AB4" s="651"/>
      <c r="AC4" s="652"/>
      <c r="AD4" s="650" t="s">
        <v>202</v>
      </c>
      <c r="AE4" s="651"/>
      <c r="AF4" s="651"/>
      <c r="AG4" s="651"/>
      <c r="AH4" s="651"/>
      <c r="AI4" s="651"/>
      <c r="AJ4" s="651"/>
      <c r="AK4" s="652"/>
      <c r="AL4" s="650" t="s">
        <v>201</v>
      </c>
      <c r="AM4" s="651"/>
      <c r="AN4" s="651"/>
      <c r="AO4" s="652"/>
      <c r="AP4" s="706" t="s">
        <v>203</v>
      </c>
      <c r="AQ4" s="706"/>
      <c r="AR4" s="706"/>
      <c r="AS4" s="706"/>
      <c r="AT4" s="706"/>
      <c r="AU4" s="706"/>
      <c r="AV4" s="706"/>
      <c r="AW4" s="706"/>
      <c r="AX4" s="706"/>
      <c r="AY4" s="706"/>
      <c r="AZ4" s="706"/>
      <c r="BA4" s="706"/>
      <c r="BB4" s="706"/>
      <c r="BC4" s="706"/>
      <c r="BD4" s="706"/>
      <c r="BE4" s="706"/>
      <c r="BF4" s="706"/>
      <c r="BG4" s="706" t="s">
        <v>204</v>
      </c>
      <c r="BH4" s="706"/>
      <c r="BI4" s="706"/>
      <c r="BJ4" s="706"/>
      <c r="BK4" s="706"/>
      <c r="BL4" s="706"/>
      <c r="BM4" s="706"/>
      <c r="BN4" s="706"/>
      <c r="BO4" s="706" t="s">
        <v>201</v>
      </c>
      <c r="BP4" s="706"/>
      <c r="BQ4" s="706"/>
      <c r="BR4" s="706"/>
      <c r="BS4" s="706" t="s">
        <v>205</v>
      </c>
      <c r="BT4" s="706"/>
      <c r="BU4" s="706"/>
      <c r="BV4" s="706"/>
      <c r="BW4" s="706"/>
      <c r="BX4" s="706"/>
      <c r="BY4" s="706"/>
      <c r="BZ4" s="706"/>
      <c r="CA4" s="706"/>
      <c r="CB4" s="706"/>
      <c r="CD4" s="695" t="s">
        <v>206</v>
      </c>
      <c r="CE4" s="696"/>
      <c r="CF4" s="696"/>
      <c r="CG4" s="696"/>
      <c r="CH4" s="696"/>
      <c r="CI4" s="696"/>
      <c r="CJ4" s="696"/>
      <c r="CK4" s="696"/>
      <c r="CL4" s="696"/>
      <c r="CM4" s="696"/>
      <c r="CN4" s="696"/>
      <c r="CO4" s="696"/>
      <c r="CP4" s="696"/>
      <c r="CQ4" s="696"/>
      <c r="CR4" s="696"/>
      <c r="CS4" s="696"/>
      <c r="CT4" s="696"/>
      <c r="CU4" s="696"/>
      <c r="CV4" s="696"/>
      <c r="CW4" s="696"/>
      <c r="CX4" s="696"/>
      <c r="CY4" s="696"/>
      <c r="CZ4" s="696"/>
      <c r="DA4" s="696"/>
      <c r="DB4" s="696"/>
      <c r="DC4" s="696"/>
      <c r="DD4" s="696"/>
      <c r="DE4" s="696"/>
      <c r="DF4" s="696"/>
      <c r="DG4" s="696"/>
      <c r="DH4" s="696"/>
      <c r="DI4" s="696"/>
      <c r="DJ4" s="696"/>
      <c r="DK4" s="696"/>
      <c r="DL4" s="696"/>
      <c r="DM4" s="696"/>
      <c r="DN4" s="696"/>
      <c r="DO4" s="696"/>
      <c r="DP4" s="696"/>
      <c r="DQ4" s="696"/>
      <c r="DR4" s="696"/>
      <c r="DS4" s="696"/>
      <c r="DT4" s="696"/>
      <c r="DU4" s="696"/>
      <c r="DV4" s="696"/>
      <c r="DW4" s="696"/>
      <c r="DX4" s="696"/>
      <c r="DY4" s="696"/>
      <c r="DZ4" s="696"/>
      <c r="EA4" s="696"/>
      <c r="EB4" s="696"/>
      <c r="EC4" s="697"/>
    </row>
    <row r="5" spans="2:143" s="183" customFormat="1" ht="11.25" customHeight="1">
      <c r="B5" s="677" t="s">
        <v>207</v>
      </c>
      <c r="C5" s="678"/>
      <c r="D5" s="678"/>
      <c r="E5" s="678"/>
      <c r="F5" s="678"/>
      <c r="G5" s="678"/>
      <c r="H5" s="678"/>
      <c r="I5" s="678"/>
      <c r="J5" s="678"/>
      <c r="K5" s="678"/>
      <c r="L5" s="678"/>
      <c r="M5" s="678"/>
      <c r="N5" s="678"/>
      <c r="O5" s="678"/>
      <c r="P5" s="678"/>
      <c r="Q5" s="679"/>
      <c r="R5" s="640">
        <v>5622831</v>
      </c>
      <c r="S5" s="641"/>
      <c r="T5" s="641"/>
      <c r="U5" s="641"/>
      <c r="V5" s="641"/>
      <c r="W5" s="641"/>
      <c r="X5" s="641"/>
      <c r="Y5" s="688"/>
      <c r="Z5" s="701">
        <v>43.9</v>
      </c>
      <c r="AA5" s="701"/>
      <c r="AB5" s="701"/>
      <c r="AC5" s="701"/>
      <c r="AD5" s="702">
        <v>5252575</v>
      </c>
      <c r="AE5" s="702"/>
      <c r="AF5" s="702"/>
      <c r="AG5" s="702"/>
      <c r="AH5" s="702"/>
      <c r="AI5" s="702"/>
      <c r="AJ5" s="702"/>
      <c r="AK5" s="702"/>
      <c r="AL5" s="689">
        <v>68.099999999999994</v>
      </c>
      <c r="AM5" s="658"/>
      <c r="AN5" s="658"/>
      <c r="AO5" s="690"/>
      <c r="AP5" s="677" t="s">
        <v>208</v>
      </c>
      <c r="AQ5" s="678"/>
      <c r="AR5" s="678"/>
      <c r="AS5" s="678"/>
      <c r="AT5" s="678"/>
      <c r="AU5" s="678"/>
      <c r="AV5" s="678"/>
      <c r="AW5" s="678"/>
      <c r="AX5" s="678"/>
      <c r="AY5" s="678"/>
      <c r="AZ5" s="678"/>
      <c r="BA5" s="678"/>
      <c r="BB5" s="678"/>
      <c r="BC5" s="678"/>
      <c r="BD5" s="678"/>
      <c r="BE5" s="678"/>
      <c r="BF5" s="679"/>
      <c r="BG5" s="590">
        <v>5252575</v>
      </c>
      <c r="BH5" s="591"/>
      <c r="BI5" s="591"/>
      <c r="BJ5" s="591"/>
      <c r="BK5" s="591"/>
      <c r="BL5" s="591"/>
      <c r="BM5" s="591"/>
      <c r="BN5" s="592"/>
      <c r="BO5" s="643">
        <v>93.4</v>
      </c>
      <c r="BP5" s="643"/>
      <c r="BQ5" s="643"/>
      <c r="BR5" s="643"/>
      <c r="BS5" s="644">
        <v>76473</v>
      </c>
      <c r="BT5" s="644"/>
      <c r="BU5" s="644"/>
      <c r="BV5" s="644"/>
      <c r="BW5" s="644"/>
      <c r="BX5" s="644"/>
      <c r="BY5" s="644"/>
      <c r="BZ5" s="644"/>
      <c r="CA5" s="644"/>
      <c r="CB5" s="680"/>
      <c r="CD5" s="695" t="s">
        <v>203</v>
      </c>
      <c r="CE5" s="696"/>
      <c r="CF5" s="696"/>
      <c r="CG5" s="696"/>
      <c r="CH5" s="696"/>
      <c r="CI5" s="696"/>
      <c r="CJ5" s="696"/>
      <c r="CK5" s="696"/>
      <c r="CL5" s="696"/>
      <c r="CM5" s="696"/>
      <c r="CN5" s="696"/>
      <c r="CO5" s="696"/>
      <c r="CP5" s="696"/>
      <c r="CQ5" s="697"/>
      <c r="CR5" s="695" t="s">
        <v>209</v>
      </c>
      <c r="CS5" s="696"/>
      <c r="CT5" s="696"/>
      <c r="CU5" s="696"/>
      <c r="CV5" s="696"/>
      <c r="CW5" s="696"/>
      <c r="CX5" s="696"/>
      <c r="CY5" s="697"/>
      <c r="CZ5" s="695" t="s">
        <v>201</v>
      </c>
      <c r="DA5" s="696"/>
      <c r="DB5" s="696"/>
      <c r="DC5" s="697"/>
      <c r="DD5" s="695" t="s">
        <v>210</v>
      </c>
      <c r="DE5" s="696"/>
      <c r="DF5" s="696"/>
      <c r="DG5" s="696"/>
      <c r="DH5" s="696"/>
      <c r="DI5" s="696"/>
      <c r="DJ5" s="696"/>
      <c r="DK5" s="696"/>
      <c r="DL5" s="696"/>
      <c r="DM5" s="696"/>
      <c r="DN5" s="696"/>
      <c r="DO5" s="696"/>
      <c r="DP5" s="697"/>
      <c r="DQ5" s="695" t="s">
        <v>211</v>
      </c>
      <c r="DR5" s="696"/>
      <c r="DS5" s="696"/>
      <c r="DT5" s="696"/>
      <c r="DU5" s="696"/>
      <c r="DV5" s="696"/>
      <c r="DW5" s="696"/>
      <c r="DX5" s="696"/>
      <c r="DY5" s="696"/>
      <c r="DZ5" s="696"/>
      <c r="EA5" s="696"/>
      <c r="EB5" s="696"/>
      <c r="EC5" s="697"/>
    </row>
    <row r="6" spans="2:143" ht="11.25" customHeight="1">
      <c r="B6" s="587" t="s">
        <v>212</v>
      </c>
      <c r="C6" s="588"/>
      <c r="D6" s="588"/>
      <c r="E6" s="588"/>
      <c r="F6" s="588"/>
      <c r="G6" s="588"/>
      <c r="H6" s="588"/>
      <c r="I6" s="588"/>
      <c r="J6" s="588"/>
      <c r="K6" s="588"/>
      <c r="L6" s="588"/>
      <c r="M6" s="588"/>
      <c r="N6" s="588"/>
      <c r="O6" s="588"/>
      <c r="P6" s="588"/>
      <c r="Q6" s="589"/>
      <c r="R6" s="590">
        <v>89736</v>
      </c>
      <c r="S6" s="591"/>
      <c r="T6" s="591"/>
      <c r="U6" s="591"/>
      <c r="V6" s="591"/>
      <c r="W6" s="591"/>
      <c r="X6" s="591"/>
      <c r="Y6" s="592"/>
      <c r="Z6" s="643">
        <v>0.7</v>
      </c>
      <c r="AA6" s="643"/>
      <c r="AB6" s="643"/>
      <c r="AC6" s="643"/>
      <c r="AD6" s="644">
        <v>89736</v>
      </c>
      <c r="AE6" s="644"/>
      <c r="AF6" s="644"/>
      <c r="AG6" s="644"/>
      <c r="AH6" s="644"/>
      <c r="AI6" s="644"/>
      <c r="AJ6" s="644"/>
      <c r="AK6" s="644"/>
      <c r="AL6" s="613">
        <v>1.2</v>
      </c>
      <c r="AM6" s="645"/>
      <c r="AN6" s="645"/>
      <c r="AO6" s="646"/>
      <c r="AP6" s="587" t="s">
        <v>213</v>
      </c>
      <c r="AQ6" s="588"/>
      <c r="AR6" s="588"/>
      <c r="AS6" s="588"/>
      <c r="AT6" s="588"/>
      <c r="AU6" s="588"/>
      <c r="AV6" s="588"/>
      <c r="AW6" s="588"/>
      <c r="AX6" s="588"/>
      <c r="AY6" s="588"/>
      <c r="AZ6" s="588"/>
      <c r="BA6" s="588"/>
      <c r="BB6" s="588"/>
      <c r="BC6" s="588"/>
      <c r="BD6" s="588"/>
      <c r="BE6" s="588"/>
      <c r="BF6" s="589"/>
      <c r="BG6" s="590">
        <v>5252575</v>
      </c>
      <c r="BH6" s="591"/>
      <c r="BI6" s="591"/>
      <c r="BJ6" s="591"/>
      <c r="BK6" s="591"/>
      <c r="BL6" s="591"/>
      <c r="BM6" s="591"/>
      <c r="BN6" s="592"/>
      <c r="BO6" s="643">
        <v>93.4</v>
      </c>
      <c r="BP6" s="643"/>
      <c r="BQ6" s="643"/>
      <c r="BR6" s="643"/>
      <c r="BS6" s="644">
        <v>76473</v>
      </c>
      <c r="BT6" s="644"/>
      <c r="BU6" s="644"/>
      <c r="BV6" s="644"/>
      <c r="BW6" s="644"/>
      <c r="BX6" s="644"/>
      <c r="BY6" s="644"/>
      <c r="BZ6" s="644"/>
      <c r="CA6" s="644"/>
      <c r="CB6" s="680"/>
      <c r="CD6" s="647" t="s">
        <v>214</v>
      </c>
      <c r="CE6" s="648"/>
      <c r="CF6" s="648"/>
      <c r="CG6" s="648"/>
      <c r="CH6" s="648"/>
      <c r="CI6" s="648"/>
      <c r="CJ6" s="648"/>
      <c r="CK6" s="648"/>
      <c r="CL6" s="648"/>
      <c r="CM6" s="648"/>
      <c r="CN6" s="648"/>
      <c r="CO6" s="648"/>
      <c r="CP6" s="648"/>
      <c r="CQ6" s="649"/>
      <c r="CR6" s="590">
        <v>132663</v>
      </c>
      <c r="CS6" s="591"/>
      <c r="CT6" s="591"/>
      <c r="CU6" s="591"/>
      <c r="CV6" s="591"/>
      <c r="CW6" s="591"/>
      <c r="CX6" s="591"/>
      <c r="CY6" s="592"/>
      <c r="CZ6" s="643">
        <v>1.1000000000000001</v>
      </c>
      <c r="DA6" s="643"/>
      <c r="DB6" s="643"/>
      <c r="DC6" s="643"/>
      <c r="DD6" s="596" t="s">
        <v>215</v>
      </c>
      <c r="DE6" s="591"/>
      <c r="DF6" s="591"/>
      <c r="DG6" s="591"/>
      <c r="DH6" s="591"/>
      <c r="DI6" s="591"/>
      <c r="DJ6" s="591"/>
      <c r="DK6" s="591"/>
      <c r="DL6" s="591"/>
      <c r="DM6" s="591"/>
      <c r="DN6" s="591"/>
      <c r="DO6" s="591"/>
      <c r="DP6" s="592"/>
      <c r="DQ6" s="596">
        <v>132645</v>
      </c>
      <c r="DR6" s="591"/>
      <c r="DS6" s="591"/>
      <c r="DT6" s="591"/>
      <c r="DU6" s="591"/>
      <c r="DV6" s="591"/>
      <c r="DW6" s="591"/>
      <c r="DX6" s="591"/>
      <c r="DY6" s="591"/>
      <c r="DZ6" s="591"/>
      <c r="EA6" s="591"/>
      <c r="EB6" s="591"/>
      <c r="EC6" s="626"/>
    </row>
    <row r="7" spans="2:143" ht="11.25" customHeight="1">
      <c r="B7" s="587" t="s">
        <v>216</v>
      </c>
      <c r="C7" s="588"/>
      <c r="D7" s="588"/>
      <c r="E7" s="588"/>
      <c r="F7" s="588"/>
      <c r="G7" s="588"/>
      <c r="H7" s="588"/>
      <c r="I7" s="588"/>
      <c r="J7" s="588"/>
      <c r="K7" s="588"/>
      <c r="L7" s="588"/>
      <c r="M7" s="588"/>
      <c r="N7" s="588"/>
      <c r="O7" s="588"/>
      <c r="P7" s="588"/>
      <c r="Q7" s="589"/>
      <c r="R7" s="590">
        <v>9724</v>
      </c>
      <c r="S7" s="591"/>
      <c r="T7" s="591"/>
      <c r="U7" s="591"/>
      <c r="V7" s="591"/>
      <c r="W7" s="591"/>
      <c r="X7" s="591"/>
      <c r="Y7" s="592"/>
      <c r="Z7" s="643">
        <v>0.1</v>
      </c>
      <c r="AA7" s="643"/>
      <c r="AB7" s="643"/>
      <c r="AC7" s="643"/>
      <c r="AD7" s="644">
        <v>9724</v>
      </c>
      <c r="AE7" s="644"/>
      <c r="AF7" s="644"/>
      <c r="AG7" s="644"/>
      <c r="AH7" s="644"/>
      <c r="AI7" s="644"/>
      <c r="AJ7" s="644"/>
      <c r="AK7" s="644"/>
      <c r="AL7" s="613">
        <v>0.1</v>
      </c>
      <c r="AM7" s="645"/>
      <c r="AN7" s="645"/>
      <c r="AO7" s="646"/>
      <c r="AP7" s="587" t="s">
        <v>217</v>
      </c>
      <c r="AQ7" s="588"/>
      <c r="AR7" s="588"/>
      <c r="AS7" s="588"/>
      <c r="AT7" s="588"/>
      <c r="AU7" s="588"/>
      <c r="AV7" s="588"/>
      <c r="AW7" s="588"/>
      <c r="AX7" s="588"/>
      <c r="AY7" s="588"/>
      <c r="AZ7" s="588"/>
      <c r="BA7" s="588"/>
      <c r="BB7" s="588"/>
      <c r="BC7" s="588"/>
      <c r="BD7" s="588"/>
      <c r="BE7" s="588"/>
      <c r="BF7" s="589"/>
      <c r="BG7" s="590">
        <v>2775378</v>
      </c>
      <c r="BH7" s="591"/>
      <c r="BI7" s="591"/>
      <c r="BJ7" s="591"/>
      <c r="BK7" s="591"/>
      <c r="BL7" s="591"/>
      <c r="BM7" s="591"/>
      <c r="BN7" s="592"/>
      <c r="BO7" s="643">
        <v>49.4</v>
      </c>
      <c r="BP7" s="643"/>
      <c r="BQ7" s="643"/>
      <c r="BR7" s="643"/>
      <c r="BS7" s="644">
        <v>76473</v>
      </c>
      <c r="BT7" s="644"/>
      <c r="BU7" s="644"/>
      <c r="BV7" s="644"/>
      <c r="BW7" s="644"/>
      <c r="BX7" s="644"/>
      <c r="BY7" s="644"/>
      <c r="BZ7" s="644"/>
      <c r="CA7" s="644"/>
      <c r="CB7" s="680"/>
      <c r="CD7" s="627" t="s">
        <v>218</v>
      </c>
      <c r="CE7" s="624"/>
      <c r="CF7" s="624"/>
      <c r="CG7" s="624"/>
      <c r="CH7" s="624"/>
      <c r="CI7" s="624"/>
      <c r="CJ7" s="624"/>
      <c r="CK7" s="624"/>
      <c r="CL7" s="624"/>
      <c r="CM7" s="624"/>
      <c r="CN7" s="624"/>
      <c r="CO7" s="624"/>
      <c r="CP7" s="624"/>
      <c r="CQ7" s="625"/>
      <c r="CR7" s="590">
        <v>1499032</v>
      </c>
      <c r="CS7" s="591"/>
      <c r="CT7" s="591"/>
      <c r="CU7" s="591"/>
      <c r="CV7" s="591"/>
      <c r="CW7" s="591"/>
      <c r="CX7" s="591"/>
      <c r="CY7" s="592"/>
      <c r="CZ7" s="643">
        <v>11.9</v>
      </c>
      <c r="DA7" s="643"/>
      <c r="DB7" s="643"/>
      <c r="DC7" s="643"/>
      <c r="DD7" s="596">
        <v>16434</v>
      </c>
      <c r="DE7" s="591"/>
      <c r="DF7" s="591"/>
      <c r="DG7" s="591"/>
      <c r="DH7" s="591"/>
      <c r="DI7" s="591"/>
      <c r="DJ7" s="591"/>
      <c r="DK7" s="591"/>
      <c r="DL7" s="591"/>
      <c r="DM7" s="591"/>
      <c r="DN7" s="591"/>
      <c r="DO7" s="591"/>
      <c r="DP7" s="592"/>
      <c r="DQ7" s="596">
        <v>1318602</v>
      </c>
      <c r="DR7" s="591"/>
      <c r="DS7" s="591"/>
      <c r="DT7" s="591"/>
      <c r="DU7" s="591"/>
      <c r="DV7" s="591"/>
      <c r="DW7" s="591"/>
      <c r="DX7" s="591"/>
      <c r="DY7" s="591"/>
      <c r="DZ7" s="591"/>
      <c r="EA7" s="591"/>
      <c r="EB7" s="591"/>
      <c r="EC7" s="626"/>
    </row>
    <row r="8" spans="2:143" ht="11.25" customHeight="1">
      <c r="B8" s="587" t="s">
        <v>219</v>
      </c>
      <c r="C8" s="588"/>
      <c r="D8" s="588"/>
      <c r="E8" s="588"/>
      <c r="F8" s="588"/>
      <c r="G8" s="588"/>
      <c r="H8" s="588"/>
      <c r="I8" s="588"/>
      <c r="J8" s="588"/>
      <c r="K8" s="588"/>
      <c r="L8" s="588"/>
      <c r="M8" s="588"/>
      <c r="N8" s="588"/>
      <c r="O8" s="588"/>
      <c r="P8" s="588"/>
      <c r="Q8" s="589"/>
      <c r="R8" s="590">
        <v>31620</v>
      </c>
      <c r="S8" s="591"/>
      <c r="T8" s="591"/>
      <c r="U8" s="591"/>
      <c r="V8" s="591"/>
      <c r="W8" s="591"/>
      <c r="X8" s="591"/>
      <c r="Y8" s="592"/>
      <c r="Z8" s="643">
        <v>0.2</v>
      </c>
      <c r="AA8" s="643"/>
      <c r="AB8" s="643"/>
      <c r="AC8" s="643"/>
      <c r="AD8" s="644">
        <v>31620</v>
      </c>
      <c r="AE8" s="644"/>
      <c r="AF8" s="644"/>
      <c r="AG8" s="644"/>
      <c r="AH8" s="644"/>
      <c r="AI8" s="644"/>
      <c r="AJ8" s="644"/>
      <c r="AK8" s="644"/>
      <c r="AL8" s="613">
        <v>0.4</v>
      </c>
      <c r="AM8" s="645"/>
      <c r="AN8" s="645"/>
      <c r="AO8" s="646"/>
      <c r="AP8" s="587" t="s">
        <v>220</v>
      </c>
      <c r="AQ8" s="588"/>
      <c r="AR8" s="588"/>
      <c r="AS8" s="588"/>
      <c r="AT8" s="588"/>
      <c r="AU8" s="588"/>
      <c r="AV8" s="588"/>
      <c r="AW8" s="588"/>
      <c r="AX8" s="588"/>
      <c r="AY8" s="588"/>
      <c r="AZ8" s="588"/>
      <c r="BA8" s="588"/>
      <c r="BB8" s="588"/>
      <c r="BC8" s="588"/>
      <c r="BD8" s="588"/>
      <c r="BE8" s="588"/>
      <c r="BF8" s="589"/>
      <c r="BG8" s="590">
        <v>60588</v>
      </c>
      <c r="BH8" s="591"/>
      <c r="BI8" s="591"/>
      <c r="BJ8" s="591"/>
      <c r="BK8" s="591"/>
      <c r="BL8" s="591"/>
      <c r="BM8" s="591"/>
      <c r="BN8" s="592"/>
      <c r="BO8" s="643">
        <v>1.1000000000000001</v>
      </c>
      <c r="BP8" s="643"/>
      <c r="BQ8" s="643"/>
      <c r="BR8" s="643"/>
      <c r="BS8" s="596" t="s">
        <v>111</v>
      </c>
      <c r="BT8" s="591"/>
      <c r="BU8" s="591"/>
      <c r="BV8" s="591"/>
      <c r="BW8" s="591"/>
      <c r="BX8" s="591"/>
      <c r="BY8" s="591"/>
      <c r="BZ8" s="591"/>
      <c r="CA8" s="591"/>
      <c r="CB8" s="626"/>
      <c r="CD8" s="627" t="s">
        <v>221</v>
      </c>
      <c r="CE8" s="624"/>
      <c r="CF8" s="624"/>
      <c r="CG8" s="624"/>
      <c r="CH8" s="624"/>
      <c r="CI8" s="624"/>
      <c r="CJ8" s="624"/>
      <c r="CK8" s="624"/>
      <c r="CL8" s="624"/>
      <c r="CM8" s="624"/>
      <c r="CN8" s="624"/>
      <c r="CO8" s="624"/>
      <c r="CP8" s="624"/>
      <c r="CQ8" s="625"/>
      <c r="CR8" s="590">
        <v>4334913</v>
      </c>
      <c r="CS8" s="591"/>
      <c r="CT8" s="591"/>
      <c r="CU8" s="591"/>
      <c r="CV8" s="591"/>
      <c r="CW8" s="591"/>
      <c r="CX8" s="591"/>
      <c r="CY8" s="592"/>
      <c r="CZ8" s="643">
        <v>34.299999999999997</v>
      </c>
      <c r="DA8" s="643"/>
      <c r="DB8" s="643"/>
      <c r="DC8" s="643"/>
      <c r="DD8" s="596">
        <v>177579</v>
      </c>
      <c r="DE8" s="591"/>
      <c r="DF8" s="591"/>
      <c r="DG8" s="591"/>
      <c r="DH8" s="591"/>
      <c r="DI8" s="591"/>
      <c r="DJ8" s="591"/>
      <c r="DK8" s="591"/>
      <c r="DL8" s="591"/>
      <c r="DM8" s="591"/>
      <c r="DN8" s="591"/>
      <c r="DO8" s="591"/>
      <c r="DP8" s="592"/>
      <c r="DQ8" s="596">
        <v>2329626</v>
      </c>
      <c r="DR8" s="591"/>
      <c r="DS8" s="591"/>
      <c r="DT8" s="591"/>
      <c r="DU8" s="591"/>
      <c r="DV8" s="591"/>
      <c r="DW8" s="591"/>
      <c r="DX8" s="591"/>
      <c r="DY8" s="591"/>
      <c r="DZ8" s="591"/>
      <c r="EA8" s="591"/>
      <c r="EB8" s="591"/>
      <c r="EC8" s="626"/>
    </row>
    <row r="9" spans="2:143" ht="11.25" customHeight="1">
      <c r="B9" s="587" t="s">
        <v>222</v>
      </c>
      <c r="C9" s="588"/>
      <c r="D9" s="588"/>
      <c r="E9" s="588"/>
      <c r="F9" s="588"/>
      <c r="G9" s="588"/>
      <c r="H9" s="588"/>
      <c r="I9" s="588"/>
      <c r="J9" s="588"/>
      <c r="K9" s="588"/>
      <c r="L9" s="588"/>
      <c r="M9" s="588"/>
      <c r="N9" s="588"/>
      <c r="O9" s="588"/>
      <c r="P9" s="588"/>
      <c r="Q9" s="589"/>
      <c r="R9" s="590">
        <v>18574</v>
      </c>
      <c r="S9" s="591"/>
      <c r="T9" s="591"/>
      <c r="U9" s="591"/>
      <c r="V9" s="591"/>
      <c r="W9" s="591"/>
      <c r="X9" s="591"/>
      <c r="Y9" s="592"/>
      <c r="Z9" s="643">
        <v>0.1</v>
      </c>
      <c r="AA9" s="643"/>
      <c r="AB9" s="643"/>
      <c r="AC9" s="643"/>
      <c r="AD9" s="644">
        <v>18574</v>
      </c>
      <c r="AE9" s="644"/>
      <c r="AF9" s="644"/>
      <c r="AG9" s="644"/>
      <c r="AH9" s="644"/>
      <c r="AI9" s="644"/>
      <c r="AJ9" s="644"/>
      <c r="AK9" s="644"/>
      <c r="AL9" s="613">
        <v>0.2</v>
      </c>
      <c r="AM9" s="645"/>
      <c r="AN9" s="645"/>
      <c r="AO9" s="646"/>
      <c r="AP9" s="587" t="s">
        <v>223</v>
      </c>
      <c r="AQ9" s="588"/>
      <c r="AR9" s="588"/>
      <c r="AS9" s="588"/>
      <c r="AT9" s="588"/>
      <c r="AU9" s="588"/>
      <c r="AV9" s="588"/>
      <c r="AW9" s="588"/>
      <c r="AX9" s="588"/>
      <c r="AY9" s="588"/>
      <c r="AZ9" s="588"/>
      <c r="BA9" s="588"/>
      <c r="BB9" s="588"/>
      <c r="BC9" s="588"/>
      <c r="BD9" s="588"/>
      <c r="BE9" s="588"/>
      <c r="BF9" s="589"/>
      <c r="BG9" s="590">
        <v>2310210</v>
      </c>
      <c r="BH9" s="591"/>
      <c r="BI9" s="591"/>
      <c r="BJ9" s="591"/>
      <c r="BK9" s="591"/>
      <c r="BL9" s="591"/>
      <c r="BM9" s="591"/>
      <c r="BN9" s="592"/>
      <c r="BO9" s="643">
        <v>41.1</v>
      </c>
      <c r="BP9" s="643"/>
      <c r="BQ9" s="643"/>
      <c r="BR9" s="643"/>
      <c r="BS9" s="596" t="s">
        <v>111</v>
      </c>
      <c r="BT9" s="591"/>
      <c r="BU9" s="591"/>
      <c r="BV9" s="591"/>
      <c r="BW9" s="591"/>
      <c r="BX9" s="591"/>
      <c r="BY9" s="591"/>
      <c r="BZ9" s="591"/>
      <c r="CA9" s="591"/>
      <c r="CB9" s="626"/>
      <c r="CD9" s="627" t="s">
        <v>224</v>
      </c>
      <c r="CE9" s="624"/>
      <c r="CF9" s="624"/>
      <c r="CG9" s="624"/>
      <c r="CH9" s="624"/>
      <c r="CI9" s="624"/>
      <c r="CJ9" s="624"/>
      <c r="CK9" s="624"/>
      <c r="CL9" s="624"/>
      <c r="CM9" s="624"/>
      <c r="CN9" s="624"/>
      <c r="CO9" s="624"/>
      <c r="CP9" s="624"/>
      <c r="CQ9" s="625"/>
      <c r="CR9" s="590">
        <v>1478010</v>
      </c>
      <c r="CS9" s="591"/>
      <c r="CT9" s="591"/>
      <c r="CU9" s="591"/>
      <c r="CV9" s="591"/>
      <c r="CW9" s="591"/>
      <c r="CX9" s="591"/>
      <c r="CY9" s="592"/>
      <c r="CZ9" s="643">
        <v>11.7</v>
      </c>
      <c r="DA9" s="643"/>
      <c r="DB9" s="643"/>
      <c r="DC9" s="643"/>
      <c r="DD9" s="596">
        <v>713470</v>
      </c>
      <c r="DE9" s="591"/>
      <c r="DF9" s="591"/>
      <c r="DG9" s="591"/>
      <c r="DH9" s="591"/>
      <c r="DI9" s="591"/>
      <c r="DJ9" s="591"/>
      <c r="DK9" s="591"/>
      <c r="DL9" s="591"/>
      <c r="DM9" s="591"/>
      <c r="DN9" s="591"/>
      <c r="DO9" s="591"/>
      <c r="DP9" s="592"/>
      <c r="DQ9" s="596">
        <v>701467</v>
      </c>
      <c r="DR9" s="591"/>
      <c r="DS9" s="591"/>
      <c r="DT9" s="591"/>
      <c r="DU9" s="591"/>
      <c r="DV9" s="591"/>
      <c r="DW9" s="591"/>
      <c r="DX9" s="591"/>
      <c r="DY9" s="591"/>
      <c r="DZ9" s="591"/>
      <c r="EA9" s="591"/>
      <c r="EB9" s="591"/>
      <c r="EC9" s="626"/>
    </row>
    <row r="10" spans="2:143" ht="11.25" customHeight="1">
      <c r="B10" s="587" t="s">
        <v>225</v>
      </c>
      <c r="C10" s="588"/>
      <c r="D10" s="588"/>
      <c r="E10" s="588"/>
      <c r="F10" s="588"/>
      <c r="G10" s="588"/>
      <c r="H10" s="588"/>
      <c r="I10" s="588"/>
      <c r="J10" s="588"/>
      <c r="K10" s="588"/>
      <c r="L10" s="588"/>
      <c r="M10" s="588"/>
      <c r="N10" s="588"/>
      <c r="O10" s="588"/>
      <c r="P10" s="588"/>
      <c r="Q10" s="589"/>
      <c r="R10" s="590">
        <v>580164</v>
      </c>
      <c r="S10" s="591"/>
      <c r="T10" s="591"/>
      <c r="U10" s="591"/>
      <c r="V10" s="591"/>
      <c r="W10" s="591"/>
      <c r="X10" s="591"/>
      <c r="Y10" s="592"/>
      <c r="Z10" s="643">
        <v>4.5</v>
      </c>
      <c r="AA10" s="643"/>
      <c r="AB10" s="643"/>
      <c r="AC10" s="643"/>
      <c r="AD10" s="644">
        <v>580164</v>
      </c>
      <c r="AE10" s="644"/>
      <c r="AF10" s="644"/>
      <c r="AG10" s="644"/>
      <c r="AH10" s="644"/>
      <c r="AI10" s="644"/>
      <c r="AJ10" s="644"/>
      <c r="AK10" s="644"/>
      <c r="AL10" s="613">
        <v>7.5</v>
      </c>
      <c r="AM10" s="645"/>
      <c r="AN10" s="645"/>
      <c r="AO10" s="646"/>
      <c r="AP10" s="587" t="s">
        <v>226</v>
      </c>
      <c r="AQ10" s="588"/>
      <c r="AR10" s="588"/>
      <c r="AS10" s="588"/>
      <c r="AT10" s="588"/>
      <c r="AU10" s="588"/>
      <c r="AV10" s="588"/>
      <c r="AW10" s="588"/>
      <c r="AX10" s="588"/>
      <c r="AY10" s="588"/>
      <c r="AZ10" s="588"/>
      <c r="BA10" s="588"/>
      <c r="BB10" s="588"/>
      <c r="BC10" s="588"/>
      <c r="BD10" s="588"/>
      <c r="BE10" s="588"/>
      <c r="BF10" s="589"/>
      <c r="BG10" s="590">
        <v>118124</v>
      </c>
      <c r="BH10" s="591"/>
      <c r="BI10" s="591"/>
      <c r="BJ10" s="591"/>
      <c r="BK10" s="591"/>
      <c r="BL10" s="591"/>
      <c r="BM10" s="591"/>
      <c r="BN10" s="592"/>
      <c r="BO10" s="643">
        <v>2.1</v>
      </c>
      <c r="BP10" s="643"/>
      <c r="BQ10" s="643"/>
      <c r="BR10" s="643"/>
      <c r="BS10" s="596">
        <v>19687</v>
      </c>
      <c r="BT10" s="591"/>
      <c r="BU10" s="591"/>
      <c r="BV10" s="591"/>
      <c r="BW10" s="591"/>
      <c r="BX10" s="591"/>
      <c r="BY10" s="591"/>
      <c r="BZ10" s="591"/>
      <c r="CA10" s="591"/>
      <c r="CB10" s="626"/>
      <c r="CD10" s="627" t="s">
        <v>227</v>
      </c>
      <c r="CE10" s="624"/>
      <c r="CF10" s="624"/>
      <c r="CG10" s="624"/>
      <c r="CH10" s="624"/>
      <c r="CI10" s="624"/>
      <c r="CJ10" s="624"/>
      <c r="CK10" s="624"/>
      <c r="CL10" s="624"/>
      <c r="CM10" s="624"/>
      <c r="CN10" s="624"/>
      <c r="CO10" s="624"/>
      <c r="CP10" s="624"/>
      <c r="CQ10" s="625"/>
      <c r="CR10" s="590" t="s">
        <v>111</v>
      </c>
      <c r="CS10" s="591"/>
      <c r="CT10" s="591"/>
      <c r="CU10" s="591"/>
      <c r="CV10" s="591"/>
      <c r="CW10" s="591"/>
      <c r="CX10" s="591"/>
      <c r="CY10" s="592"/>
      <c r="CZ10" s="643" t="s">
        <v>111</v>
      </c>
      <c r="DA10" s="643"/>
      <c r="DB10" s="643"/>
      <c r="DC10" s="643"/>
      <c r="DD10" s="596" t="s">
        <v>111</v>
      </c>
      <c r="DE10" s="591"/>
      <c r="DF10" s="591"/>
      <c r="DG10" s="591"/>
      <c r="DH10" s="591"/>
      <c r="DI10" s="591"/>
      <c r="DJ10" s="591"/>
      <c r="DK10" s="591"/>
      <c r="DL10" s="591"/>
      <c r="DM10" s="591"/>
      <c r="DN10" s="591"/>
      <c r="DO10" s="591"/>
      <c r="DP10" s="592"/>
      <c r="DQ10" s="596" t="s">
        <v>111</v>
      </c>
      <c r="DR10" s="591"/>
      <c r="DS10" s="591"/>
      <c r="DT10" s="591"/>
      <c r="DU10" s="591"/>
      <c r="DV10" s="591"/>
      <c r="DW10" s="591"/>
      <c r="DX10" s="591"/>
      <c r="DY10" s="591"/>
      <c r="DZ10" s="591"/>
      <c r="EA10" s="591"/>
      <c r="EB10" s="591"/>
      <c r="EC10" s="626"/>
    </row>
    <row r="11" spans="2:143" ht="11.25" customHeight="1">
      <c r="B11" s="587" t="s">
        <v>228</v>
      </c>
      <c r="C11" s="588"/>
      <c r="D11" s="588"/>
      <c r="E11" s="588"/>
      <c r="F11" s="588"/>
      <c r="G11" s="588"/>
      <c r="H11" s="588"/>
      <c r="I11" s="588"/>
      <c r="J11" s="588"/>
      <c r="K11" s="588"/>
      <c r="L11" s="588"/>
      <c r="M11" s="588"/>
      <c r="N11" s="588"/>
      <c r="O11" s="588"/>
      <c r="P11" s="588"/>
      <c r="Q11" s="589"/>
      <c r="R11" s="590" t="s">
        <v>111</v>
      </c>
      <c r="S11" s="591"/>
      <c r="T11" s="591"/>
      <c r="U11" s="591"/>
      <c r="V11" s="591"/>
      <c r="W11" s="591"/>
      <c r="X11" s="591"/>
      <c r="Y11" s="592"/>
      <c r="Z11" s="643" t="s">
        <v>111</v>
      </c>
      <c r="AA11" s="643"/>
      <c r="AB11" s="643"/>
      <c r="AC11" s="643"/>
      <c r="AD11" s="644" t="s">
        <v>111</v>
      </c>
      <c r="AE11" s="644"/>
      <c r="AF11" s="644"/>
      <c r="AG11" s="644"/>
      <c r="AH11" s="644"/>
      <c r="AI11" s="644"/>
      <c r="AJ11" s="644"/>
      <c r="AK11" s="644"/>
      <c r="AL11" s="613" t="s">
        <v>111</v>
      </c>
      <c r="AM11" s="645"/>
      <c r="AN11" s="645"/>
      <c r="AO11" s="646"/>
      <c r="AP11" s="587" t="s">
        <v>229</v>
      </c>
      <c r="AQ11" s="588"/>
      <c r="AR11" s="588"/>
      <c r="AS11" s="588"/>
      <c r="AT11" s="588"/>
      <c r="AU11" s="588"/>
      <c r="AV11" s="588"/>
      <c r="AW11" s="588"/>
      <c r="AX11" s="588"/>
      <c r="AY11" s="588"/>
      <c r="AZ11" s="588"/>
      <c r="BA11" s="588"/>
      <c r="BB11" s="588"/>
      <c r="BC11" s="588"/>
      <c r="BD11" s="588"/>
      <c r="BE11" s="588"/>
      <c r="BF11" s="589"/>
      <c r="BG11" s="590">
        <v>286456</v>
      </c>
      <c r="BH11" s="591"/>
      <c r="BI11" s="591"/>
      <c r="BJ11" s="591"/>
      <c r="BK11" s="591"/>
      <c r="BL11" s="591"/>
      <c r="BM11" s="591"/>
      <c r="BN11" s="592"/>
      <c r="BO11" s="643">
        <v>5.0999999999999996</v>
      </c>
      <c r="BP11" s="643"/>
      <c r="BQ11" s="643"/>
      <c r="BR11" s="643"/>
      <c r="BS11" s="596">
        <v>56786</v>
      </c>
      <c r="BT11" s="591"/>
      <c r="BU11" s="591"/>
      <c r="BV11" s="591"/>
      <c r="BW11" s="591"/>
      <c r="BX11" s="591"/>
      <c r="BY11" s="591"/>
      <c r="BZ11" s="591"/>
      <c r="CA11" s="591"/>
      <c r="CB11" s="626"/>
      <c r="CD11" s="627" t="s">
        <v>230</v>
      </c>
      <c r="CE11" s="624"/>
      <c r="CF11" s="624"/>
      <c r="CG11" s="624"/>
      <c r="CH11" s="624"/>
      <c r="CI11" s="624"/>
      <c r="CJ11" s="624"/>
      <c r="CK11" s="624"/>
      <c r="CL11" s="624"/>
      <c r="CM11" s="624"/>
      <c r="CN11" s="624"/>
      <c r="CO11" s="624"/>
      <c r="CP11" s="624"/>
      <c r="CQ11" s="625"/>
      <c r="CR11" s="590">
        <v>92951</v>
      </c>
      <c r="CS11" s="591"/>
      <c r="CT11" s="591"/>
      <c r="CU11" s="591"/>
      <c r="CV11" s="591"/>
      <c r="CW11" s="591"/>
      <c r="CX11" s="591"/>
      <c r="CY11" s="592"/>
      <c r="CZ11" s="643">
        <v>0.7</v>
      </c>
      <c r="DA11" s="643"/>
      <c r="DB11" s="643"/>
      <c r="DC11" s="643"/>
      <c r="DD11" s="596" t="s">
        <v>111</v>
      </c>
      <c r="DE11" s="591"/>
      <c r="DF11" s="591"/>
      <c r="DG11" s="591"/>
      <c r="DH11" s="591"/>
      <c r="DI11" s="591"/>
      <c r="DJ11" s="591"/>
      <c r="DK11" s="591"/>
      <c r="DL11" s="591"/>
      <c r="DM11" s="591"/>
      <c r="DN11" s="591"/>
      <c r="DO11" s="591"/>
      <c r="DP11" s="592"/>
      <c r="DQ11" s="596">
        <v>75863</v>
      </c>
      <c r="DR11" s="591"/>
      <c r="DS11" s="591"/>
      <c r="DT11" s="591"/>
      <c r="DU11" s="591"/>
      <c r="DV11" s="591"/>
      <c r="DW11" s="591"/>
      <c r="DX11" s="591"/>
      <c r="DY11" s="591"/>
      <c r="DZ11" s="591"/>
      <c r="EA11" s="591"/>
      <c r="EB11" s="591"/>
      <c r="EC11" s="626"/>
    </row>
    <row r="12" spans="2:143" ht="11.25" customHeight="1">
      <c r="B12" s="587" t="s">
        <v>231</v>
      </c>
      <c r="C12" s="588"/>
      <c r="D12" s="588"/>
      <c r="E12" s="588"/>
      <c r="F12" s="588"/>
      <c r="G12" s="588"/>
      <c r="H12" s="588"/>
      <c r="I12" s="588"/>
      <c r="J12" s="588"/>
      <c r="K12" s="588"/>
      <c r="L12" s="588"/>
      <c r="M12" s="588"/>
      <c r="N12" s="588"/>
      <c r="O12" s="588"/>
      <c r="P12" s="588"/>
      <c r="Q12" s="589"/>
      <c r="R12" s="590" t="s">
        <v>111</v>
      </c>
      <c r="S12" s="591"/>
      <c r="T12" s="591"/>
      <c r="U12" s="591"/>
      <c r="V12" s="591"/>
      <c r="W12" s="591"/>
      <c r="X12" s="591"/>
      <c r="Y12" s="592"/>
      <c r="Z12" s="643" t="s">
        <v>111</v>
      </c>
      <c r="AA12" s="643"/>
      <c r="AB12" s="643"/>
      <c r="AC12" s="643"/>
      <c r="AD12" s="644" t="s">
        <v>111</v>
      </c>
      <c r="AE12" s="644"/>
      <c r="AF12" s="644"/>
      <c r="AG12" s="644"/>
      <c r="AH12" s="644"/>
      <c r="AI12" s="644"/>
      <c r="AJ12" s="644"/>
      <c r="AK12" s="644"/>
      <c r="AL12" s="613" t="s">
        <v>111</v>
      </c>
      <c r="AM12" s="645"/>
      <c r="AN12" s="645"/>
      <c r="AO12" s="646"/>
      <c r="AP12" s="587" t="s">
        <v>232</v>
      </c>
      <c r="AQ12" s="588"/>
      <c r="AR12" s="588"/>
      <c r="AS12" s="588"/>
      <c r="AT12" s="588"/>
      <c r="AU12" s="588"/>
      <c r="AV12" s="588"/>
      <c r="AW12" s="588"/>
      <c r="AX12" s="588"/>
      <c r="AY12" s="588"/>
      <c r="AZ12" s="588"/>
      <c r="BA12" s="588"/>
      <c r="BB12" s="588"/>
      <c r="BC12" s="588"/>
      <c r="BD12" s="588"/>
      <c r="BE12" s="588"/>
      <c r="BF12" s="589"/>
      <c r="BG12" s="590">
        <v>2317200</v>
      </c>
      <c r="BH12" s="591"/>
      <c r="BI12" s="591"/>
      <c r="BJ12" s="591"/>
      <c r="BK12" s="591"/>
      <c r="BL12" s="591"/>
      <c r="BM12" s="591"/>
      <c r="BN12" s="592"/>
      <c r="BO12" s="643">
        <v>41.2</v>
      </c>
      <c r="BP12" s="643"/>
      <c r="BQ12" s="643"/>
      <c r="BR12" s="643"/>
      <c r="BS12" s="596" t="s">
        <v>111</v>
      </c>
      <c r="BT12" s="591"/>
      <c r="BU12" s="591"/>
      <c r="BV12" s="591"/>
      <c r="BW12" s="591"/>
      <c r="BX12" s="591"/>
      <c r="BY12" s="591"/>
      <c r="BZ12" s="591"/>
      <c r="CA12" s="591"/>
      <c r="CB12" s="626"/>
      <c r="CD12" s="627" t="s">
        <v>233</v>
      </c>
      <c r="CE12" s="624"/>
      <c r="CF12" s="624"/>
      <c r="CG12" s="624"/>
      <c r="CH12" s="624"/>
      <c r="CI12" s="624"/>
      <c r="CJ12" s="624"/>
      <c r="CK12" s="624"/>
      <c r="CL12" s="624"/>
      <c r="CM12" s="624"/>
      <c r="CN12" s="624"/>
      <c r="CO12" s="624"/>
      <c r="CP12" s="624"/>
      <c r="CQ12" s="625"/>
      <c r="CR12" s="590">
        <v>160403</v>
      </c>
      <c r="CS12" s="591"/>
      <c r="CT12" s="591"/>
      <c r="CU12" s="591"/>
      <c r="CV12" s="591"/>
      <c r="CW12" s="591"/>
      <c r="CX12" s="591"/>
      <c r="CY12" s="592"/>
      <c r="CZ12" s="643">
        <v>1.3</v>
      </c>
      <c r="DA12" s="643"/>
      <c r="DB12" s="643"/>
      <c r="DC12" s="643"/>
      <c r="DD12" s="596" t="s">
        <v>111</v>
      </c>
      <c r="DE12" s="591"/>
      <c r="DF12" s="591"/>
      <c r="DG12" s="591"/>
      <c r="DH12" s="591"/>
      <c r="DI12" s="591"/>
      <c r="DJ12" s="591"/>
      <c r="DK12" s="591"/>
      <c r="DL12" s="591"/>
      <c r="DM12" s="591"/>
      <c r="DN12" s="591"/>
      <c r="DO12" s="591"/>
      <c r="DP12" s="592"/>
      <c r="DQ12" s="596">
        <v>148072</v>
      </c>
      <c r="DR12" s="591"/>
      <c r="DS12" s="591"/>
      <c r="DT12" s="591"/>
      <c r="DU12" s="591"/>
      <c r="DV12" s="591"/>
      <c r="DW12" s="591"/>
      <c r="DX12" s="591"/>
      <c r="DY12" s="591"/>
      <c r="DZ12" s="591"/>
      <c r="EA12" s="591"/>
      <c r="EB12" s="591"/>
      <c r="EC12" s="626"/>
    </row>
    <row r="13" spans="2:143" ht="11.25" customHeight="1">
      <c r="B13" s="587" t="s">
        <v>234</v>
      </c>
      <c r="C13" s="588"/>
      <c r="D13" s="588"/>
      <c r="E13" s="588"/>
      <c r="F13" s="588"/>
      <c r="G13" s="588"/>
      <c r="H13" s="588"/>
      <c r="I13" s="588"/>
      <c r="J13" s="588"/>
      <c r="K13" s="588"/>
      <c r="L13" s="588"/>
      <c r="M13" s="588"/>
      <c r="N13" s="588"/>
      <c r="O13" s="588"/>
      <c r="P13" s="588"/>
      <c r="Q13" s="589"/>
      <c r="R13" s="590">
        <v>28970</v>
      </c>
      <c r="S13" s="591"/>
      <c r="T13" s="591"/>
      <c r="U13" s="591"/>
      <c r="V13" s="591"/>
      <c r="W13" s="591"/>
      <c r="X13" s="591"/>
      <c r="Y13" s="592"/>
      <c r="Z13" s="643">
        <v>0.2</v>
      </c>
      <c r="AA13" s="643"/>
      <c r="AB13" s="643"/>
      <c r="AC13" s="643"/>
      <c r="AD13" s="644">
        <v>28970</v>
      </c>
      <c r="AE13" s="644"/>
      <c r="AF13" s="644"/>
      <c r="AG13" s="644"/>
      <c r="AH13" s="644"/>
      <c r="AI13" s="644"/>
      <c r="AJ13" s="644"/>
      <c r="AK13" s="644"/>
      <c r="AL13" s="613">
        <v>0.4</v>
      </c>
      <c r="AM13" s="645"/>
      <c r="AN13" s="645"/>
      <c r="AO13" s="646"/>
      <c r="AP13" s="587" t="s">
        <v>235</v>
      </c>
      <c r="AQ13" s="588"/>
      <c r="AR13" s="588"/>
      <c r="AS13" s="588"/>
      <c r="AT13" s="588"/>
      <c r="AU13" s="588"/>
      <c r="AV13" s="588"/>
      <c r="AW13" s="588"/>
      <c r="AX13" s="588"/>
      <c r="AY13" s="588"/>
      <c r="AZ13" s="588"/>
      <c r="BA13" s="588"/>
      <c r="BB13" s="588"/>
      <c r="BC13" s="588"/>
      <c r="BD13" s="588"/>
      <c r="BE13" s="588"/>
      <c r="BF13" s="589"/>
      <c r="BG13" s="590">
        <v>2308875</v>
      </c>
      <c r="BH13" s="591"/>
      <c r="BI13" s="591"/>
      <c r="BJ13" s="591"/>
      <c r="BK13" s="591"/>
      <c r="BL13" s="591"/>
      <c r="BM13" s="591"/>
      <c r="BN13" s="592"/>
      <c r="BO13" s="643">
        <v>41.1</v>
      </c>
      <c r="BP13" s="643"/>
      <c r="BQ13" s="643"/>
      <c r="BR13" s="643"/>
      <c r="BS13" s="596" t="s">
        <v>111</v>
      </c>
      <c r="BT13" s="591"/>
      <c r="BU13" s="591"/>
      <c r="BV13" s="591"/>
      <c r="BW13" s="591"/>
      <c r="BX13" s="591"/>
      <c r="BY13" s="591"/>
      <c r="BZ13" s="591"/>
      <c r="CA13" s="591"/>
      <c r="CB13" s="626"/>
      <c r="CD13" s="627" t="s">
        <v>236</v>
      </c>
      <c r="CE13" s="624"/>
      <c r="CF13" s="624"/>
      <c r="CG13" s="624"/>
      <c r="CH13" s="624"/>
      <c r="CI13" s="624"/>
      <c r="CJ13" s="624"/>
      <c r="CK13" s="624"/>
      <c r="CL13" s="624"/>
      <c r="CM13" s="624"/>
      <c r="CN13" s="624"/>
      <c r="CO13" s="624"/>
      <c r="CP13" s="624"/>
      <c r="CQ13" s="625"/>
      <c r="CR13" s="590">
        <v>1456269</v>
      </c>
      <c r="CS13" s="591"/>
      <c r="CT13" s="591"/>
      <c r="CU13" s="591"/>
      <c r="CV13" s="591"/>
      <c r="CW13" s="591"/>
      <c r="CX13" s="591"/>
      <c r="CY13" s="592"/>
      <c r="CZ13" s="643">
        <v>11.5</v>
      </c>
      <c r="DA13" s="643"/>
      <c r="DB13" s="643"/>
      <c r="DC13" s="643"/>
      <c r="DD13" s="596">
        <v>221181</v>
      </c>
      <c r="DE13" s="591"/>
      <c r="DF13" s="591"/>
      <c r="DG13" s="591"/>
      <c r="DH13" s="591"/>
      <c r="DI13" s="591"/>
      <c r="DJ13" s="591"/>
      <c r="DK13" s="591"/>
      <c r="DL13" s="591"/>
      <c r="DM13" s="591"/>
      <c r="DN13" s="591"/>
      <c r="DO13" s="591"/>
      <c r="DP13" s="592"/>
      <c r="DQ13" s="596">
        <v>1206583</v>
      </c>
      <c r="DR13" s="591"/>
      <c r="DS13" s="591"/>
      <c r="DT13" s="591"/>
      <c r="DU13" s="591"/>
      <c r="DV13" s="591"/>
      <c r="DW13" s="591"/>
      <c r="DX13" s="591"/>
      <c r="DY13" s="591"/>
      <c r="DZ13" s="591"/>
      <c r="EA13" s="591"/>
      <c r="EB13" s="591"/>
      <c r="EC13" s="626"/>
    </row>
    <row r="14" spans="2:143" ht="11.25" customHeight="1">
      <c r="B14" s="587" t="s">
        <v>237</v>
      </c>
      <c r="C14" s="588"/>
      <c r="D14" s="588"/>
      <c r="E14" s="588"/>
      <c r="F14" s="588"/>
      <c r="G14" s="588"/>
      <c r="H14" s="588"/>
      <c r="I14" s="588"/>
      <c r="J14" s="588"/>
      <c r="K14" s="588"/>
      <c r="L14" s="588"/>
      <c r="M14" s="588"/>
      <c r="N14" s="588"/>
      <c r="O14" s="588"/>
      <c r="P14" s="588"/>
      <c r="Q14" s="589"/>
      <c r="R14" s="590" t="s">
        <v>111</v>
      </c>
      <c r="S14" s="591"/>
      <c r="T14" s="591"/>
      <c r="U14" s="591"/>
      <c r="V14" s="591"/>
      <c r="W14" s="591"/>
      <c r="X14" s="591"/>
      <c r="Y14" s="592"/>
      <c r="Z14" s="643" t="s">
        <v>111</v>
      </c>
      <c r="AA14" s="643"/>
      <c r="AB14" s="643"/>
      <c r="AC14" s="643"/>
      <c r="AD14" s="644" t="s">
        <v>111</v>
      </c>
      <c r="AE14" s="644"/>
      <c r="AF14" s="644"/>
      <c r="AG14" s="644"/>
      <c r="AH14" s="644"/>
      <c r="AI14" s="644"/>
      <c r="AJ14" s="644"/>
      <c r="AK14" s="644"/>
      <c r="AL14" s="613" t="s">
        <v>111</v>
      </c>
      <c r="AM14" s="645"/>
      <c r="AN14" s="645"/>
      <c r="AO14" s="646"/>
      <c r="AP14" s="587" t="s">
        <v>238</v>
      </c>
      <c r="AQ14" s="588"/>
      <c r="AR14" s="588"/>
      <c r="AS14" s="588"/>
      <c r="AT14" s="588"/>
      <c r="AU14" s="588"/>
      <c r="AV14" s="588"/>
      <c r="AW14" s="588"/>
      <c r="AX14" s="588"/>
      <c r="AY14" s="588"/>
      <c r="AZ14" s="588"/>
      <c r="BA14" s="588"/>
      <c r="BB14" s="588"/>
      <c r="BC14" s="588"/>
      <c r="BD14" s="588"/>
      <c r="BE14" s="588"/>
      <c r="BF14" s="589"/>
      <c r="BG14" s="590">
        <v>58640</v>
      </c>
      <c r="BH14" s="591"/>
      <c r="BI14" s="591"/>
      <c r="BJ14" s="591"/>
      <c r="BK14" s="591"/>
      <c r="BL14" s="591"/>
      <c r="BM14" s="591"/>
      <c r="BN14" s="592"/>
      <c r="BO14" s="643">
        <v>1</v>
      </c>
      <c r="BP14" s="643"/>
      <c r="BQ14" s="643"/>
      <c r="BR14" s="643"/>
      <c r="BS14" s="596" t="s">
        <v>111</v>
      </c>
      <c r="BT14" s="591"/>
      <c r="BU14" s="591"/>
      <c r="BV14" s="591"/>
      <c r="BW14" s="591"/>
      <c r="BX14" s="591"/>
      <c r="BY14" s="591"/>
      <c r="BZ14" s="591"/>
      <c r="CA14" s="591"/>
      <c r="CB14" s="626"/>
      <c r="CD14" s="627" t="s">
        <v>239</v>
      </c>
      <c r="CE14" s="624"/>
      <c r="CF14" s="624"/>
      <c r="CG14" s="624"/>
      <c r="CH14" s="624"/>
      <c r="CI14" s="624"/>
      <c r="CJ14" s="624"/>
      <c r="CK14" s="624"/>
      <c r="CL14" s="624"/>
      <c r="CM14" s="624"/>
      <c r="CN14" s="624"/>
      <c r="CO14" s="624"/>
      <c r="CP14" s="624"/>
      <c r="CQ14" s="625"/>
      <c r="CR14" s="590">
        <v>730110</v>
      </c>
      <c r="CS14" s="591"/>
      <c r="CT14" s="591"/>
      <c r="CU14" s="591"/>
      <c r="CV14" s="591"/>
      <c r="CW14" s="591"/>
      <c r="CX14" s="591"/>
      <c r="CY14" s="592"/>
      <c r="CZ14" s="643">
        <v>5.8</v>
      </c>
      <c r="DA14" s="643"/>
      <c r="DB14" s="643"/>
      <c r="DC14" s="643"/>
      <c r="DD14" s="596">
        <v>259904</v>
      </c>
      <c r="DE14" s="591"/>
      <c r="DF14" s="591"/>
      <c r="DG14" s="591"/>
      <c r="DH14" s="591"/>
      <c r="DI14" s="591"/>
      <c r="DJ14" s="591"/>
      <c r="DK14" s="591"/>
      <c r="DL14" s="591"/>
      <c r="DM14" s="591"/>
      <c r="DN14" s="591"/>
      <c r="DO14" s="591"/>
      <c r="DP14" s="592"/>
      <c r="DQ14" s="596">
        <v>463657</v>
      </c>
      <c r="DR14" s="591"/>
      <c r="DS14" s="591"/>
      <c r="DT14" s="591"/>
      <c r="DU14" s="591"/>
      <c r="DV14" s="591"/>
      <c r="DW14" s="591"/>
      <c r="DX14" s="591"/>
      <c r="DY14" s="591"/>
      <c r="DZ14" s="591"/>
      <c r="EA14" s="591"/>
      <c r="EB14" s="591"/>
      <c r="EC14" s="626"/>
    </row>
    <row r="15" spans="2:143" ht="11.25" customHeight="1">
      <c r="B15" s="587" t="s">
        <v>240</v>
      </c>
      <c r="C15" s="588"/>
      <c r="D15" s="588"/>
      <c r="E15" s="588"/>
      <c r="F15" s="588"/>
      <c r="G15" s="588"/>
      <c r="H15" s="588"/>
      <c r="I15" s="588"/>
      <c r="J15" s="588"/>
      <c r="K15" s="588"/>
      <c r="L15" s="588"/>
      <c r="M15" s="588"/>
      <c r="N15" s="588"/>
      <c r="O15" s="588"/>
      <c r="P15" s="588"/>
      <c r="Q15" s="589"/>
      <c r="R15" s="590">
        <v>31279</v>
      </c>
      <c r="S15" s="591"/>
      <c r="T15" s="591"/>
      <c r="U15" s="591"/>
      <c r="V15" s="591"/>
      <c r="W15" s="591"/>
      <c r="X15" s="591"/>
      <c r="Y15" s="592"/>
      <c r="Z15" s="643">
        <v>0.2</v>
      </c>
      <c r="AA15" s="643"/>
      <c r="AB15" s="643"/>
      <c r="AC15" s="643"/>
      <c r="AD15" s="644">
        <v>31279</v>
      </c>
      <c r="AE15" s="644"/>
      <c r="AF15" s="644"/>
      <c r="AG15" s="644"/>
      <c r="AH15" s="644"/>
      <c r="AI15" s="644"/>
      <c r="AJ15" s="644"/>
      <c r="AK15" s="644"/>
      <c r="AL15" s="613">
        <v>0.4</v>
      </c>
      <c r="AM15" s="645"/>
      <c r="AN15" s="645"/>
      <c r="AO15" s="646"/>
      <c r="AP15" s="587" t="s">
        <v>241</v>
      </c>
      <c r="AQ15" s="588"/>
      <c r="AR15" s="588"/>
      <c r="AS15" s="588"/>
      <c r="AT15" s="588"/>
      <c r="AU15" s="588"/>
      <c r="AV15" s="588"/>
      <c r="AW15" s="588"/>
      <c r="AX15" s="588"/>
      <c r="AY15" s="588"/>
      <c r="AZ15" s="588"/>
      <c r="BA15" s="588"/>
      <c r="BB15" s="588"/>
      <c r="BC15" s="588"/>
      <c r="BD15" s="588"/>
      <c r="BE15" s="588"/>
      <c r="BF15" s="589"/>
      <c r="BG15" s="590">
        <v>101357</v>
      </c>
      <c r="BH15" s="591"/>
      <c r="BI15" s="591"/>
      <c r="BJ15" s="591"/>
      <c r="BK15" s="591"/>
      <c r="BL15" s="591"/>
      <c r="BM15" s="591"/>
      <c r="BN15" s="592"/>
      <c r="BO15" s="643">
        <v>1.8</v>
      </c>
      <c r="BP15" s="643"/>
      <c r="BQ15" s="643"/>
      <c r="BR15" s="643"/>
      <c r="BS15" s="596" t="s">
        <v>111</v>
      </c>
      <c r="BT15" s="591"/>
      <c r="BU15" s="591"/>
      <c r="BV15" s="591"/>
      <c r="BW15" s="591"/>
      <c r="BX15" s="591"/>
      <c r="BY15" s="591"/>
      <c r="BZ15" s="591"/>
      <c r="CA15" s="591"/>
      <c r="CB15" s="626"/>
      <c r="CD15" s="627" t="s">
        <v>242</v>
      </c>
      <c r="CE15" s="624"/>
      <c r="CF15" s="624"/>
      <c r="CG15" s="624"/>
      <c r="CH15" s="624"/>
      <c r="CI15" s="624"/>
      <c r="CJ15" s="624"/>
      <c r="CK15" s="624"/>
      <c r="CL15" s="624"/>
      <c r="CM15" s="624"/>
      <c r="CN15" s="624"/>
      <c r="CO15" s="624"/>
      <c r="CP15" s="624"/>
      <c r="CQ15" s="625"/>
      <c r="CR15" s="590">
        <v>1300671</v>
      </c>
      <c r="CS15" s="591"/>
      <c r="CT15" s="591"/>
      <c r="CU15" s="591"/>
      <c r="CV15" s="591"/>
      <c r="CW15" s="591"/>
      <c r="CX15" s="591"/>
      <c r="CY15" s="592"/>
      <c r="CZ15" s="643">
        <v>10.3</v>
      </c>
      <c r="DA15" s="643"/>
      <c r="DB15" s="643"/>
      <c r="DC15" s="643"/>
      <c r="DD15" s="596">
        <v>491103</v>
      </c>
      <c r="DE15" s="591"/>
      <c r="DF15" s="591"/>
      <c r="DG15" s="591"/>
      <c r="DH15" s="591"/>
      <c r="DI15" s="591"/>
      <c r="DJ15" s="591"/>
      <c r="DK15" s="591"/>
      <c r="DL15" s="591"/>
      <c r="DM15" s="591"/>
      <c r="DN15" s="591"/>
      <c r="DO15" s="591"/>
      <c r="DP15" s="592"/>
      <c r="DQ15" s="596">
        <v>1168644</v>
      </c>
      <c r="DR15" s="591"/>
      <c r="DS15" s="591"/>
      <c r="DT15" s="591"/>
      <c r="DU15" s="591"/>
      <c r="DV15" s="591"/>
      <c r="DW15" s="591"/>
      <c r="DX15" s="591"/>
      <c r="DY15" s="591"/>
      <c r="DZ15" s="591"/>
      <c r="EA15" s="591"/>
      <c r="EB15" s="591"/>
      <c r="EC15" s="626"/>
    </row>
    <row r="16" spans="2:143" ht="11.25" customHeight="1">
      <c r="B16" s="587" t="s">
        <v>243</v>
      </c>
      <c r="C16" s="588"/>
      <c r="D16" s="588"/>
      <c r="E16" s="588"/>
      <c r="F16" s="588"/>
      <c r="G16" s="588"/>
      <c r="H16" s="588"/>
      <c r="I16" s="588"/>
      <c r="J16" s="588"/>
      <c r="K16" s="588"/>
      <c r="L16" s="588"/>
      <c r="M16" s="588"/>
      <c r="N16" s="588"/>
      <c r="O16" s="588"/>
      <c r="P16" s="588"/>
      <c r="Q16" s="589"/>
      <c r="R16" s="590">
        <v>1603799</v>
      </c>
      <c r="S16" s="591"/>
      <c r="T16" s="591"/>
      <c r="U16" s="591"/>
      <c r="V16" s="591"/>
      <c r="W16" s="591"/>
      <c r="X16" s="591"/>
      <c r="Y16" s="592"/>
      <c r="Z16" s="643">
        <v>12.5</v>
      </c>
      <c r="AA16" s="643"/>
      <c r="AB16" s="643"/>
      <c r="AC16" s="643"/>
      <c r="AD16" s="644">
        <v>1501213</v>
      </c>
      <c r="AE16" s="644"/>
      <c r="AF16" s="644"/>
      <c r="AG16" s="644"/>
      <c r="AH16" s="644"/>
      <c r="AI16" s="644"/>
      <c r="AJ16" s="644"/>
      <c r="AK16" s="644"/>
      <c r="AL16" s="613">
        <v>19.5</v>
      </c>
      <c r="AM16" s="645"/>
      <c r="AN16" s="645"/>
      <c r="AO16" s="646"/>
      <c r="AP16" s="587" t="s">
        <v>244</v>
      </c>
      <c r="AQ16" s="588"/>
      <c r="AR16" s="588"/>
      <c r="AS16" s="588"/>
      <c r="AT16" s="588"/>
      <c r="AU16" s="588"/>
      <c r="AV16" s="588"/>
      <c r="AW16" s="588"/>
      <c r="AX16" s="588"/>
      <c r="AY16" s="588"/>
      <c r="AZ16" s="588"/>
      <c r="BA16" s="588"/>
      <c r="BB16" s="588"/>
      <c r="BC16" s="588"/>
      <c r="BD16" s="588"/>
      <c r="BE16" s="588"/>
      <c r="BF16" s="589"/>
      <c r="BG16" s="590" t="s">
        <v>111</v>
      </c>
      <c r="BH16" s="591"/>
      <c r="BI16" s="591"/>
      <c r="BJ16" s="591"/>
      <c r="BK16" s="591"/>
      <c r="BL16" s="591"/>
      <c r="BM16" s="591"/>
      <c r="BN16" s="592"/>
      <c r="BO16" s="643" t="s">
        <v>111</v>
      </c>
      <c r="BP16" s="643"/>
      <c r="BQ16" s="643"/>
      <c r="BR16" s="643"/>
      <c r="BS16" s="596" t="s">
        <v>111</v>
      </c>
      <c r="BT16" s="591"/>
      <c r="BU16" s="591"/>
      <c r="BV16" s="591"/>
      <c r="BW16" s="591"/>
      <c r="BX16" s="591"/>
      <c r="BY16" s="591"/>
      <c r="BZ16" s="591"/>
      <c r="CA16" s="591"/>
      <c r="CB16" s="626"/>
      <c r="CD16" s="627" t="s">
        <v>245</v>
      </c>
      <c r="CE16" s="624"/>
      <c r="CF16" s="624"/>
      <c r="CG16" s="624"/>
      <c r="CH16" s="624"/>
      <c r="CI16" s="624"/>
      <c r="CJ16" s="624"/>
      <c r="CK16" s="624"/>
      <c r="CL16" s="624"/>
      <c r="CM16" s="624"/>
      <c r="CN16" s="624"/>
      <c r="CO16" s="624"/>
      <c r="CP16" s="624"/>
      <c r="CQ16" s="625"/>
      <c r="CR16" s="590" t="s">
        <v>111</v>
      </c>
      <c r="CS16" s="591"/>
      <c r="CT16" s="591"/>
      <c r="CU16" s="591"/>
      <c r="CV16" s="591"/>
      <c r="CW16" s="591"/>
      <c r="CX16" s="591"/>
      <c r="CY16" s="592"/>
      <c r="CZ16" s="643" t="s">
        <v>111</v>
      </c>
      <c r="DA16" s="643"/>
      <c r="DB16" s="643"/>
      <c r="DC16" s="643"/>
      <c r="DD16" s="596" t="s">
        <v>111</v>
      </c>
      <c r="DE16" s="591"/>
      <c r="DF16" s="591"/>
      <c r="DG16" s="591"/>
      <c r="DH16" s="591"/>
      <c r="DI16" s="591"/>
      <c r="DJ16" s="591"/>
      <c r="DK16" s="591"/>
      <c r="DL16" s="591"/>
      <c r="DM16" s="591"/>
      <c r="DN16" s="591"/>
      <c r="DO16" s="591"/>
      <c r="DP16" s="592"/>
      <c r="DQ16" s="596" t="s">
        <v>111</v>
      </c>
      <c r="DR16" s="591"/>
      <c r="DS16" s="591"/>
      <c r="DT16" s="591"/>
      <c r="DU16" s="591"/>
      <c r="DV16" s="591"/>
      <c r="DW16" s="591"/>
      <c r="DX16" s="591"/>
      <c r="DY16" s="591"/>
      <c r="DZ16" s="591"/>
      <c r="EA16" s="591"/>
      <c r="EB16" s="591"/>
      <c r="EC16" s="626"/>
    </row>
    <row r="17" spans="2:133" ht="11.25" customHeight="1">
      <c r="B17" s="587" t="s">
        <v>246</v>
      </c>
      <c r="C17" s="588"/>
      <c r="D17" s="588"/>
      <c r="E17" s="588"/>
      <c r="F17" s="588"/>
      <c r="G17" s="588"/>
      <c r="H17" s="588"/>
      <c r="I17" s="588"/>
      <c r="J17" s="588"/>
      <c r="K17" s="588"/>
      <c r="L17" s="588"/>
      <c r="M17" s="588"/>
      <c r="N17" s="588"/>
      <c r="O17" s="588"/>
      <c r="P17" s="588"/>
      <c r="Q17" s="589"/>
      <c r="R17" s="590">
        <v>1501213</v>
      </c>
      <c r="S17" s="591"/>
      <c r="T17" s="591"/>
      <c r="U17" s="591"/>
      <c r="V17" s="591"/>
      <c r="W17" s="591"/>
      <c r="X17" s="591"/>
      <c r="Y17" s="592"/>
      <c r="Z17" s="643">
        <v>11.7</v>
      </c>
      <c r="AA17" s="643"/>
      <c r="AB17" s="643"/>
      <c r="AC17" s="643"/>
      <c r="AD17" s="644">
        <v>1501213</v>
      </c>
      <c r="AE17" s="644"/>
      <c r="AF17" s="644"/>
      <c r="AG17" s="644"/>
      <c r="AH17" s="644"/>
      <c r="AI17" s="644"/>
      <c r="AJ17" s="644"/>
      <c r="AK17" s="644"/>
      <c r="AL17" s="613">
        <v>19.5</v>
      </c>
      <c r="AM17" s="645"/>
      <c r="AN17" s="645"/>
      <c r="AO17" s="646"/>
      <c r="AP17" s="587" t="s">
        <v>247</v>
      </c>
      <c r="AQ17" s="588"/>
      <c r="AR17" s="588"/>
      <c r="AS17" s="588"/>
      <c r="AT17" s="588"/>
      <c r="AU17" s="588"/>
      <c r="AV17" s="588"/>
      <c r="AW17" s="588"/>
      <c r="AX17" s="588"/>
      <c r="AY17" s="588"/>
      <c r="AZ17" s="588"/>
      <c r="BA17" s="588"/>
      <c r="BB17" s="588"/>
      <c r="BC17" s="588"/>
      <c r="BD17" s="588"/>
      <c r="BE17" s="588"/>
      <c r="BF17" s="589"/>
      <c r="BG17" s="590" t="s">
        <v>111</v>
      </c>
      <c r="BH17" s="591"/>
      <c r="BI17" s="591"/>
      <c r="BJ17" s="591"/>
      <c r="BK17" s="591"/>
      <c r="BL17" s="591"/>
      <c r="BM17" s="591"/>
      <c r="BN17" s="592"/>
      <c r="BO17" s="643" t="s">
        <v>111</v>
      </c>
      <c r="BP17" s="643"/>
      <c r="BQ17" s="643"/>
      <c r="BR17" s="643"/>
      <c r="BS17" s="596" t="s">
        <v>111</v>
      </c>
      <c r="BT17" s="591"/>
      <c r="BU17" s="591"/>
      <c r="BV17" s="591"/>
      <c r="BW17" s="591"/>
      <c r="BX17" s="591"/>
      <c r="BY17" s="591"/>
      <c r="BZ17" s="591"/>
      <c r="CA17" s="591"/>
      <c r="CB17" s="626"/>
      <c r="CD17" s="627" t="s">
        <v>248</v>
      </c>
      <c r="CE17" s="624"/>
      <c r="CF17" s="624"/>
      <c r="CG17" s="624"/>
      <c r="CH17" s="624"/>
      <c r="CI17" s="624"/>
      <c r="CJ17" s="624"/>
      <c r="CK17" s="624"/>
      <c r="CL17" s="624"/>
      <c r="CM17" s="624"/>
      <c r="CN17" s="624"/>
      <c r="CO17" s="624"/>
      <c r="CP17" s="624"/>
      <c r="CQ17" s="625"/>
      <c r="CR17" s="590">
        <v>1447692</v>
      </c>
      <c r="CS17" s="591"/>
      <c r="CT17" s="591"/>
      <c r="CU17" s="591"/>
      <c r="CV17" s="591"/>
      <c r="CW17" s="591"/>
      <c r="CX17" s="591"/>
      <c r="CY17" s="592"/>
      <c r="CZ17" s="643">
        <v>11.5</v>
      </c>
      <c r="DA17" s="643"/>
      <c r="DB17" s="643"/>
      <c r="DC17" s="643"/>
      <c r="DD17" s="596" t="s">
        <v>111</v>
      </c>
      <c r="DE17" s="591"/>
      <c r="DF17" s="591"/>
      <c r="DG17" s="591"/>
      <c r="DH17" s="591"/>
      <c r="DI17" s="591"/>
      <c r="DJ17" s="591"/>
      <c r="DK17" s="591"/>
      <c r="DL17" s="591"/>
      <c r="DM17" s="591"/>
      <c r="DN17" s="591"/>
      <c r="DO17" s="591"/>
      <c r="DP17" s="592"/>
      <c r="DQ17" s="596">
        <v>1447692</v>
      </c>
      <c r="DR17" s="591"/>
      <c r="DS17" s="591"/>
      <c r="DT17" s="591"/>
      <c r="DU17" s="591"/>
      <c r="DV17" s="591"/>
      <c r="DW17" s="591"/>
      <c r="DX17" s="591"/>
      <c r="DY17" s="591"/>
      <c r="DZ17" s="591"/>
      <c r="EA17" s="591"/>
      <c r="EB17" s="591"/>
      <c r="EC17" s="626"/>
    </row>
    <row r="18" spans="2:133" ht="11.25" customHeight="1">
      <c r="B18" s="587" t="s">
        <v>249</v>
      </c>
      <c r="C18" s="588"/>
      <c r="D18" s="588"/>
      <c r="E18" s="588"/>
      <c r="F18" s="588"/>
      <c r="G18" s="588"/>
      <c r="H18" s="588"/>
      <c r="I18" s="588"/>
      <c r="J18" s="588"/>
      <c r="K18" s="588"/>
      <c r="L18" s="588"/>
      <c r="M18" s="588"/>
      <c r="N18" s="588"/>
      <c r="O18" s="588"/>
      <c r="P18" s="588"/>
      <c r="Q18" s="589"/>
      <c r="R18" s="590">
        <v>102586</v>
      </c>
      <c r="S18" s="591"/>
      <c r="T18" s="591"/>
      <c r="U18" s="591"/>
      <c r="V18" s="591"/>
      <c r="W18" s="591"/>
      <c r="X18" s="591"/>
      <c r="Y18" s="592"/>
      <c r="Z18" s="643">
        <v>0.8</v>
      </c>
      <c r="AA18" s="643"/>
      <c r="AB18" s="643"/>
      <c r="AC18" s="643"/>
      <c r="AD18" s="644" t="s">
        <v>111</v>
      </c>
      <c r="AE18" s="644"/>
      <c r="AF18" s="644"/>
      <c r="AG18" s="644"/>
      <c r="AH18" s="644"/>
      <c r="AI18" s="644"/>
      <c r="AJ18" s="644"/>
      <c r="AK18" s="644"/>
      <c r="AL18" s="613" t="s">
        <v>111</v>
      </c>
      <c r="AM18" s="645"/>
      <c r="AN18" s="645"/>
      <c r="AO18" s="646"/>
      <c r="AP18" s="587" t="s">
        <v>250</v>
      </c>
      <c r="AQ18" s="588"/>
      <c r="AR18" s="588"/>
      <c r="AS18" s="588"/>
      <c r="AT18" s="588"/>
      <c r="AU18" s="588"/>
      <c r="AV18" s="588"/>
      <c r="AW18" s="588"/>
      <c r="AX18" s="588"/>
      <c r="AY18" s="588"/>
      <c r="AZ18" s="588"/>
      <c r="BA18" s="588"/>
      <c r="BB18" s="588"/>
      <c r="BC18" s="588"/>
      <c r="BD18" s="588"/>
      <c r="BE18" s="588"/>
      <c r="BF18" s="589"/>
      <c r="BG18" s="590" t="s">
        <v>111</v>
      </c>
      <c r="BH18" s="591"/>
      <c r="BI18" s="591"/>
      <c r="BJ18" s="591"/>
      <c r="BK18" s="591"/>
      <c r="BL18" s="591"/>
      <c r="BM18" s="591"/>
      <c r="BN18" s="592"/>
      <c r="BO18" s="643" t="s">
        <v>111</v>
      </c>
      <c r="BP18" s="643"/>
      <c r="BQ18" s="643"/>
      <c r="BR18" s="643"/>
      <c r="BS18" s="596" t="s">
        <v>111</v>
      </c>
      <c r="BT18" s="591"/>
      <c r="BU18" s="591"/>
      <c r="BV18" s="591"/>
      <c r="BW18" s="591"/>
      <c r="BX18" s="591"/>
      <c r="BY18" s="591"/>
      <c r="BZ18" s="591"/>
      <c r="CA18" s="591"/>
      <c r="CB18" s="626"/>
      <c r="CD18" s="627" t="s">
        <v>251</v>
      </c>
      <c r="CE18" s="624"/>
      <c r="CF18" s="624"/>
      <c r="CG18" s="624"/>
      <c r="CH18" s="624"/>
      <c r="CI18" s="624"/>
      <c r="CJ18" s="624"/>
      <c r="CK18" s="624"/>
      <c r="CL18" s="624"/>
      <c r="CM18" s="624"/>
      <c r="CN18" s="624"/>
      <c r="CO18" s="624"/>
      <c r="CP18" s="624"/>
      <c r="CQ18" s="625"/>
      <c r="CR18" s="590" t="s">
        <v>111</v>
      </c>
      <c r="CS18" s="591"/>
      <c r="CT18" s="591"/>
      <c r="CU18" s="591"/>
      <c r="CV18" s="591"/>
      <c r="CW18" s="591"/>
      <c r="CX18" s="591"/>
      <c r="CY18" s="592"/>
      <c r="CZ18" s="643" t="s">
        <v>111</v>
      </c>
      <c r="DA18" s="643"/>
      <c r="DB18" s="643"/>
      <c r="DC18" s="643"/>
      <c r="DD18" s="596" t="s">
        <v>111</v>
      </c>
      <c r="DE18" s="591"/>
      <c r="DF18" s="591"/>
      <c r="DG18" s="591"/>
      <c r="DH18" s="591"/>
      <c r="DI18" s="591"/>
      <c r="DJ18" s="591"/>
      <c r="DK18" s="591"/>
      <c r="DL18" s="591"/>
      <c r="DM18" s="591"/>
      <c r="DN18" s="591"/>
      <c r="DO18" s="591"/>
      <c r="DP18" s="592"/>
      <c r="DQ18" s="596" t="s">
        <v>111</v>
      </c>
      <c r="DR18" s="591"/>
      <c r="DS18" s="591"/>
      <c r="DT18" s="591"/>
      <c r="DU18" s="591"/>
      <c r="DV18" s="591"/>
      <c r="DW18" s="591"/>
      <c r="DX18" s="591"/>
      <c r="DY18" s="591"/>
      <c r="DZ18" s="591"/>
      <c r="EA18" s="591"/>
      <c r="EB18" s="591"/>
      <c r="EC18" s="626"/>
    </row>
    <row r="19" spans="2:133" ht="11.25" customHeight="1">
      <c r="B19" s="587" t="s">
        <v>252</v>
      </c>
      <c r="C19" s="588"/>
      <c r="D19" s="588"/>
      <c r="E19" s="588"/>
      <c r="F19" s="588"/>
      <c r="G19" s="588"/>
      <c r="H19" s="588"/>
      <c r="I19" s="588"/>
      <c r="J19" s="588"/>
      <c r="K19" s="588"/>
      <c r="L19" s="588"/>
      <c r="M19" s="588"/>
      <c r="N19" s="588"/>
      <c r="O19" s="588"/>
      <c r="P19" s="588"/>
      <c r="Q19" s="589"/>
      <c r="R19" s="590" t="s">
        <v>111</v>
      </c>
      <c r="S19" s="591"/>
      <c r="T19" s="591"/>
      <c r="U19" s="591"/>
      <c r="V19" s="591"/>
      <c r="W19" s="591"/>
      <c r="X19" s="591"/>
      <c r="Y19" s="592"/>
      <c r="Z19" s="643" t="s">
        <v>111</v>
      </c>
      <c r="AA19" s="643"/>
      <c r="AB19" s="643"/>
      <c r="AC19" s="643"/>
      <c r="AD19" s="644" t="s">
        <v>111</v>
      </c>
      <c r="AE19" s="644"/>
      <c r="AF19" s="644"/>
      <c r="AG19" s="644"/>
      <c r="AH19" s="644"/>
      <c r="AI19" s="644"/>
      <c r="AJ19" s="644"/>
      <c r="AK19" s="644"/>
      <c r="AL19" s="613" t="s">
        <v>111</v>
      </c>
      <c r="AM19" s="645"/>
      <c r="AN19" s="645"/>
      <c r="AO19" s="646"/>
      <c r="AP19" s="587" t="s">
        <v>253</v>
      </c>
      <c r="AQ19" s="588"/>
      <c r="AR19" s="588"/>
      <c r="AS19" s="588"/>
      <c r="AT19" s="588"/>
      <c r="AU19" s="588"/>
      <c r="AV19" s="588"/>
      <c r="AW19" s="588"/>
      <c r="AX19" s="588"/>
      <c r="AY19" s="588"/>
      <c r="AZ19" s="588"/>
      <c r="BA19" s="588"/>
      <c r="BB19" s="588"/>
      <c r="BC19" s="588"/>
      <c r="BD19" s="588"/>
      <c r="BE19" s="588"/>
      <c r="BF19" s="589"/>
      <c r="BG19" s="590">
        <v>370256</v>
      </c>
      <c r="BH19" s="591"/>
      <c r="BI19" s="591"/>
      <c r="BJ19" s="591"/>
      <c r="BK19" s="591"/>
      <c r="BL19" s="591"/>
      <c r="BM19" s="591"/>
      <c r="BN19" s="592"/>
      <c r="BO19" s="643">
        <v>6.6</v>
      </c>
      <c r="BP19" s="643"/>
      <c r="BQ19" s="643"/>
      <c r="BR19" s="643"/>
      <c r="BS19" s="596" t="s">
        <v>111</v>
      </c>
      <c r="BT19" s="591"/>
      <c r="BU19" s="591"/>
      <c r="BV19" s="591"/>
      <c r="BW19" s="591"/>
      <c r="BX19" s="591"/>
      <c r="BY19" s="591"/>
      <c r="BZ19" s="591"/>
      <c r="CA19" s="591"/>
      <c r="CB19" s="626"/>
      <c r="CD19" s="627" t="s">
        <v>254</v>
      </c>
      <c r="CE19" s="624"/>
      <c r="CF19" s="624"/>
      <c r="CG19" s="624"/>
      <c r="CH19" s="624"/>
      <c r="CI19" s="624"/>
      <c r="CJ19" s="624"/>
      <c r="CK19" s="624"/>
      <c r="CL19" s="624"/>
      <c r="CM19" s="624"/>
      <c r="CN19" s="624"/>
      <c r="CO19" s="624"/>
      <c r="CP19" s="624"/>
      <c r="CQ19" s="625"/>
      <c r="CR19" s="590" t="s">
        <v>111</v>
      </c>
      <c r="CS19" s="591"/>
      <c r="CT19" s="591"/>
      <c r="CU19" s="591"/>
      <c r="CV19" s="591"/>
      <c r="CW19" s="591"/>
      <c r="CX19" s="591"/>
      <c r="CY19" s="592"/>
      <c r="CZ19" s="643" t="s">
        <v>111</v>
      </c>
      <c r="DA19" s="643"/>
      <c r="DB19" s="643"/>
      <c r="DC19" s="643"/>
      <c r="DD19" s="596" t="s">
        <v>111</v>
      </c>
      <c r="DE19" s="591"/>
      <c r="DF19" s="591"/>
      <c r="DG19" s="591"/>
      <c r="DH19" s="591"/>
      <c r="DI19" s="591"/>
      <c r="DJ19" s="591"/>
      <c r="DK19" s="591"/>
      <c r="DL19" s="591"/>
      <c r="DM19" s="591"/>
      <c r="DN19" s="591"/>
      <c r="DO19" s="591"/>
      <c r="DP19" s="592"/>
      <c r="DQ19" s="596" t="s">
        <v>111</v>
      </c>
      <c r="DR19" s="591"/>
      <c r="DS19" s="591"/>
      <c r="DT19" s="591"/>
      <c r="DU19" s="591"/>
      <c r="DV19" s="591"/>
      <c r="DW19" s="591"/>
      <c r="DX19" s="591"/>
      <c r="DY19" s="591"/>
      <c r="DZ19" s="591"/>
      <c r="EA19" s="591"/>
      <c r="EB19" s="591"/>
      <c r="EC19" s="626"/>
    </row>
    <row r="20" spans="2:133" ht="11.25" customHeight="1">
      <c r="B20" s="587" t="s">
        <v>255</v>
      </c>
      <c r="C20" s="588"/>
      <c r="D20" s="588"/>
      <c r="E20" s="588"/>
      <c r="F20" s="588"/>
      <c r="G20" s="588"/>
      <c r="H20" s="588"/>
      <c r="I20" s="588"/>
      <c r="J20" s="588"/>
      <c r="K20" s="588"/>
      <c r="L20" s="588"/>
      <c r="M20" s="588"/>
      <c r="N20" s="588"/>
      <c r="O20" s="588"/>
      <c r="P20" s="588"/>
      <c r="Q20" s="589"/>
      <c r="R20" s="590">
        <v>8016697</v>
      </c>
      <c r="S20" s="591"/>
      <c r="T20" s="591"/>
      <c r="U20" s="591"/>
      <c r="V20" s="591"/>
      <c r="W20" s="591"/>
      <c r="X20" s="591"/>
      <c r="Y20" s="592"/>
      <c r="Z20" s="643">
        <v>62.6</v>
      </c>
      <c r="AA20" s="643"/>
      <c r="AB20" s="643"/>
      <c r="AC20" s="643"/>
      <c r="AD20" s="644">
        <v>7543855</v>
      </c>
      <c r="AE20" s="644"/>
      <c r="AF20" s="644"/>
      <c r="AG20" s="644"/>
      <c r="AH20" s="644"/>
      <c r="AI20" s="644"/>
      <c r="AJ20" s="644"/>
      <c r="AK20" s="644"/>
      <c r="AL20" s="613">
        <v>97.8</v>
      </c>
      <c r="AM20" s="645"/>
      <c r="AN20" s="645"/>
      <c r="AO20" s="646"/>
      <c r="AP20" s="587" t="s">
        <v>256</v>
      </c>
      <c r="AQ20" s="588"/>
      <c r="AR20" s="588"/>
      <c r="AS20" s="588"/>
      <c r="AT20" s="588"/>
      <c r="AU20" s="588"/>
      <c r="AV20" s="588"/>
      <c r="AW20" s="588"/>
      <c r="AX20" s="588"/>
      <c r="AY20" s="588"/>
      <c r="AZ20" s="588"/>
      <c r="BA20" s="588"/>
      <c r="BB20" s="588"/>
      <c r="BC20" s="588"/>
      <c r="BD20" s="588"/>
      <c r="BE20" s="588"/>
      <c r="BF20" s="589"/>
      <c r="BG20" s="590">
        <v>370256</v>
      </c>
      <c r="BH20" s="591"/>
      <c r="BI20" s="591"/>
      <c r="BJ20" s="591"/>
      <c r="BK20" s="591"/>
      <c r="BL20" s="591"/>
      <c r="BM20" s="591"/>
      <c r="BN20" s="592"/>
      <c r="BO20" s="643">
        <v>6.6</v>
      </c>
      <c r="BP20" s="643"/>
      <c r="BQ20" s="643"/>
      <c r="BR20" s="643"/>
      <c r="BS20" s="596" t="s">
        <v>111</v>
      </c>
      <c r="BT20" s="591"/>
      <c r="BU20" s="591"/>
      <c r="BV20" s="591"/>
      <c r="BW20" s="591"/>
      <c r="BX20" s="591"/>
      <c r="BY20" s="591"/>
      <c r="BZ20" s="591"/>
      <c r="CA20" s="591"/>
      <c r="CB20" s="626"/>
      <c r="CD20" s="627" t="s">
        <v>257</v>
      </c>
      <c r="CE20" s="624"/>
      <c r="CF20" s="624"/>
      <c r="CG20" s="624"/>
      <c r="CH20" s="624"/>
      <c r="CI20" s="624"/>
      <c r="CJ20" s="624"/>
      <c r="CK20" s="624"/>
      <c r="CL20" s="624"/>
      <c r="CM20" s="624"/>
      <c r="CN20" s="624"/>
      <c r="CO20" s="624"/>
      <c r="CP20" s="624"/>
      <c r="CQ20" s="625"/>
      <c r="CR20" s="590">
        <v>12632714</v>
      </c>
      <c r="CS20" s="591"/>
      <c r="CT20" s="591"/>
      <c r="CU20" s="591"/>
      <c r="CV20" s="591"/>
      <c r="CW20" s="591"/>
      <c r="CX20" s="591"/>
      <c r="CY20" s="592"/>
      <c r="CZ20" s="643">
        <v>100</v>
      </c>
      <c r="DA20" s="643"/>
      <c r="DB20" s="643"/>
      <c r="DC20" s="643"/>
      <c r="DD20" s="596">
        <v>1879671</v>
      </c>
      <c r="DE20" s="591"/>
      <c r="DF20" s="591"/>
      <c r="DG20" s="591"/>
      <c r="DH20" s="591"/>
      <c r="DI20" s="591"/>
      <c r="DJ20" s="591"/>
      <c r="DK20" s="591"/>
      <c r="DL20" s="591"/>
      <c r="DM20" s="591"/>
      <c r="DN20" s="591"/>
      <c r="DO20" s="591"/>
      <c r="DP20" s="592"/>
      <c r="DQ20" s="596">
        <v>8992851</v>
      </c>
      <c r="DR20" s="591"/>
      <c r="DS20" s="591"/>
      <c r="DT20" s="591"/>
      <c r="DU20" s="591"/>
      <c r="DV20" s="591"/>
      <c r="DW20" s="591"/>
      <c r="DX20" s="591"/>
      <c r="DY20" s="591"/>
      <c r="DZ20" s="591"/>
      <c r="EA20" s="591"/>
      <c r="EB20" s="591"/>
      <c r="EC20" s="626"/>
    </row>
    <row r="21" spans="2:133" ht="11.25" customHeight="1">
      <c r="B21" s="587" t="s">
        <v>258</v>
      </c>
      <c r="C21" s="588"/>
      <c r="D21" s="588"/>
      <c r="E21" s="588"/>
      <c r="F21" s="588"/>
      <c r="G21" s="588"/>
      <c r="H21" s="588"/>
      <c r="I21" s="588"/>
      <c r="J21" s="588"/>
      <c r="K21" s="588"/>
      <c r="L21" s="588"/>
      <c r="M21" s="588"/>
      <c r="N21" s="588"/>
      <c r="O21" s="588"/>
      <c r="P21" s="588"/>
      <c r="Q21" s="589"/>
      <c r="R21" s="590">
        <v>3666</v>
      </c>
      <c r="S21" s="591"/>
      <c r="T21" s="591"/>
      <c r="U21" s="591"/>
      <c r="V21" s="591"/>
      <c r="W21" s="591"/>
      <c r="X21" s="591"/>
      <c r="Y21" s="592"/>
      <c r="Z21" s="643">
        <v>0</v>
      </c>
      <c r="AA21" s="643"/>
      <c r="AB21" s="643"/>
      <c r="AC21" s="643"/>
      <c r="AD21" s="644">
        <v>3666</v>
      </c>
      <c r="AE21" s="644"/>
      <c r="AF21" s="644"/>
      <c r="AG21" s="644"/>
      <c r="AH21" s="644"/>
      <c r="AI21" s="644"/>
      <c r="AJ21" s="644"/>
      <c r="AK21" s="644"/>
      <c r="AL21" s="613">
        <v>0</v>
      </c>
      <c r="AM21" s="645"/>
      <c r="AN21" s="645"/>
      <c r="AO21" s="646"/>
      <c r="AP21" s="681" t="s">
        <v>259</v>
      </c>
      <c r="AQ21" s="691"/>
      <c r="AR21" s="691"/>
      <c r="AS21" s="691"/>
      <c r="AT21" s="691"/>
      <c r="AU21" s="691"/>
      <c r="AV21" s="691"/>
      <c r="AW21" s="691"/>
      <c r="AX21" s="691"/>
      <c r="AY21" s="691"/>
      <c r="AZ21" s="691"/>
      <c r="BA21" s="691"/>
      <c r="BB21" s="691"/>
      <c r="BC21" s="691"/>
      <c r="BD21" s="691"/>
      <c r="BE21" s="691"/>
      <c r="BF21" s="683"/>
      <c r="BG21" s="590" t="s">
        <v>111</v>
      </c>
      <c r="BH21" s="591"/>
      <c r="BI21" s="591"/>
      <c r="BJ21" s="591"/>
      <c r="BK21" s="591"/>
      <c r="BL21" s="591"/>
      <c r="BM21" s="591"/>
      <c r="BN21" s="592"/>
      <c r="BO21" s="643" t="s">
        <v>111</v>
      </c>
      <c r="BP21" s="643"/>
      <c r="BQ21" s="643"/>
      <c r="BR21" s="643"/>
      <c r="BS21" s="596" t="s">
        <v>111</v>
      </c>
      <c r="BT21" s="591"/>
      <c r="BU21" s="591"/>
      <c r="BV21" s="591"/>
      <c r="BW21" s="591"/>
      <c r="BX21" s="591"/>
      <c r="BY21" s="591"/>
      <c r="BZ21" s="591"/>
      <c r="CA21" s="591"/>
      <c r="CB21" s="626"/>
      <c r="CD21" s="628"/>
      <c r="CE21" s="629"/>
      <c r="CF21" s="629"/>
      <c r="CG21" s="629"/>
      <c r="CH21" s="629"/>
      <c r="CI21" s="629"/>
      <c r="CJ21" s="629"/>
      <c r="CK21" s="629"/>
      <c r="CL21" s="629"/>
      <c r="CM21" s="629"/>
      <c r="CN21" s="629"/>
      <c r="CO21" s="629"/>
      <c r="CP21" s="629"/>
      <c r="CQ21" s="630"/>
      <c r="CR21" s="590"/>
      <c r="CS21" s="591"/>
      <c r="CT21" s="591"/>
      <c r="CU21" s="591"/>
      <c r="CV21" s="591"/>
      <c r="CW21" s="591"/>
      <c r="CX21" s="591"/>
      <c r="CY21" s="592"/>
      <c r="CZ21" s="643"/>
      <c r="DA21" s="643"/>
      <c r="DB21" s="643"/>
      <c r="DC21" s="643"/>
      <c r="DD21" s="596"/>
      <c r="DE21" s="591"/>
      <c r="DF21" s="591"/>
      <c r="DG21" s="591"/>
      <c r="DH21" s="591"/>
      <c r="DI21" s="591"/>
      <c r="DJ21" s="591"/>
      <c r="DK21" s="591"/>
      <c r="DL21" s="591"/>
      <c r="DM21" s="591"/>
      <c r="DN21" s="591"/>
      <c r="DO21" s="591"/>
      <c r="DP21" s="592"/>
      <c r="DQ21" s="596"/>
      <c r="DR21" s="591"/>
      <c r="DS21" s="591"/>
      <c r="DT21" s="591"/>
      <c r="DU21" s="591"/>
      <c r="DV21" s="591"/>
      <c r="DW21" s="591"/>
      <c r="DX21" s="591"/>
      <c r="DY21" s="591"/>
      <c r="DZ21" s="591"/>
      <c r="EA21" s="591"/>
      <c r="EB21" s="591"/>
      <c r="EC21" s="626"/>
    </row>
    <row r="22" spans="2:133" ht="11.25" customHeight="1">
      <c r="B22" s="587" t="s">
        <v>260</v>
      </c>
      <c r="C22" s="588"/>
      <c r="D22" s="588"/>
      <c r="E22" s="588"/>
      <c r="F22" s="588"/>
      <c r="G22" s="588"/>
      <c r="H22" s="588"/>
      <c r="I22" s="588"/>
      <c r="J22" s="588"/>
      <c r="K22" s="588"/>
      <c r="L22" s="588"/>
      <c r="M22" s="588"/>
      <c r="N22" s="588"/>
      <c r="O22" s="588"/>
      <c r="P22" s="588"/>
      <c r="Q22" s="589"/>
      <c r="R22" s="590">
        <v>28277</v>
      </c>
      <c r="S22" s="591"/>
      <c r="T22" s="591"/>
      <c r="U22" s="591"/>
      <c r="V22" s="591"/>
      <c r="W22" s="591"/>
      <c r="X22" s="591"/>
      <c r="Y22" s="592"/>
      <c r="Z22" s="643">
        <v>0.2</v>
      </c>
      <c r="AA22" s="643"/>
      <c r="AB22" s="643"/>
      <c r="AC22" s="643"/>
      <c r="AD22" s="644" t="s">
        <v>111</v>
      </c>
      <c r="AE22" s="644"/>
      <c r="AF22" s="644"/>
      <c r="AG22" s="644"/>
      <c r="AH22" s="644"/>
      <c r="AI22" s="644"/>
      <c r="AJ22" s="644"/>
      <c r="AK22" s="644"/>
      <c r="AL22" s="613" t="s">
        <v>111</v>
      </c>
      <c r="AM22" s="645"/>
      <c r="AN22" s="645"/>
      <c r="AO22" s="646"/>
      <c r="AP22" s="681" t="s">
        <v>261</v>
      </c>
      <c r="AQ22" s="691"/>
      <c r="AR22" s="691"/>
      <c r="AS22" s="691"/>
      <c r="AT22" s="691"/>
      <c r="AU22" s="691"/>
      <c r="AV22" s="691"/>
      <c r="AW22" s="691"/>
      <c r="AX22" s="691"/>
      <c r="AY22" s="691"/>
      <c r="AZ22" s="691"/>
      <c r="BA22" s="691"/>
      <c r="BB22" s="691"/>
      <c r="BC22" s="691"/>
      <c r="BD22" s="691"/>
      <c r="BE22" s="691"/>
      <c r="BF22" s="683"/>
      <c r="BG22" s="590" t="s">
        <v>111</v>
      </c>
      <c r="BH22" s="591"/>
      <c r="BI22" s="591"/>
      <c r="BJ22" s="591"/>
      <c r="BK22" s="591"/>
      <c r="BL22" s="591"/>
      <c r="BM22" s="591"/>
      <c r="BN22" s="592"/>
      <c r="BO22" s="643" t="s">
        <v>111</v>
      </c>
      <c r="BP22" s="643"/>
      <c r="BQ22" s="643"/>
      <c r="BR22" s="643"/>
      <c r="BS22" s="596" t="s">
        <v>111</v>
      </c>
      <c r="BT22" s="591"/>
      <c r="BU22" s="591"/>
      <c r="BV22" s="591"/>
      <c r="BW22" s="591"/>
      <c r="BX22" s="591"/>
      <c r="BY22" s="591"/>
      <c r="BZ22" s="591"/>
      <c r="CA22" s="591"/>
      <c r="CB22" s="626"/>
      <c r="CD22" s="695" t="s">
        <v>262</v>
      </c>
      <c r="CE22" s="696"/>
      <c r="CF22" s="696"/>
      <c r="CG22" s="696"/>
      <c r="CH22" s="696"/>
      <c r="CI22" s="696"/>
      <c r="CJ22" s="696"/>
      <c r="CK22" s="696"/>
      <c r="CL22" s="696"/>
      <c r="CM22" s="696"/>
      <c r="CN22" s="696"/>
      <c r="CO22" s="696"/>
      <c r="CP22" s="696"/>
      <c r="CQ22" s="696"/>
      <c r="CR22" s="696"/>
      <c r="CS22" s="696"/>
      <c r="CT22" s="696"/>
      <c r="CU22" s="696"/>
      <c r="CV22" s="696"/>
      <c r="CW22" s="696"/>
      <c r="CX22" s="696"/>
      <c r="CY22" s="696"/>
      <c r="CZ22" s="696"/>
      <c r="DA22" s="696"/>
      <c r="DB22" s="696"/>
      <c r="DC22" s="696"/>
      <c r="DD22" s="696"/>
      <c r="DE22" s="696"/>
      <c r="DF22" s="696"/>
      <c r="DG22" s="696"/>
      <c r="DH22" s="696"/>
      <c r="DI22" s="696"/>
      <c r="DJ22" s="696"/>
      <c r="DK22" s="696"/>
      <c r="DL22" s="696"/>
      <c r="DM22" s="696"/>
      <c r="DN22" s="696"/>
      <c r="DO22" s="696"/>
      <c r="DP22" s="696"/>
      <c r="DQ22" s="696"/>
      <c r="DR22" s="696"/>
      <c r="DS22" s="696"/>
      <c r="DT22" s="696"/>
      <c r="DU22" s="696"/>
      <c r="DV22" s="696"/>
      <c r="DW22" s="696"/>
      <c r="DX22" s="696"/>
      <c r="DY22" s="696"/>
      <c r="DZ22" s="696"/>
      <c r="EA22" s="696"/>
      <c r="EB22" s="696"/>
      <c r="EC22" s="697"/>
    </row>
    <row r="23" spans="2:133" ht="11.25" customHeight="1">
      <c r="B23" s="587" t="s">
        <v>263</v>
      </c>
      <c r="C23" s="588"/>
      <c r="D23" s="588"/>
      <c r="E23" s="588"/>
      <c r="F23" s="588"/>
      <c r="G23" s="588"/>
      <c r="H23" s="588"/>
      <c r="I23" s="588"/>
      <c r="J23" s="588"/>
      <c r="K23" s="588"/>
      <c r="L23" s="588"/>
      <c r="M23" s="588"/>
      <c r="N23" s="588"/>
      <c r="O23" s="588"/>
      <c r="P23" s="588"/>
      <c r="Q23" s="589"/>
      <c r="R23" s="590">
        <v>342893</v>
      </c>
      <c r="S23" s="591"/>
      <c r="T23" s="591"/>
      <c r="U23" s="591"/>
      <c r="V23" s="591"/>
      <c r="W23" s="591"/>
      <c r="X23" s="591"/>
      <c r="Y23" s="592"/>
      <c r="Z23" s="643">
        <v>2.7</v>
      </c>
      <c r="AA23" s="643"/>
      <c r="AB23" s="643"/>
      <c r="AC23" s="643"/>
      <c r="AD23" s="644">
        <v>87111</v>
      </c>
      <c r="AE23" s="644"/>
      <c r="AF23" s="644"/>
      <c r="AG23" s="644"/>
      <c r="AH23" s="644"/>
      <c r="AI23" s="644"/>
      <c r="AJ23" s="644"/>
      <c r="AK23" s="644"/>
      <c r="AL23" s="613">
        <v>1.1000000000000001</v>
      </c>
      <c r="AM23" s="645"/>
      <c r="AN23" s="645"/>
      <c r="AO23" s="646"/>
      <c r="AP23" s="681" t="s">
        <v>264</v>
      </c>
      <c r="AQ23" s="691"/>
      <c r="AR23" s="691"/>
      <c r="AS23" s="691"/>
      <c r="AT23" s="691"/>
      <c r="AU23" s="691"/>
      <c r="AV23" s="691"/>
      <c r="AW23" s="691"/>
      <c r="AX23" s="691"/>
      <c r="AY23" s="691"/>
      <c r="AZ23" s="691"/>
      <c r="BA23" s="691"/>
      <c r="BB23" s="691"/>
      <c r="BC23" s="691"/>
      <c r="BD23" s="691"/>
      <c r="BE23" s="691"/>
      <c r="BF23" s="683"/>
      <c r="BG23" s="590">
        <v>370256</v>
      </c>
      <c r="BH23" s="591"/>
      <c r="BI23" s="591"/>
      <c r="BJ23" s="591"/>
      <c r="BK23" s="591"/>
      <c r="BL23" s="591"/>
      <c r="BM23" s="591"/>
      <c r="BN23" s="592"/>
      <c r="BO23" s="643">
        <v>6.6</v>
      </c>
      <c r="BP23" s="643"/>
      <c r="BQ23" s="643"/>
      <c r="BR23" s="643"/>
      <c r="BS23" s="596" t="s">
        <v>111</v>
      </c>
      <c r="BT23" s="591"/>
      <c r="BU23" s="591"/>
      <c r="BV23" s="591"/>
      <c r="BW23" s="591"/>
      <c r="BX23" s="591"/>
      <c r="BY23" s="591"/>
      <c r="BZ23" s="591"/>
      <c r="CA23" s="591"/>
      <c r="CB23" s="626"/>
      <c r="CD23" s="695" t="s">
        <v>203</v>
      </c>
      <c r="CE23" s="696"/>
      <c r="CF23" s="696"/>
      <c r="CG23" s="696"/>
      <c r="CH23" s="696"/>
      <c r="CI23" s="696"/>
      <c r="CJ23" s="696"/>
      <c r="CK23" s="696"/>
      <c r="CL23" s="696"/>
      <c r="CM23" s="696"/>
      <c r="CN23" s="696"/>
      <c r="CO23" s="696"/>
      <c r="CP23" s="696"/>
      <c r="CQ23" s="697"/>
      <c r="CR23" s="695" t="s">
        <v>265</v>
      </c>
      <c r="CS23" s="696"/>
      <c r="CT23" s="696"/>
      <c r="CU23" s="696"/>
      <c r="CV23" s="696"/>
      <c r="CW23" s="696"/>
      <c r="CX23" s="696"/>
      <c r="CY23" s="697"/>
      <c r="CZ23" s="695" t="s">
        <v>266</v>
      </c>
      <c r="DA23" s="696"/>
      <c r="DB23" s="696"/>
      <c r="DC23" s="697"/>
      <c r="DD23" s="695" t="s">
        <v>267</v>
      </c>
      <c r="DE23" s="696"/>
      <c r="DF23" s="696"/>
      <c r="DG23" s="696"/>
      <c r="DH23" s="696"/>
      <c r="DI23" s="696"/>
      <c r="DJ23" s="696"/>
      <c r="DK23" s="697"/>
      <c r="DL23" s="698" t="s">
        <v>268</v>
      </c>
      <c r="DM23" s="699"/>
      <c r="DN23" s="699"/>
      <c r="DO23" s="699"/>
      <c r="DP23" s="699"/>
      <c r="DQ23" s="699"/>
      <c r="DR23" s="699"/>
      <c r="DS23" s="699"/>
      <c r="DT23" s="699"/>
      <c r="DU23" s="699"/>
      <c r="DV23" s="700"/>
      <c r="DW23" s="695" t="s">
        <v>269</v>
      </c>
      <c r="DX23" s="696"/>
      <c r="DY23" s="696"/>
      <c r="DZ23" s="696"/>
      <c r="EA23" s="696"/>
      <c r="EB23" s="696"/>
      <c r="EC23" s="697"/>
    </row>
    <row r="24" spans="2:133" ht="11.25" customHeight="1">
      <c r="B24" s="587" t="s">
        <v>270</v>
      </c>
      <c r="C24" s="588"/>
      <c r="D24" s="588"/>
      <c r="E24" s="588"/>
      <c r="F24" s="588"/>
      <c r="G24" s="588"/>
      <c r="H24" s="588"/>
      <c r="I24" s="588"/>
      <c r="J24" s="588"/>
      <c r="K24" s="588"/>
      <c r="L24" s="588"/>
      <c r="M24" s="588"/>
      <c r="N24" s="588"/>
      <c r="O24" s="588"/>
      <c r="P24" s="588"/>
      <c r="Q24" s="589"/>
      <c r="R24" s="590">
        <v>27921</v>
      </c>
      <c r="S24" s="591"/>
      <c r="T24" s="591"/>
      <c r="U24" s="591"/>
      <c r="V24" s="591"/>
      <c r="W24" s="591"/>
      <c r="X24" s="591"/>
      <c r="Y24" s="592"/>
      <c r="Z24" s="643">
        <v>0.2</v>
      </c>
      <c r="AA24" s="643"/>
      <c r="AB24" s="643"/>
      <c r="AC24" s="643"/>
      <c r="AD24" s="644" t="s">
        <v>111</v>
      </c>
      <c r="AE24" s="644"/>
      <c r="AF24" s="644"/>
      <c r="AG24" s="644"/>
      <c r="AH24" s="644"/>
      <c r="AI24" s="644"/>
      <c r="AJ24" s="644"/>
      <c r="AK24" s="644"/>
      <c r="AL24" s="613" t="s">
        <v>111</v>
      </c>
      <c r="AM24" s="645"/>
      <c r="AN24" s="645"/>
      <c r="AO24" s="646"/>
      <c r="AP24" s="681" t="s">
        <v>271</v>
      </c>
      <c r="AQ24" s="691"/>
      <c r="AR24" s="691"/>
      <c r="AS24" s="691"/>
      <c r="AT24" s="691"/>
      <c r="AU24" s="691"/>
      <c r="AV24" s="691"/>
      <c r="AW24" s="691"/>
      <c r="AX24" s="691"/>
      <c r="AY24" s="691"/>
      <c r="AZ24" s="691"/>
      <c r="BA24" s="691"/>
      <c r="BB24" s="691"/>
      <c r="BC24" s="691"/>
      <c r="BD24" s="691"/>
      <c r="BE24" s="691"/>
      <c r="BF24" s="683"/>
      <c r="BG24" s="590" t="s">
        <v>111</v>
      </c>
      <c r="BH24" s="591"/>
      <c r="BI24" s="591"/>
      <c r="BJ24" s="591"/>
      <c r="BK24" s="591"/>
      <c r="BL24" s="591"/>
      <c r="BM24" s="591"/>
      <c r="BN24" s="592"/>
      <c r="BO24" s="643" t="s">
        <v>111</v>
      </c>
      <c r="BP24" s="643"/>
      <c r="BQ24" s="643"/>
      <c r="BR24" s="643"/>
      <c r="BS24" s="596" t="s">
        <v>111</v>
      </c>
      <c r="BT24" s="591"/>
      <c r="BU24" s="591"/>
      <c r="BV24" s="591"/>
      <c r="BW24" s="591"/>
      <c r="BX24" s="591"/>
      <c r="BY24" s="591"/>
      <c r="BZ24" s="591"/>
      <c r="CA24" s="591"/>
      <c r="CB24" s="626"/>
      <c r="CD24" s="647" t="s">
        <v>272</v>
      </c>
      <c r="CE24" s="648"/>
      <c r="CF24" s="648"/>
      <c r="CG24" s="648"/>
      <c r="CH24" s="648"/>
      <c r="CI24" s="648"/>
      <c r="CJ24" s="648"/>
      <c r="CK24" s="648"/>
      <c r="CL24" s="648"/>
      <c r="CM24" s="648"/>
      <c r="CN24" s="648"/>
      <c r="CO24" s="648"/>
      <c r="CP24" s="648"/>
      <c r="CQ24" s="649"/>
      <c r="CR24" s="640">
        <v>6237387</v>
      </c>
      <c r="CS24" s="641"/>
      <c r="CT24" s="641"/>
      <c r="CU24" s="641"/>
      <c r="CV24" s="641"/>
      <c r="CW24" s="641"/>
      <c r="CX24" s="641"/>
      <c r="CY24" s="688"/>
      <c r="CZ24" s="692">
        <v>49.4</v>
      </c>
      <c r="DA24" s="693"/>
      <c r="DB24" s="693"/>
      <c r="DC24" s="694"/>
      <c r="DD24" s="687">
        <v>4666866</v>
      </c>
      <c r="DE24" s="641"/>
      <c r="DF24" s="641"/>
      <c r="DG24" s="641"/>
      <c r="DH24" s="641"/>
      <c r="DI24" s="641"/>
      <c r="DJ24" s="641"/>
      <c r="DK24" s="688"/>
      <c r="DL24" s="687">
        <v>4666703</v>
      </c>
      <c r="DM24" s="641"/>
      <c r="DN24" s="641"/>
      <c r="DO24" s="641"/>
      <c r="DP24" s="641"/>
      <c r="DQ24" s="641"/>
      <c r="DR24" s="641"/>
      <c r="DS24" s="641"/>
      <c r="DT24" s="641"/>
      <c r="DU24" s="641"/>
      <c r="DV24" s="688"/>
      <c r="DW24" s="689">
        <v>57.2</v>
      </c>
      <c r="DX24" s="658"/>
      <c r="DY24" s="658"/>
      <c r="DZ24" s="658"/>
      <c r="EA24" s="658"/>
      <c r="EB24" s="658"/>
      <c r="EC24" s="690"/>
    </row>
    <row r="25" spans="2:133" ht="11.25" customHeight="1">
      <c r="B25" s="587" t="s">
        <v>273</v>
      </c>
      <c r="C25" s="588"/>
      <c r="D25" s="588"/>
      <c r="E25" s="588"/>
      <c r="F25" s="588"/>
      <c r="G25" s="588"/>
      <c r="H25" s="588"/>
      <c r="I25" s="588"/>
      <c r="J25" s="588"/>
      <c r="K25" s="588"/>
      <c r="L25" s="588"/>
      <c r="M25" s="588"/>
      <c r="N25" s="588"/>
      <c r="O25" s="588"/>
      <c r="P25" s="588"/>
      <c r="Q25" s="589"/>
      <c r="R25" s="590">
        <v>1315596</v>
      </c>
      <c r="S25" s="591"/>
      <c r="T25" s="591"/>
      <c r="U25" s="591"/>
      <c r="V25" s="591"/>
      <c r="W25" s="591"/>
      <c r="X25" s="591"/>
      <c r="Y25" s="592"/>
      <c r="Z25" s="643">
        <v>10.3</v>
      </c>
      <c r="AA25" s="643"/>
      <c r="AB25" s="643"/>
      <c r="AC25" s="643"/>
      <c r="AD25" s="644" t="s">
        <v>111</v>
      </c>
      <c r="AE25" s="644"/>
      <c r="AF25" s="644"/>
      <c r="AG25" s="644"/>
      <c r="AH25" s="644"/>
      <c r="AI25" s="644"/>
      <c r="AJ25" s="644"/>
      <c r="AK25" s="644"/>
      <c r="AL25" s="613" t="s">
        <v>111</v>
      </c>
      <c r="AM25" s="645"/>
      <c r="AN25" s="645"/>
      <c r="AO25" s="646"/>
      <c r="AP25" s="681" t="s">
        <v>274</v>
      </c>
      <c r="AQ25" s="691"/>
      <c r="AR25" s="691"/>
      <c r="AS25" s="691"/>
      <c r="AT25" s="691"/>
      <c r="AU25" s="691"/>
      <c r="AV25" s="691"/>
      <c r="AW25" s="691"/>
      <c r="AX25" s="691"/>
      <c r="AY25" s="691"/>
      <c r="AZ25" s="691"/>
      <c r="BA25" s="691"/>
      <c r="BB25" s="691"/>
      <c r="BC25" s="691"/>
      <c r="BD25" s="691"/>
      <c r="BE25" s="691"/>
      <c r="BF25" s="683"/>
      <c r="BG25" s="590" t="s">
        <v>111</v>
      </c>
      <c r="BH25" s="591"/>
      <c r="BI25" s="591"/>
      <c r="BJ25" s="591"/>
      <c r="BK25" s="591"/>
      <c r="BL25" s="591"/>
      <c r="BM25" s="591"/>
      <c r="BN25" s="592"/>
      <c r="BO25" s="643" t="s">
        <v>111</v>
      </c>
      <c r="BP25" s="643"/>
      <c r="BQ25" s="643"/>
      <c r="BR25" s="643"/>
      <c r="BS25" s="596" t="s">
        <v>111</v>
      </c>
      <c r="BT25" s="591"/>
      <c r="BU25" s="591"/>
      <c r="BV25" s="591"/>
      <c r="BW25" s="591"/>
      <c r="BX25" s="591"/>
      <c r="BY25" s="591"/>
      <c r="BZ25" s="591"/>
      <c r="CA25" s="591"/>
      <c r="CB25" s="626"/>
      <c r="CD25" s="627" t="s">
        <v>275</v>
      </c>
      <c r="CE25" s="624"/>
      <c r="CF25" s="624"/>
      <c r="CG25" s="624"/>
      <c r="CH25" s="624"/>
      <c r="CI25" s="624"/>
      <c r="CJ25" s="624"/>
      <c r="CK25" s="624"/>
      <c r="CL25" s="624"/>
      <c r="CM25" s="624"/>
      <c r="CN25" s="624"/>
      <c r="CO25" s="624"/>
      <c r="CP25" s="624"/>
      <c r="CQ25" s="625"/>
      <c r="CR25" s="590">
        <v>2464713</v>
      </c>
      <c r="CS25" s="609"/>
      <c r="CT25" s="609"/>
      <c r="CU25" s="609"/>
      <c r="CV25" s="609"/>
      <c r="CW25" s="609"/>
      <c r="CX25" s="609"/>
      <c r="CY25" s="610"/>
      <c r="CZ25" s="593">
        <v>19.5</v>
      </c>
      <c r="DA25" s="611"/>
      <c r="DB25" s="611"/>
      <c r="DC25" s="612"/>
      <c r="DD25" s="596">
        <v>2213537</v>
      </c>
      <c r="DE25" s="609"/>
      <c r="DF25" s="609"/>
      <c r="DG25" s="609"/>
      <c r="DH25" s="609"/>
      <c r="DI25" s="609"/>
      <c r="DJ25" s="609"/>
      <c r="DK25" s="610"/>
      <c r="DL25" s="596">
        <v>2213374</v>
      </c>
      <c r="DM25" s="609"/>
      <c r="DN25" s="609"/>
      <c r="DO25" s="609"/>
      <c r="DP25" s="609"/>
      <c r="DQ25" s="609"/>
      <c r="DR25" s="609"/>
      <c r="DS25" s="609"/>
      <c r="DT25" s="609"/>
      <c r="DU25" s="609"/>
      <c r="DV25" s="610"/>
      <c r="DW25" s="613">
        <v>27.1</v>
      </c>
      <c r="DX25" s="614"/>
      <c r="DY25" s="614"/>
      <c r="DZ25" s="614"/>
      <c r="EA25" s="614"/>
      <c r="EB25" s="614"/>
      <c r="EC25" s="615"/>
    </row>
    <row r="26" spans="2:133" ht="11.25" customHeight="1">
      <c r="B26" s="684" t="s">
        <v>276</v>
      </c>
      <c r="C26" s="685"/>
      <c r="D26" s="685"/>
      <c r="E26" s="685"/>
      <c r="F26" s="685"/>
      <c r="G26" s="685"/>
      <c r="H26" s="685"/>
      <c r="I26" s="685"/>
      <c r="J26" s="685"/>
      <c r="K26" s="685"/>
      <c r="L26" s="685"/>
      <c r="M26" s="685"/>
      <c r="N26" s="685"/>
      <c r="O26" s="685"/>
      <c r="P26" s="685"/>
      <c r="Q26" s="686"/>
      <c r="R26" s="590">
        <v>75577</v>
      </c>
      <c r="S26" s="591"/>
      <c r="T26" s="591"/>
      <c r="U26" s="591"/>
      <c r="V26" s="591"/>
      <c r="W26" s="591"/>
      <c r="X26" s="591"/>
      <c r="Y26" s="592"/>
      <c r="Z26" s="643">
        <v>0.6</v>
      </c>
      <c r="AA26" s="643"/>
      <c r="AB26" s="643"/>
      <c r="AC26" s="643"/>
      <c r="AD26" s="644">
        <v>75577</v>
      </c>
      <c r="AE26" s="644"/>
      <c r="AF26" s="644"/>
      <c r="AG26" s="644"/>
      <c r="AH26" s="644"/>
      <c r="AI26" s="644"/>
      <c r="AJ26" s="644"/>
      <c r="AK26" s="644"/>
      <c r="AL26" s="613">
        <v>1</v>
      </c>
      <c r="AM26" s="645"/>
      <c r="AN26" s="645"/>
      <c r="AO26" s="646"/>
      <c r="AP26" s="681" t="s">
        <v>277</v>
      </c>
      <c r="AQ26" s="682"/>
      <c r="AR26" s="682"/>
      <c r="AS26" s="682"/>
      <c r="AT26" s="682"/>
      <c r="AU26" s="682"/>
      <c r="AV26" s="682"/>
      <c r="AW26" s="682"/>
      <c r="AX26" s="682"/>
      <c r="AY26" s="682"/>
      <c r="AZ26" s="682"/>
      <c r="BA26" s="682"/>
      <c r="BB26" s="682"/>
      <c r="BC26" s="682"/>
      <c r="BD26" s="682"/>
      <c r="BE26" s="682"/>
      <c r="BF26" s="683"/>
      <c r="BG26" s="590" t="s">
        <v>111</v>
      </c>
      <c r="BH26" s="591"/>
      <c r="BI26" s="591"/>
      <c r="BJ26" s="591"/>
      <c r="BK26" s="591"/>
      <c r="BL26" s="591"/>
      <c r="BM26" s="591"/>
      <c r="BN26" s="592"/>
      <c r="BO26" s="643" t="s">
        <v>111</v>
      </c>
      <c r="BP26" s="643"/>
      <c r="BQ26" s="643"/>
      <c r="BR26" s="643"/>
      <c r="BS26" s="596" t="s">
        <v>111</v>
      </c>
      <c r="BT26" s="591"/>
      <c r="BU26" s="591"/>
      <c r="BV26" s="591"/>
      <c r="BW26" s="591"/>
      <c r="BX26" s="591"/>
      <c r="BY26" s="591"/>
      <c r="BZ26" s="591"/>
      <c r="CA26" s="591"/>
      <c r="CB26" s="626"/>
      <c r="CD26" s="627" t="s">
        <v>278</v>
      </c>
      <c r="CE26" s="624"/>
      <c r="CF26" s="624"/>
      <c r="CG26" s="624"/>
      <c r="CH26" s="624"/>
      <c r="CI26" s="624"/>
      <c r="CJ26" s="624"/>
      <c r="CK26" s="624"/>
      <c r="CL26" s="624"/>
      <c r="CM26" s="624"/>
      <c r="CN26" s="624"/>
      <c r="CO26" s="624"/>
      <c r="CP26" s="624"/>
      <c r="CQ26" s="625"/>
      <c r="CR26" s="590">
        <v>1735589</v>
      </c>
      <c r="CS26" s="591"/>
      <c r="CT26" s="591"/>
      <c r="CU26" s="591"/>
      <c r="CV26" s="591"/>
      <c r="CW26" s="591"/>
      <c r="CX26" s="591"/>
      <c r="CY26" s="592"/>
      <c r="CZ26" s="593">
        <v>13.7</v>
      </c>
      <c r="DA26" s="611"/>
      <c r="DB26" s="611"/>
      <c r="DC26" s="612"/>
      <c r="DD26" s="596">
        <v>1498097</v>
      </c>
      <c r="DE26" s="591"/>
      <c r="DF26" s="591"/>
      <c r="DG26" s="591"/>
      <c r="DH26" s="591"/>
      <c r="DI26" s="591"/>
      <c r="DJ26" s="591"/>
      <c r="DK26" s="592"/>
      <c r="DL26" s="596" t="s">
        <v>215</v>
      </c>
      <c r="DM26" s="591"/>
      <c r="DN26" s="591"/>
      <c r="DO26" s="591"/>
      <c r="DP26" s="591"/>
      <c r="DQ26" s="591"/>
      <c r="DR26" s="591"/>
      <c r="DS26" s="591"/>
      <c r="DT26" s="591"/>
      <c r="DU26" s="591"/>
      <c r="DV26" s="592"/>
      <c r="DW26" s="613" t="s">
        <v>215</v>
      </c>
      <c r="DX26" s="614"/>
      <c r="DY26" s="614"/>
      <c r="DZ26" s="614"/>
      <c r="EA26" s="614"/>
      <c r="EB26" s="614"/>
      <c r="EC26" s="615"/>
    </row>
    <row r="27" spans="2:133" ht="11.25" customHeight="1">
      <c r="B27" s="587" t="s">
        <v>279</v>
      </c>
      <c r="C27" s="588"/>
      <c r="D27" s="588"/>
      <c r="E27" s="588"/>
      <c r="F27" s="588"/>
      <c r="G27" s="588"/>
      <c r="H27" s="588"/>
      <c r="I27" s="588"/>
      <c r="J27" s="588"/>
      <c r="K27" s="588"/>
      <c r="L27" s="588"/>
      <c r="M27" s="588"/>
      <c r="N27" s="588"/>
      <c r="O27" s="588"/>
      <c r="P27" s="588"/>
      <c r="Q27" s="589"/>
      <c r="R27" s="590">
        <v>741016</v>
      </c>
      <c r="S27" s="591"/>
      <c r="T27" s="591"/>
      <c r="U27" s="591"/>
      <c r="V27" s="591"/>
      <c r="W27" s="591"/>
      <c r="X27" s="591"/>
      <c r="Y27" s="592"/>
      <c r="Z27" s="643">
        <v>5.8</v>
      </c>
      <c r="AA27" s="643"/>
      <c r="AB27" s="643"/>
      <c r="AC27" s="643"/>
      <c r="AD27" s="644" t="s">
        <v>111</v>
      </c>
      <c r="AE27" s="644"/>
      <c r="AF27" s="644"/>
      <c r="AG27" s="644"/>
      <c r="AH27" s="644"/>
      <c r="AI27" s="644"/>
      <c r="AJ27" s="644"/>
      <c r="AK27" s="644"/>
      <c r="AL27" s="613" t="s">
        <v>111</v>
      </c>
      <c r="AM27" s="645"/>
      <c r="AN27" s="645"/>
      <c r="AO27" s="646"/>
      <c r="AP27" s="587" t="s">
        <v>280</v>
      </c>
      <c r="AQ27" s="588"/>
      <c r="AR27" s="588"/>
      <c r="AS27" s="588"/>
      <c r="AT27" s="588"/>
      <c r="AU27" s="588"/>
      <c r="AV27" s="588"/>
      <c r="AW27" s="588"/>
      <c r="AX27" s="588"/>
      <c r="AY27" s="588"/>
      <c r="AZ27" s="588"/>
      <c r="BA27" s="588"/>
      <c r="BB27" s="588"/>
      <c r="BC27" s="588"/>
      <c r="BD27" s="588"/>
      <c r="BE27" s="588"/>
      <c r="BF27" s="589"/>
      <c r="BG27" s="590">
        <v>5622831</v>
      </c>
      <c r="BH27" s="591"/>
      <c r="BI27" s="591"/>
      <c r="BJ27" s="591"/>
      <c r="BK27" s="591"/>
      <c r="BL27" s="591"/>
      <c r="BM27" s="591"/>
      <c r="BN27" s="592"/>
      <c r="BO27" s="643">
        <v>100</v>
      </c>
      <c r="BP27" s="643"/>
      <c r="BQ27" s="643"/>
      <c r="BR27" s="643"/>
      <c r="BS27" s="596">
        <v>76473</v>
      </c>
      <c r="BT27" s="591"/>
      <c r="BU27" s="591"/>
      <c r="BV27" s="591"/>
      <c r="BW27" s="591"/>
      <c r="BX27" s="591"/>
      <c r="BY27" s="591"/>
      <c r="BZ27" s="591"/>
      <c r="CA27" s="591"/>
      <c r="CB27" s="626"/>
      <c r="CD27" s="627" t="s">
        <v>281</v>
      </c>
      <c r="CE27" s="624"/>
      <c r="CF27" s="624"/>
      <c r="CG27" s="624"/>
      <c r="CH27" s="624"/>
      <c r="CI27" s="624"/>
      <c r="CJ27" s="624"/>
      <c r="CK27" s="624"/>
      <c r="CL27" s="624"/>
      <c r="CM27" s="624"/>
      <c r="CN27" s="624"/>
      <c r="CO27" s="624"/>
      <c r="CP27" s="624"/>
      <c r="CQ27" s="625"/>
      <c r="CR27" s="590">
        <v>2324982</v>
      </c>
      <c r="CS27" s="609"/>
      <c r="CT27" s="609"/>
      <c r="CU27" s="609"/>
      <c r="CV27" s="609"/>
      <c r="CW27" s="609"/>
      <c r="CX27" s="609"/>
      <c r="CY27" s="610"/>
      <c r="CZ27" s="593">
        <v>18.399999999999999</v>
      </c>
      <c r="DA27" s="611"/>
      <c r="DB27" s="611"/>
      <c r="DC27" s="612"/>
      <c r="DD27" s="596">
        <v>1005637</v>
      </c>
      <c r="DE27" s="609"/>
      <c r="DF27" s="609"/>
      <c r="DG27" s="609"/>
      <c r="DH27" s="609"/>
      <c r="DI27" s="609"/>
      <c r="DJ27" s="609"/>
      <c r="DK27" s="610"/>
      <c r="DL27" s="596">
        <v>1005637</v>
      </c>
      <c r="DM27" s="609"/>
      <c r="DN27" s="609"/>
      <c r="DO27" s="609"/>
      <c r="DP27" s="609"/>
      <c r="DQ27" s="609"/>
      <c r="DR27" s="609"/>
      <c r="DS27" s="609"/>
      <c r="DT27" s="609"/>
      <c r="DU27" s="609"/>
      <c r="DV27" s="610"/>
      <c r="DW27" s="613">
        <v>12.3</v>
      </c>
      <c r="DX27" s="614"/>
      <c r="DY27" s="614"/>
      <c r="DZ27" s="614"/>
      <c r="EA27" s="614"/>
      <c r="EB27" s="614"/>
      <c r="EC27" s="615"/>
    </row>
    <row r="28" spans="2:133" ht="11.25" customHeight="1">
      <c r="B28" s="587" t="s">
        <v>282</v>
      </c>
      <c r="C28" s="588"/>
      <c r="D28" s="588"/>
      <c r="E28" s="588"/>
      <c r="F28" s="588"/>
      <c r="G28" s="588"/>
      <c r="H28" s="588"/>
      <c r="I28" s="588"/>
      <c r="J28" s="588"/>
      <c r="K28" s="588"/>
      <c r="L28" s="588"/>
      <c r="M28" s="588"/>
      <c r="N28" s="588"/>
      <c r="O28" s="588"/>
      <c r="P28" s="588"/>
      <c r="Q28" s="589"/>
      <c r="R28" s="590">
        <v>15133</v>
      </c>
      <c r="S28" s="591"/>
      <c r="T28" s="591"/>
      <c r="U28" s="591"/>
      <c r="V28" s="591"/>
      <c r="W28" s="591"/>
      <c r="X28" s="591"/>
      <c r="Y28" s="592"/>
      <c r="Z28" s="643">
        <v>0.1</v>
      </c>
      <c r="AA28" s="643"/>
      <c r="AB28" s="643"/>
      <c r="AC28" s="643"/>
      <c r="AD28" s="644">
        <v>2690</v>
      </c>
      <c r="AE28" s="644"/>
      <c r="AF28" s="644"/>
      <c r="AG28" s="644"/>
      <c r="AH28" s="644"/>
      <c r="AI28" s="644"/>
      <c r="AJ28" s="644"/>
      <c r="AK28" s="644"/>
      <c r="AL28" s="613">
        <v>0</v>
      </c>
      <c r="AM28" s="645"/>
      <c r="AN28" s="645"/>
      <c r="AO28" s="646"/>
      <c r="AP28" s="571"/>
      <c r="AQ28" s="572"/>
      <c r="AR28" s="572"/>
      <c r="AS28" s="572"/>
      <c r="AT28" s="572"/>
      <c r="AU28" s="572"/>
      <c r="AV28" s="572"/>
      <c r="AW28" s="572"/>
      <c r="AX28" s="572"/>
      <c r="AY28" s="572"/>
      <c r="AZ28" s="572"/>
      <c r="BA28" s="572"/>
      <c r="BB28" s="572"/>
      <c r="BC28" s="572"/>
      <c r="BD28" s="572"/>
      <c r="BE28" s="572"/>
      <c r="BF28" s="573"/>
      <c r="BG28" s="590"/>
      <c r="BH28" s="591"/>
      <c r="BI28" s="591"/>
      <c r="BJ28" s="591"/>
      <c r="BK28" s="591"/>
      <c r="BL28" s="591"/>
      <c r="BM28" s="591"/>
      <c r="BN28" s="592"/>
      <c r="BO28" s="643"/>
      <c r="BP28" s="643"/>
      <c r="BQ28" s="643"/>
      <c r="BR28" s="643"/>
      <c r="BS28" s="644"/>
      <c r="BT28" s="644"/>
      <c r="BU28" s="644"/>
      <c r="BV28" s="644"/>
      <c r="BW28" s="644"/>
      <c r="BX28" s="644"/>
      <c r="BY28" s="644"/>
      <c r="BZ28" s="644"/>
      <c r="CA28" s="644"/>
      <c r="CB28" s="680"/>
      <c r="CD28" s="627" t="s">
        <v>283</v>
      </c>
      <c r="CE28" s="624"/>
      <c r="CF28" s="624"/>
      <c r="CG28" s="624"/>
      <c r="CH28" s="624"/>
      <c r="CI28" s="624"/>
      <c r="CJ28" s="624"/>
      <c r="CK28" s="624"/>
      <c r="CL28" s="624"/>
      <c r="CM28" s="624"/>
      <c r="CN28" s="624"/>
      <c r="CO28" s="624"/>
      <c r="CP28" s="624"/>
      <c r="CQ28" s="625"/>
      <c r="CR28" s="590">
        <v>1447692</v>
      </c>
      <c r="CS28" s="591"/>
      <c r="CT28" s="591"/>
      <c r="CU28" s="591"/>
      <c r="CV28" s="591"/>
      <c r="CW28" s="591"/>
      <c r="CX28" s="591"/>
      <c r="CY28" s="592"/>
      <c r="CZ28" s="593">
        <v>11.5</v>
      </c>
      <c r="DA28" s="611"/>
      <c r="DB28" s="611"/>
      <c r="DC28" s="612"/>
      <c r="DD28" s="596">
        <v>1447692</v>
      </c>
      <c r="DE28" s="591"/>
      <c r="DF28" s="591"/>
      <c r="DG28" s="591"/>
      <c r="DH28" s="591"/>
      <c r="DI28" s="591"/>
      <c r="DJ28" s="591"/>
      <c r="DK28" s="592"/>
      <c r="DL28" s="596">
        <v>1447692</v>
      </c>
      <c r="DM28" s="591"/>
      <c r="DN28" s="591"/>
      <c r="DO28" s="591"/>
      <c r="DP28" s="591"/>
      <c r="DQ28" s="591"/>
      <c r="DR28" s="591"/>
      <c r="DS28" s="591"/>
      <c r="DT28" s="591"/>
      <c r="DU28" s="591"/>
      <c r="DV28" s="592"/>
      <c r="DW28" s="613">
        <v>17.7</v>
      </c>
      <c r="DX28" s="614"/>
      <c r="DY28" s="614"/>
      <c r="DZ28" s="614"/>
      <c r="EA28" s="614"/>
      <c r="EB28" s="614"/>
      <c r="EC28" s="615"/>
    </row>
    <row r="29" spans="2:133" ht="11.25" customHeight="1">
      <c r="B29" s="587" t="s">
        <v>284</v>
      </c>
      <c r="C29" s="588"/>
      <c r="D29" s="588"/>
      <c r="E29" s="588"/>
      <c r="F29" s="588"/>
      <c r="G29" s="588"/>
      <c r="H29" s="588"/>
      <c r="I29" s="588"/>
      <c r="J29" s="588"/>
      <c r="K29" s="588"/>
      <c r="L29" s="588"/>
      <c r="M29" s="588"/>
      <c r="N29" s="588"/>
      <c r="O29" s="588"/>
      <c r="P29" s="588"/>
      <c r="Q29" s="589"/>
      <c r="R29" s="590">
        <v>10650</v>
      </c>
      <c r="S29" s="591"/>
      <c r="T29" s="591"/>
      <c r="U29" s="591"/>
      <c r="V29" s="591"/>
      <c r="W29" s="591"/>
      <c r="X29" s="591"/>
      <c r="Y29" s="592"/>
      <c r="Z29" s="643">
        <v>0.1</v>
      </c>
      <c r="AA29" s="643"/>
      <c r="AB29" s="643"/>
      <c r="AC29" s="643"/>
      <c r="AD29" s="644" t="s">
        <v>111</v>
      </c>
      <c r="AE29" s="644"/>
      <c r="AF29" s="644"/>
      <c r="AG29" s="644"/>
      <c r="AH29" s="644"/>
      <c r="AI29" s="644"/>
      <c r="AJ29" s="644"/>
      <c r="AK29" s="644"/>
      <c r="AL29" s="613" t="s">
        <v>111</v>
      </c>
      <c r="AM29" s="645"/>
      <c r="AN29" s="645"/>
      <c r="AO29" s="646"/>
      <c r="AP29" s="650" t="s">
        <v>203</v>
      </c>
      <c r="AQ29" s="651"/>
      <c r="AR29" s="651"/>
      <c r="AS29" s="651"/>
      <c r="AT29" s="651"/>
      <c r="AU29" s="651"/>
      <c r="AV29" s="651"/>
      <c r="AW29" s="651"/>
      <c r="AX29" s="651"/>
      <c r="AY29" s="651"/>
      <c r="AZ29" s="651"/>
      <c r="BA29" s="651"/>
      <c r="BB29" s="651"/>
      <c r="BC29" s="651"/>
      <c r="BD29" s="651"/>
      <c r="BE29" s="651"/>
      <c r="BF29" s="652"/>
      <c r="BG29" s="650" t="s">
        <v>285</v>
      </c>
      <c r="BH29" s="666"/>
      <c r="BI29" s="666"/>
      <c r="BJ29" s="666"/>
      <c r="BK29" s="666"/>
      <c r="BL29" s="666"/>
      <c r="BM29" s="666"/>
      <c r="BN29" s="666"/>
      <c r="BO29" s="666"/>
      <c r="BP29" s="666"/>
      <c r="BQ29" s="667"/>
      <c r="BR29" s="650" t="s">
        <v>286</v>
      </c>
      <c r="BS29" s="666"/>
      <c r="BT29" s="666"/>
      <c r="BU29" s="666"/>
      <c r="BV29" s="666"/>
      <c r="BW29" s="666"/>
      <c r="BX29" s="666"/>
      <c r="BY29" s="666"/>
      <c r="BZ29" s="666"/>
      <c r="CA29" s="666"/>
      <c r="CB29" s="667"/>
      <c r="CD29" s="660" t="s">
        <v>287</v>
      </c>
      <c r="CE29" s="661"/>
      <c r="CF29" s="627" t="s">
        <v>58</v>
      </c>
      <c r="CG29" s="624"/>
      <c r="CH29" s="624"/>
      <c r="CI29" s="624"/>
      <c r="CJ29" s="624"/>
      <c r="CK29" s="624"/>
      <c r="CL29" s="624"/>
      <c r="CM29" s="624"/>
      <c r="CN29" s="624"/>
      <c r="CO29" s="624"/>
      <c r="CP29" s="624"/>
      <c r="CQ29" s="625"/>
      <c r="CR29" s="590">
        <v>1447692</v>
      </c>
      <c r="CS29" s="609"/>
      <c r="CT29" s="609"/>
      <c r="CU29" s="609"/>
      <c r="CV29" s="609"/>
      <c r="CW29" s="609"/>
      <c r="CX29" s="609"/>
      <c r="CY29" s="610"/>
      <c r="CZ29" s="593">
        <v>11.5</v>
      </c>
      <c r="DA29" s="611"/>
      <c r="DB29" s="611"/>
      <c r="DC29" s="612"/>
      <c r="DD29" s="596">
        <v>1447692</v>
      </c>
      <c r="DE29" s="609"/>
      <c r="DF29" s="609"/>
      <c r="DG29" s="609"/>
      <c r="DH29" s="609"/>
      <c r="DI29" s="609"/>
      <c r="DJ29" s="609"/>
      <c r="DK29" s="610"/>
      <c r="DL29" s="596">
        <v>1447692</v>
      </c>
      <c r="DM29" s="609"/>
      <c r="DN29" s="609"/>
      <c r="DO29" s="609"/>
      <c r="DP29" s="609"/>
      <c r="DQ29" s="609"/>
      <c r="DR29" s="609"/>
      <c r="DS29" s="609"/>
      <c r="DT29" s="609"/>
      <c r="DU29" s="609"/>
      <c r="DV29" s="610"/>
      <c r="DW29" s="613">
        <v>17.7</v>
      </c>
      <c r="DX29" s="614"/>
      <c r="DY29" s="614"/>
      <c r="DZ29" s="614"/>
      <c r="EA29" s="614"/>
      <c r="EB29" s="614"/>
      <c r="EC29" s="615"/>
    </row>
    <row r="30" spans="2:133" ht="11.25" customHeight="1">
      <c r="B30" s="587" t="s">
        <v>288</v>
      </c>
      <c r="C30" s="588"/>
      <c r="D30" s="588"/>
      <c r="E30" s="588"/>
      <c r="F30" s="588"/>
      <c r="G30" s="588"/>
      <c r="H30" s="588"/>
      <c r="I30" s="588"/>
      <c r="J30" s="588"/>
      <c r="K30" s="588"/>
      <c r="L30" s="588"/>
      <c r="M30" s="588"/>
      <c r="N30" s="588"/>
      <c r="O30" s="588"/>
      <c r="P30" s="588"/>
      <c r="Q30" s="589"/>
      <c r="R30" s="590">
        <v>786663</v>
      </c>
      <c r="S30" s="591"/>
      <c r="T30" s="591"/>
      <c r="U30" s="591"/>
      <c r="V30" s="591"/>
      <c r="W30" s="591"/>
      <c r="X30" s="591"/>
      <c r="Y30" s="592"/>
      <c r="Z30" s="643">
        <v>6.1</v>
      </c>
      <c r="AA30" s="643"/>
      <c r="AB30" s="643"/>
      <c r="AC30" s="643"/>
      <c r="AD30" s="644" t="s">
        <v>111</v>
      </c>
      <c r="AE30" s="644"/>
      <c r="AF30" s="644"/>
      <c r="AG30" s="644"/>
      <c r="AH30" s="644"/>
      <c r="AI30" s="644"/>
      <c r="AJ30" s="644"/>
      <c r="AK30" s="644"/>
      <c r="AL30" s="613" t="s">
        <v>111</v>
      </c>
      <c r="AM30" s="645"/>
      <c r="AN30" s="645"/>
      <c r="AO30" s="646"/>
      <c r="AP30" s="668" t="s">
        <v>289</v>
      </c>
      <c r="AQ30" s="669"/>
      <c r="AR30" s="669"/>
      <c r="AS30" s="669"/>
      <c r="AT30" s="674" t="s">
        <v>290</v>
      </c>
      <c r="AU30" s="184"/>
      <c r="AV30" s="184"/>
      <c r="AW30" s="184"/>
      <c r="AX30" s="677" t="s">
        <v>169</v>
      </c>
      <c r="AY30" s="678"/>
      <c r="AZ30" s="678"/>
      <c r="BA30" s="678"/>
      <c r="BB30" s="678"/>
      <c r="BC30" s="678"/>
      <c r="BD30" s="678"/>
      <c r="BE30" s="678"/>
      <c r="BF30" s="679"/>
      <c r="BG30" s="656">
        <v>99.6</v>
      </c>
      <c r="BH30" s="657"/>
      <c r="BI30" s="657"/>
      <c r="BJ30" s="657"/>
      <c r="BK30" s="657"/>
      <c r="BL30" s="657"/>
      <c r="BM30" s="658">
        <v>98.5</v>
      </c>
      <c r="BN30" s="657"/>
      <c r="BO30" s="657"/>
      <c r="BP30" s="657"/>
      <c r="BQ30" s="659"/>
      <c r="BR30" s="656">
        <v>99.5</v>
      </c>
      <c r="BS30" s="657"/>
      <c r="BT30" s="657"/>
      <c r="BU30" s="657"/>
      <c r="BV30" s="657"/>
      <c r="BW30" s="657"/>
      <c r="BX30" s="658">
        <v>98.3</v>
      </c>
      <c r="BY30" s="657"/>
      <c r="BZ30" s="657"/>
      <c r="CA30" s="657"/>
      <c r="CB30" s="659"/>
      <c r="CD30" s="662"/>
      <c r="CE30" s="663"/>
      <c r="CF30" s="627" t="s">
        <v>291</v>
      </c>
      <c r="CG30" s="624"/>
      <c r="CH30" s="624"/>
      <c r="CI30" s="624"/>
      <c r="CJ30" s="624"/>
      <c r="CK30" s="624"/>
      <c r="CL30" s="624"/>
      <c r="CM30" s="624"/>
      <c r="CN30" s="624"/>
      <c r="CO30" s="624"/>
      <c r="CP30" s="624"/>
      <c r="CQ30" s="625"/>
      <c r="CR30" s="590">
        <v>1294129</v>
      </c>
      <c r="CS30" s="591"/>
      <c r="CT30" s="591"/>
      <c r="CU30" s="591"/>
      <c r="CV30" s="591"/>
      <c r="CW30" s="591"/>
      <c r="CX30" s="591"/>
      <c r="CY30" s="592"/>
      <c r="CZ30" s="593">
        <v>10.199999999999999</v>
      </c>
      <c r="DA30" s="611"/>
      <c r="DB30" s="611"/>
      <c r="DC30" s="612"/>
      <c r="DD30" s="596">
        <v>1294129</v>
      </c>
      <c r="DE30" s="591"/>
      <c r="DF30" s="591"/>
      <c r="DG30" s="591"/>
      <c r="DH30" s="591"/>
      <c r="DI30" s="591"/>
      <c r="DJ30" s="591"/>
      <c r="DK30" s="592"/>
      <c r="DL30" s="596">
        <v>1294129</v>
      </c>
      <c r="DM30" s="591"/>
      <c r="DN30" s="591"/>
      <c r="DO30" s="591"/>
      <c r="DP30" s="591"/>
      <c r="DQ30" s="591"/>
      <c r="DR30" s="591"/>
      <c r="DS30" s="591"/>
      <c r="DT30" s="591"/>
      <c r="DU30" s="591"/>
      <c r="DV30" s="592"/>
      <c r="DW30" s="613">
        <v>15.9</v>
      </c>
      <c r="DX30" s="614"/>
      <c r="DY30" s="614"/>
      <c r="DZ30" s="614"/>
      <c r="EA30" s="614"/>
      <c r="EB30" s="614"/>
      <c r="EC30" s="615"/>
    </row>
    <row r="31" spans="2:133" ht="11.25" customHeight="1">
      <c r="B31" s="587" t="s">
        <v>292</v>
      </c>
      <c r="C31" s="588"/>
      <c r="D31" s="588"/>
      <c r="E31" s="588"/>
      <c r="F31" s="588"/>
      <c r="G31" s="588"/>
      <c r="H31" s="588"/>
      <c r="I31" s="588"/>
      <c r="J31" s="588"/>
      <c r="K31" s="588"/>
      <c r="L31" s="588"/>
      <c r="M31" s="588"/>
      <c r="N31" s="588"/>
      <c r="O31" s="588"/>
      <c r="P31" s="588"/>
      <c r="Q31" s="589"/>
      <c r="R31" s="590">
        <v>104539</v>
      </c>
      <c r="S31" s="591"/>
      <c r="T31" s="591"/>
      <c r="U31" s="591"/>
      <c r="V31" s="591"/>
      <c r="W31" s="591"/>
      <c r="X31" s="591"/>
      <c r="Y31" s="592"/>
      <c r="Z31" s="643">
        <v>0.8</v>
      </c>
      <c r="AA31" s="643"/>
      <c r="AB31" s="643"/>
      <c r="AC31" s="643"/>
      <c r="AD31" s="644" t="s">
        <v>111</v>
      </c>
      <c r="AE31" s="644"/>
      <c r="AF31" s="644"/>
      <c r="AG31" s="644"/>
      <c r="AH31" s="644"/>
      <c r="AI31" s="644"/>
      <c r="AJ31" s="644"/>
      <c r="AK31" s="644"/>
      <c r="AL31" s="613" t="s">
        <v>111</v>
      </c>
      <c r="AM31" s="645"/>
      <c r="AN31" s="645"/>
      <c r="AO31" s="646"/>
      <c r="AP31" s="670"/>
      <c r="AQ31" s="671"/>
      <c r="AR31" s="671"/>
      <c r="AS31" s="671"/>
      <c r="AT31" s="675"/>
      <c r="AU31" s="183" t="s">
        <v>293</v>
      </c>
      <c r="AV31" s="183"/>
      <c r="AW31" s="183"/>
      <c r="AX31" s="587" t="s">
        <v>294</v>
      </c>
      <c r="AY31" s="588"/>
      <c r="AZ31" s="588"/>
      <c r="BA31" s="588"/>
      <c r="BB31" s="588"/>
      <c r="BC31" s="588"/>
      <c r="BD31" s="588"/>
      <c r="BE31" s="588"/>
      <c r="BF31" s="589"/>
      <c r="BG31" s="654">
        <v>99.6</v>
      </c>
      <c r="BH31" s="609"/>
      <c r="BI31" s="609"/>
      <c r="BJ31" s="609"/>
      <c r="BK31" s="609"/>
      <c r="BL31" s="609"/>
      <c r="BM31" s="645">
        <v>98.5</v>
      </c>
      <c r="BN31" s="655"/>
      <c r="BO31" s="655"/>
      <c r="BP31" s="655"/>
      <c r="BQ31" s="619"/>
      <c r="BR31" s="654">
        <v>99.5</v>
      </c>
      <c r="BS31" s="609"/>
      <c r="BT31" s="609"/>
      <c r="BU31" s="609"/>
      <c r="BV31" s="609"/>
      <c r="BW31" s="609"/>
      <c r="BX31" s="645">
        <v>98.3</v>
      </c>
      <c r="BY31" s="655"/>
      <c r="BZ31" s="655"/>
      <c r="CA31" s="655"/>
      <c r="CB31" s="619"/>
      <c r="CD31" s="662"/>
      <c r="CE31" s="663"/>
      <c r="CF31" s="627" t="s">
        <v>295</v>
      </c>
      <c r="CG31" s="624"/>
      <c r="CH31" s="624"/>
      <c r="CI31" s="624"/>
      <c r="CJ31" s="624"/>
      <c r="CK31" s="624"/>
      <c r="CL31" s="624"/>
      <c r="CM31" s="624"/>
      <c r="CN31" s="624"/>
      <c r="CO31" s="624"/>
      <c r="CP31" s="624"/>
      <c r="CQ31" s="625"/>
      <c r="CR31" s="590">
        <v>153563</v>
      </c>
      <c r="CS31" s="609"/>
      <c r="CT31" s="609"/>
      <c r="CU31" s="609"/>
      <c r="CV31" s="609"/>
      <c r="CW31" s="609"/>
      <c r="CX31" s="609"/>
      <c r="CY31" s="610"/>
      <c r="CZ31" s="593">
        <v>1.2</v>
      </c>
      <c r="DA31" s="611"/>
      <c r="DB31" s="611"/>
      <c r="DC31" s="612"/>
      <c r="DD31" s="596">
        <v>153563</v>
      </c>
      <c r="DE31" s="609"/>
      <c r="DF31" s="609"/>
      <c r="DG31" s="609"/>
      <c r="DH31" s="609"/>
      <c r="DI31" s="609"/>
      <c r="DJ31" s="609"/>
      <c r="DK31" s="610"/>
      <c r="DL31" s="596">
        <v>153563</v>
      </c>
      <c r="DM31" s="609"/>
      <c r="DN31" s="609"/>
      <c r="DO31" s="609"/>
      <c r="DP31" s="609"/>
      <c r="DQ31" s="609"/>
      <c r="DR31" s="609"/>
      <c r="DS31" s="609"/>
      <c r="DT31" s="609"/>
      <c r="DU31" s="609"/>
      <c r="DV31" s="610"/>
      <c r="DW31" s="613">
        <v>1.9</v>
      </c>
      <c r="DX31" s="614"/>
      <c r="DY31" s="614"/>
      <c r="DZ31" s="614"/>
      <c r="EA31" s="614"/>
      <c r="EB31" s="614"/>
      <c r="EC31" s="615"/>
    </row>
    <row r="32" spans="2:133" ht="11.25" customHeight="1">
      <c r="B32" s="587" t="s">
        <v>296</v>
      </c>
      <c r="C32" s="588"/>
      <c r="D32" s="588"/>
      <c r="E32" s="588"/>
      <c r="F32" s="588"/>
      <c r="G32" s="588"/>
      <c r="H32" s="588"/>
      <c r="I32" s="588"/>
      <c r="J32" s="588"/>
      <c r="K32" s="588"/>
      <c r="L32" s="588"/>
      <c r="M32" s="588"/>
      <c r="N32" s="588"/>
      <c r="O32" s="588"/>
      <c r="P32" s="588"/>
      <c r="Q32" s="589"/>
      <c r="R32" s="590">
        <v>76984</v>
      </c>
      <c r="S32" s="591"/>
      <c r="T32" s="591"/>
      <c r="U32" s="591"/>
      <c r="V32" s="591"/>
      <c r="W32" s="591"/>
      <c r="X32" s="591"/>
      <c r="Y32" s="592"/>
      <c r="Z32" s="643">
        <v>0.6</v>
      </c>
      <c r="AA32" s="643"/>
      <c r="AB32" s="643"/>
      <c r="AC32" s="643"/>
      <c r="AD32" s="644">
        <v>684</v>
      </c>
      <c r="AE32" s="644"/>
      <c r="AF32" s="644"/>
      <c r="AG32" s="644"/>
      <c r="AH32" s="644"/>
      <c r="AI32" s="644"/>
      <c r="AJ32" s="644"/>
      <c r="AK32" s="644"/>
      <c r="AL32" s="613">
        <v>0</v>
      </c>
      <c r="AM32" s="645"/>
      <c r="AN32" s="645"/>
      <c r="AO32" s="646"/>
      <c r="AP32" s="672"/>
      <c r="AQ32" s="673"/>
      <c r="AR32" s="673"/>
      <c r="AS32" s="673"/>
      <c r="AT32" s="676"/>
      <c r="AU32" s="185"/>
      <c r="AV32" s="185"/>
      <c r="AW32" s="185"/>
      <c r="AX32" s="571" t="s">
        <v>297</v>
      </c>
      <c r="AY32" s="572"/>
      <c r="AZ32" s="572"/>
      <c r="BA32" s="572"/>
      <c r="BB32" s="572"/>
      <c r="BC32" s="572"/>
      <c r="BD32" s="572"/>
      <c r="BE32" s="572"/>
      <c r="BF32" s="573"/>
      <c r="BG32" s="653">
        <v>99.5</v>
      </c>
      <c r="BH32" s="575"/>
      <c r="BI32" s="575"/>
      <c r="BJ32" s="575"/>
      <c r="BK32" s="575"/>
      <c r="BL32" s="575"/>
      <c r="BM32" s="638">
        <v>98.6</v>
      </c>
      <c r="BN32" s="575"/>
      <c r="BO32" s="575"/>
      <c r="BP32" s="575"/>
      <c r="BQ32" s="632"/>
      <c r="BR32" s="653">
        <v>99.5</v>
      </c>
      <c r="BS32" s="575"/>
      <c r="BT32" s="575"/>
      <c r="BU32" s="575"/>
      <c r="BV32" s="575"/>
      <c r="BW32" s="575"/>
      <c r="BX32" s="638">
        <v>98.3</v>
      </c>
      <c r="BY32" s="575"/>
      <c r="BZ32" s="575"/>
      <c r="CA32" s="575"/>
      <c r="CB32" s="632"/>
      <c r="CD32" s="664"/>
      <c r="CE32" s="665"/>
      <c r="CF32" s="627" t="s">
        <v>298</v>
      </c>
      <c r="CG32" s="624"/>
      <c r="CH32" s="624"/>
      <c r="CI32" s="624"/>
      <c r="CJ32" s="624"/>
      <c r="CK32" s="624"/>
      <c r="CL32" s="624"/>
      <c r="CM32" s="624"/>
      <c r="CN32" s="624"/>
      <c r="CO32" s="624"/>
      <c r="CP32" s="624"/>
      <c r="CQ32" s="625"/>
      <c r="CR32" s="590" t="s">
        <v>111</v>
      </c>
      <c r="CS32" s="591"/>
      <c r="CT32" s="591"/>
      <c r="CU32" s="591"/>
      <c r="CV32" s="591"/>
      <c r="CW32" s="591"/>
      <c r="CX32" s="591"/>
      <c r="CY32" s="592"/>
      <c r="CZ32" s="593" t="s">
        <v>111</v>
      </c>
      <c r="DA32" s="611"/>
      <c r="DB32" s="611"/>
      <c r="DC32" s="612"/>
      <c r="DD32" s="596" t="s">
        <v>111</v>
      </c>
      <c r="DE32" s="591"/>
      <c r="DF32" s="591"/>
      <c r="DG32" s="591"/>
      <c r="DH32" s="591"/>
      <c r="DI32" s="591"/>
      <c r="DJ32" s="591"/>
      <c r="DK32" s="592"/>
      <c r="DL32" s="596" t="s">
        <v>111</v>
      </c>
      <c r="DM32" s="591"/>
      <c r="DN32" s="591"/>
      <c r="DO32" s="591"/>
      <c r="DP32" s="591"/>
      <c r="DQ32" s="591"/>
      <c r="DR32" s="591"/>
      <c r="DS32" s="591"/>
      <c r="DT32" s="591"/>
      <c r="DU32" s="591"/>
      <c r="DV32" s="592"/>
      <c r="DW32" s="613" t="s">
        <v>111</v>
      </c>
      <c r="DX32" s="614"/>
      <c r="DY32" s="614"/>
      <c r="DZ32" s="614"/>
      <c r="EA32" s="614"/>
      <c r="EB32" s="614"/>
      <c r="EC32" s="615"/>
    </row>
    <row r="33" spans="2:133" ht="11.25" customHeight="1">
      <c r="B33" s="587" t="s">
        <v>299</v>
      </c>
      <c r="C33" s="588"/>
      <c r="D33" s="588"/>
      <c r="E33" s="588"/>
      <c r="F33" s="588"/>
      <c r="G33" s="588"/>
      <c r="H33" s="588"/>
      <c r="I33" s="588"/>
      <c r="J33" s="588"/>
      <c r="K33" s="588"/>
      <c r="L33" s="588"/>
      <c r="M33" s="588"/>
      <c r="N33" s="588"/>
      <c r="O33" s="588"/>
      <c r="P33" s="588"/>
      <c r="Q33" s="589"/>
      <c r="R33" s="590">
        <v>1253700</v>
      </c>
      <c r="S33" s="591"/>
      <c r="T33" s="591"/>
      <c r="U33" s="591"/>
      <c r="V33" s="591"/>
      <c r="W33" s="591"/>
      <c r="X33" s="591"/>
      <c r="Y33" s="592"/>
      <c r="Z33" s="643">
        <v>9.8000000000000007</v>
      </c>
      <c r="AA33" s="643"/>
      <c r="AB33" s="643"/>
      <c r="AC33" s="643"/>
      <c r="AD33" s="644" t="s">
        <v>111</v>
      </c>
      <c r="AE33" s="644"/>
      <c r="AF33" s="644"/>
      <c r="AG33" s="644"/>
      <c r="AH33" s="644"/>
      <c r="AI33" s="644"/>
      <c r="AJ33" s="644"/>
      <c r="AK33" s="644"/>
      <c r="AL33" s="613" t="s">
        <v>111</v>
      </c>
      <c r="AM33" s="645"/>
      <c r="AN33" s="645"/>
      <c r="AO33" s="64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27" t="s">
        <v>300</v>
      </c>
      <c r="CE33" s="624"/>
      <c r="CF33" s="624"/>
      <c r="CG33" s="624"/>
      <c r="CH33" s="624"/>
      <c r="CI33" s="624"/>
      <c r="CJ33" s="624"/>
      <c r="CK33" s="624"/>
      <c r="CL33" s="624"/>
      <c r="CM33" s="624"/>
      <c r="CN33" s="624"/>
      <c r="CO33" s="624"/>
      <c r="CP33" s="624"/>
      <c r="CQ33" s="625"/>
      <c r="CR33" s="590">
        <v>4515656</v>
      </c>
      <c r="CS33" s="609"/>
      <c r="CT33" s="609"/>
      <c r="CU33" s="609"/>
      <c r="CV33" s="609"/>
      <c r="CW33" s="609"/>
      <c r="CX33" s="609"/>
      <c r="CY33" s="610"/>
      <c r="CZ33" s="593">
        <v>35.700000000000003</v>
      </c>
      <c r="DA33" s="611"/>
      <c r="DB33" s="611"/>
      <c r="DC33" s="612"/>
      <c r="DD33" s="596">
        <v>3836584</v>
      </c>
      <c r="DE33" s="609"/>
      <c r="DF33" s="609"/>
      <c r="DG33" s="609"/>
      <c r="DH33" s="609"/>
      <c r="DI33" s="609"/>
      <c r="DJ33" s="609"/>
      <c r="DK33" s="610"/>
      <c r="DL33" s="596">
        <v>3335440</v>
      </c>
      <c r="DM33" s="609"/>
      <c r="DN33" s="609"/>
      <c r="DO33" s="609"/>
      <c r="DP33" s="609"/>
      <c r="DQ33" s="609"/>
      <c r="DR33" s="609"/>
      <c r="DS33" s="609"/>
      <c r="DT33" s="609"/>
      <c r="DU33" s="609"/>
      <c r="DV33" s="610"/>
      <c r="DW33" s="613">
        <v>40.9</v>
      </c>
      <c r="DX33" s="614"/>
      <c r="DY33" s="614"/>
      <c r="DZ33" s="614"/>
      <c r="EA33" s="614"/>
      <c r="EB33" s="614"/>
      <c r="EC33" s="615"/>
    </row>
    <row r="34" spans="2:133" ht="11.25" customHeight="1">
      <c r="B34" s="587" t="s">
        <v>301</v>
      </c>
      <c r="C34" s="588"/>
      <c r="D34" s="588"/>
      <c r="E34" s="588"/>
      <c r="F34" s="588"/>
      <c r="G34" s="588"/>
      <c r="H34" s="588"/>
      <c r="I34" s="588"/>
      <c r="J34" s="588"/>
      <c r="K34" s="588"/>
      <c r="L34" s="588"/>
      <c r="M34" s="588"/>
      <c r="N34" s="588"/>
      <c r="O34" s="588"/>
      <c r="P34" s="588"/>
      <c r="Q34" s="589"/>
      <c r="R34" s="590" t="s">
        <v>111</v>
      </c>
      <c r="S34" s="591"/>
      <c r="T34" s="591"/>
      <c r="U34" s="591"/>
      <c r="V34" s="591"/>
      <c r="W34" s="591"/>
      <c r="X34" s="591"/>
      <c r="Y34" s="592"/>
      <c r="Z34" s="643" t="s">
        <v>111</v>
      </c>
      <c r="AA34" s="643"/>
      <c r="AB34" s="643"/>
      <c r="AC34" s="643"/>
      <c r="AD34" s="644" t="s">
        <v>111</v>
      </c>
      <c r="AE34" s="644"/>
      <c r="AF34" s="644"/>
      <c r="AG34" s="644"/>
      <c r="AH34" s="644"/>
      <c r="AI34" s="644"/>
      <c r="AJ34" s="644"/>
      <c r="AK34" s="644"/>
      <c r="AL34" s="613" t="s">
        <v>111</v>
      </c>
      <c r="AM34" s="645"/>
      <c r="AN34" s="645"/>
      <c r="AO34" s="646"/>
      <c r="AP34" s="188"/>
      <c r="AQ34" s="650" t="s">
        <v>302</v>
      </c>
      <c r="AR34" s="651"/>
      <c r="AS34" s="651"/>
      <c r="AT34" s="651"/>
      <c r="AU34" s="651"/>
      <c r="AV34" s="651"/>
      <c r="AW34" s="651"/>
      <c r="AX34" s="651"/>
      <c r="AY34" s="651"/>
      <c r="AZ34" s="651"/>
      <c r="BA34" s="651"/>
      <c r="BB34" s="651"/>
      <c r="BC34" s="651"/>
      <c r="BD34" s="651"/>
      <c r="BE34" s="651"/>
      <c r="BF34" s="652"/>
      <c r="BG34" s="650" t="s">
        <v>303</v>
      </c>
      <c r="BH34" s="651"/>
      <c r="BI34" s="651"/>
      <c r="BJ34" s="651"/>
      <c r="BK34" s="651"/>
      <c r="BL34" s="651"/>
      <c r="BM34" s="651"/>
      <c r="BN34" s="651"/>
      <c r="BO34" s="651"/>
      <c r="BP34" s="651"/>
      <c r="BQ34" s="651"/>
      <c r="BR34" s="651"/>
      <c r="BS34" s="651"/>
      <c r="BT34" s="651"/>
      <c r="BU34" s="651"/>
      <c r="BV34" s="651"/>
      <c r="BW34" s="651"/>
      <c r="BX34" s="651"/>
      <c r="BY34" s="651"/>
      <c r="BZ34" s="651"/>
      <c r="CA34" s="651"/>
      <c r="CB34" s="652"/>
      <c r="CD34" s="627" t="s">
        <v>304</v>
      </c>
      <c r="CE34" s="624"/>
      <c r="CF34" s="624"/>
      <c r="CG34" s="624"/>
      <c r="CH34" s="624"/>
      <c r="CI34" s="624"/>
      <c r="CJ34" s="624"/>
      <c r="CK34" s="624"/>
      <c r="CL34" s="624"/>
      <c r="CM34" s="624"/>
      <c r="CN34" s="624"/>
      <c r="CO34" s="624"/>
      <c r="CP34" s="624"/>
      <c r="CQ34" s="625"/>
      <c r="CR34" s="590">
        <v>2095130</v>
      </c>
      <c r="CS34" s="591"/>
      <c r="CT34" s="591"/>
      <c r="CU34" s="591"/>
      <c r="CV34" s="591"/>
      <c r="CW34" s="591"/>
      <c r="CX34" s="591"/>
      <c r="CY34" s="592"/>
      <c r="CZ34" s="593">
        <v>16.600000000000001</v>
      </c>
      <c r="DA34" s="611"/>
      <c r="DB34" s="611"/>
      <c r="DC34" s="612"/>
      <c r="DD34" s="596">
        <v>1745471</v>
      </c>
      <c r="DE34" s="591"/>
      <c r="DF34" s="591"/>
      <c r="DG34" s="591"/>
      <c r="DH34" s="591"/>
      <c r="DI34" s="591"/>
      <c r="DJ34" s="591"/>
      <c r="DK34" s="592"/>
      <c r="DL34" s="596">
        <v>1548327</v>
      </c>
      <c r="DM34" s="591"/>
      <c r="DN34" s="591"/>
      <c r="DO34" s="591"/>
      <c r="DP34" s="591"/>
      <c r="DQ34" s="591"/>
      <c r="DR34" s="591"/>
      <c r="DS34" s="591"/>
      <c r="DT34" s="591"/>
      <c r="DU34" s="591"/>
      <c r="DV34" s="592"/>
      <c r="DW34" s="613">
        <v>19</v>
      </c>
      <c r="DX34" s="614"/>
      <c r="DY34" s="614"/>
      <c r="DZ34" s="614"/>
      <c r="EA34" s="614"/>
      <c r="EB34" s="614"/>
      <c r="EC34" s="615"/>
    </row>
    <row r="35" spans="2:133" ht="11.25" customHeight="1">
      <c r="B35" s="587" t="s">
        <v>305</v>
      </c>
      <c r="C35" s="588"/>
      <c r="D35" s="588"/>
      <c r="E35" s="588"/>
      <c r="F35" s="588"/>
      <c r="G35" s="588"/>
      <c r="H35" s="588"/>
      <c r="I35" s="588"/>
      <c r="J35" s="588"/>
      <c r="K35" s="588"/>
      <c r="L35" s="588"/>
      <c r="M35" s="588"/>
      <c r="N35" s="588"/>
      <c r="O35" s="588"/>
      <c r="P35" s="588"/>
      <c r="Q35" s="589"/>
      <c r="R35" s="590">
        <v>446800</v>
      </c>
      <c r="S35" s="591"/>
      <c r="T35" s="591"/>
      <c r="U35" s="591"/>
      <c r="V35" s="591"/>
      <c r="W35" s="591"/>
      <c r="X35" s="591"/>
      <c r="Y35" s="592"/>
      <c r="Z35" s="643">
        <v>3.5</v>
      </c>
      <c r="AA35" s="643"/>
      <c r="AB35" s="643"/>
      <c r="AC35" s="643"/>
      <c r="AD35" s="644" t="s">
        <v>111</v>
      </c>
      <c r="AE35" s="644"/>
      <c r="AF35" s="644"/>
      <c r="AG35" s="644"/>
      <c r="AH35" s="644"/>
      <c r="AI35" s="644"/>
      <c r="AJ35" s="644"/>
      <c r="AK35" s="644"/>
      <c r="AL35" s="613" t="s">
        <v>111</v>
      </c>
      <c r="AM35" s="645"/>
      <c r="AN35" s="645"/>
      <c r="AO35" s="646"/>
      <c r="AP35" s="188"/>
      <c r="AQ35" s="647" t="s">
        <v>306</v>
      </c>
      <c r="AR35" s="648"/>
      <c r="AS35" s="648"/>
      <c r="AT35" s="648"/>
      <c r="AU35" s="648"/>
      <c r="AV35" s="648"/>
      <c r="AW35" s="648"/>
      <c r="AX35" s="648"/>
      <c r="AY35" s="649"/>
      <c r="AZ35" s="640">
        <v>1684663</v>
      </c>
      <c r="BA35" s="641"/>
      <c r="BB35" s="641"/>
      <c r="BC35" s="641"/>
      <c r="BD35" s="641"/>
      <c r="BE35" s="641"/>
      <c r="BF35" s="642"/>
      <c r="BG35" s="647" t="s">
        <v>307</v>
      </c>
      <c r="BH35" s="648"/>
      <c r="BI35" s="648"/>
      <c r="BJ35" s="648"/>
      <c r="BK35" s="648"/>
      <c r="BL35" s="648"/>
      <c r="BM35" s="648"/>
      <c r="BN35" s="648"/>
      <c r="BO35" s="648"/>
      <c r="BP35" s="648"/>
      <c r="BQ35" s="648"/>
      <c r="BR35" s="648"/>
      <c r="BS35" s="648"/>
      <c r="BT35" s="648"/>
      <c r="BU35" s="649"/>
      <c r="BV35" s="640">
        <v>54467</v>
      </c>
      <c r="BW35" s="641"/>
      <c r="BX35" s="641"/>
      <c r="BY35" s="641"/>
      <c r="BZ35" s="641"/>
      <c r="CA35" s="641"/>
      <c r="CB35" s="642"/>
      <c r="CD35" s="627" t="s">
        <v>308</v>
      </c>
      <c r="CE35" s="624"/>
      <c r="CF35" s="624"/>
      <c r="CG35" s="624"/>
      <c r="CH35" s="624"/>
      <c r="CI35" s="624"/>
      <c r="CJ35" s="624"/>
      <c r="CK35" s="624"/>
      <c r="CL35" s="624"/>
      <c r="CM35" s="624"/>
      <c r="CN35" s="624"/>
      <c r="CO35" s="624"/>
      <c r="CP35" s="624"/>
      <c r="CQ35" s="625"/>
      <c r="CR35" s="590">
        <v>73255</v>
      </c>
      <c r="CS35" s="609"/>
      <c r="CT35" s="609"/>
      <c r="CU35" s="609"/>
      <c r="CV35" s="609"/>
      <c r="CW35" s="609"/>
      <c r="CX35" s="609"/>
      <c r="CY35" s="610"/>
      <c r="CZ35" s="593">
        <v>0.6</v>
      </c>
      <c r="DA35" s="611"/>
      <c r="DB35" s="611"/>
      <c r="DC35" s="612"/>
      <c r="DD35" s="596">
        <v>64665</v>
      </c>
      <c r="DE35" s="609"/>
      <c r="DF35" s="609"/>
      <c r="DG35" s="609"/>
      <c r="DH35" s="609"/>
      <c r="DI35" s="609"/>
      <c r="DJ35" s="609"/>
      <c r="DK35" s="610"/>
      <c r="DL35" s="596">
        <v>64665</v>
      </c>
      <c r="DM35" s="609"/>
      <c r="DN35" s="609"/>
      <c r="DO35" s="609"/>
      <c r="DP35" s="609"/>
      <c r="DQ35" s="609"/>
      <c r="DR35" s="609"/>
      <c r="DS35" s="609"/>
      <c r="DT35" s="609"/>
      <c r="DU35" s="609"/>
      <c r="DV35" s="610"/>
      <c r="DW35" s="613">
        <v>0.8</v>
      </c>
      <c r="DX35" s="614"/>
      <c r="DY35" s="614"/>
      <c r="DZ35" s="614"/>
      <c r="EA35" s="614"/>
      <c r="EB35" s="614"/>
      <c r="EC35" s="615"/>
    </row>
    <row r="36" spans="2:133" ht="11.25" customHeight="1">
      <c r="B36" s="571" t="s">
        <v>309</v>
      </c>
      <c r="C36" s="572"/>
      <c r="D36" s="572"/>
      <c r="E36" s="572"/>
      <c r="F36" s="572"/>
      <c r="G36" s="572"/>
      <c r="H36" s="572"/>
      <c r="I36" s="572"/>
      <c r="J36" s="572"/>
      <c r="K36" s="572"/>
      <c r="L36" s="572"/>
      <c r="M36" s="572"/>
      <c r="N36" s="572"/>
      <c r="O36" s="572"/>
      <c r="P36" s="572"/>
      <c r="Q36" s="573"/>
      <c r="R36" s="574">
        <v>12799312</v>
      </c>
      <c r="S36" s="631"/>
      <c r="T36" s="631"/>
      <c r="U36" s="631"/>
      <c r="V36" s="631"/>
      <c r="W36" s="631"/>
      <c r="X36" s="631"/>
      <c r="Y36" s="634"/>
      <c r="Z36" s="635">
        <v>100</v>
      </c>
      <c r="AA36" s="635"/>
      <c r="AB36" s="635"/>
      <c r="AC36" s="635"/>
      <c r="AD36" s="636">
        <v>7713583</v>
      </c>
      <c r="AE36" s="636"/>
      <c r="AF36" s="636"/>
      <c r="AG36" s="636"/>
      <c r="AH36" s="636"/>
      <c r="AI36" s="636"/>
      <c r="AJ36" s="636"/>
      <c r="AK36" s="636"/>
      <c r="AL36" s="637">
        <v>100</v>
      </c>
      <c r="AM36" s="638"/>
      <c r="AN36" s="638"/>
      <c r="AO36" s="639"/>
      <c r="AQ36" s="616" t="s">
        <v>310</v>
      </c>
      <c r="AR36" s="617"/>
      <c r="AS36" s="617"/>
      <c r="AT36" s="617"/>
      <c r="AU36" s="617"/>
      <c r="AV36" s="617"/>
      <c r="AW36" s="617"/>
      <c r="AX36" s="617"/>
      <c r="AY36" s="618"/>
      <c r="AZ36" s="590">
        <v>740751</v>
      </c>
      <c r="BA36" s="591"/>
      <c r="BB36" s="591"/>
      <c r="BC36" s="591"/>
      <c r="BD36" s="609"/>
      <c r="BE36" s="609"/>
      <c r="BF36" s="619"/>
      <c r="BG36" s="627" t="s">
        <v>311</v>
      </c>
      <c r="BH36" s="624"/>
      <c r="BI36" s="624"/>
      <c r="BJ36" s="624"/>
      <c r="BK36" s="624"/>
      <c r="BL36" s="624"/>
      <c r="BM36" s="624"/>
      <c r="BN36" s="624"/>
      <c r="BO36" s="624"/>
      <c r="BP36" s="624"/>
      <c r="BQ36" s="624"/>
      <c r="BR36" s="624"/>
      <c r="BS36" s="624"/>
      <c r="BT36" s="624"/>
      <c r="BU36" s="625"/>
      <c r="BV36" s="590">
        <v>22437</v>
      </c>
      <c r="BW36" s="591"/>
      <c r="BX36" s="591"/>
      <c r="BY36" s="591"/>
      <c r="BZ36" s="591"/>
      <c r="CA36" s="591"/>
      <c r="CB36" s="626"/>
      <c r="CD36" s="627" t="s">
        <v>312</v>
      </c>
      <c r="CE36" s="624"/>
      <c r="CF36" s="624"/>
      <c r="CG36" s="624"/>
      <c r="CH36" s="624"/>
      <c r="CI36" s="624"/>
      <c r="CJ36" s="624"/>
      <c r="CK36" s="624"/>
      <c r="CL36" s="624"/>
      <c r="CM36" s="624"/>
      <c r="CN36" s="624"/>
      <c r="CO36" s="624"/>
      <c r="CP36" s="624"/>
      <c r="CQ36" s="625"/>
      <c r="CR36" s="590">
        <v>631649</v>
      </c>
      <c r="CS36" s="591"/>
      <c r="CT36" s="591"/>
      <c r="CU36" s="591"/>
      <c r="CV36" s="591"/>
      <c r="CW36" s="591"/>
      <c r="CX36" s="591"/>
      <c r="CY36" s="592"/>
      <c r="CZ36" s="593">
        <v>5</v>
      </c>
      <c r="DA36" s="611"/>
      <c r="DB36" s="611"/>
      <c r="DC36" s="612"/>
      <c r="DD36" s="596">
        <v>505294</v>
      </c>
      <c r="DE36" s="591"/>
      <c r="DF36" s="591"/>
      <c r="DG36" s="591"/>
      <c r="DH36" s="591"/>
      <c r="DI36" s="591"/>
      <c r="DJ36" s="591"/>
      <c r="DK36" s="592"/>
      <c r="DL36" s="596">
        <v>396281</v>
      </c>
      <c r="DM36" s="591"/>
      <c r="DN36" s="591"/>
      <c r="DO36" s="591"/>
      <c r="DP36" s="591"/>
      <c r="DQ36" s="591"/>
      <c r="DR36" s="591"/>
      <c r="DS36" s="591"/>
      <c r="DT36" s="591"/>
      <c r="DU36" s="591"/>
      <c r="DV36" s="592"/>
      <c r="DW36" s="613">
        <v>4.9000000000000004</v>
      </c>
      <c r="DX36" s="614"/>
      <c r="DY36" s="614"/>
      <c r="DZ36" s="614"/>
      <c r="EA36" s="614"/>
      <c r="EB36" s="614"/>
      <c r="EC36" s="615"/>
    </row>
    <row r="37" spans="2:133" ht="11.25" customHeight="1">
      <c r="AQ37" s="616" t="s">
        <v>313</v>
      </c>
      <c r="AR37" s="617"/>
      <c r="AS37" s="617"/>
      <c r="AT37" s="617"/>
      <c r="AU37" s="617"/>
      <c r="AV37" s="617"/>
      <c r="AW37" s="617"/>
      <c r="AX37" s="617"/>
      <c r="AY37" s="618"/>
      <c r="AZ37" s="590">
        <v>46421</v>
      </c>
      <c r="BA37" s="591"/>
      <c r="BB37" s="591"/>
      <c r="BC37" s="591"/>
      <c r="BD37" s="609"/>
      <c r="BE37" s="609"/>
      <c r="BF37" s="619"/>
      <c r="BG37" s="627" t="s">
        <v>314</v>
      </c>
      <c r="BH37" s="624"/>
      <c r="BI37" s="624"/>
      <c r="BJ37" s="624"/>
      <c r="BK37" s="624"/>
      <c r="BL37" s="624"/>
      <c r="BM37" s="624"/>
      <c r="BN37" s="624"/>
      <c r="BO37" s="624"/>
      <c r="BP37" s="624"/>
      <c r="BQ37" s="624"/>
      <c r="BR37" s="624"/>
      <c r="BS37" s="624"/>
      <c r="BT37" s="624"/>
      <c r="BU37" s="625"/>
      <c r="BV37" s="590">
        <v>4202</v>
      </c>
      <c r="BW37" s="591"/>
      <c r="BX37" s="591"/>
      <c r="BY37" s="591"/>
      <c r="BZ37" s="591"/>
      <c r="CA37" s="591"/>
      <c r="CB37" s="626"/>
      <c r="CD37" s="627" t="s">
        <v>315</v>
      </c>
      <c r="CE37" s="624"/>
      <c r="CF37" s="624"/>
      <c r="CG37" s="624"/>
      <c r="CH37" s="624"/>
      <c r="CI37" s="624"/>
      <c r="CJ37" s="624"/>
      <c r="CK37" s="624"/>
      <c r="CL37" s="624"/>
      <c r="CM37" s="624"/>
      <c r="CN37" s="624"/>
      <c r="CO37" s="624"/>
      <c r="CP37" s="624"/>
      <c r="CQ37" s="625"/>
      <c r="CR37" s="590">
        <v>202038</v>
      </c>
      <c r="CS37" s="609"/>
      <c r="CT37" s="609"/>
      <c r="CU37" s="609"/>
      <c r="CV37" s="609"/>
      <c r="CW37" s="609"/>
      <c r="CX37" s="609"/>
      <c r="CY37" s="610"/>
      <c r="CZ37" s="593">
        <v>1.6</v>
      </c>
      <c r="DA37" s="611"/>
      <c r="DB37" s="611"/>
      <c r="DC37" s="612"/>
      <c r="DD37" s="596">
        <v>173767</v>
      </c>
      <c r="DE37" s="609"/>
      <c r="DF37" s="609"/>
      <c r="DG37" s="609"/>
      <c r="DH37" s="609"/>
      <c r="DI37" s="609"/>
      <c r="DJ37" s="609"/>
      <c r="DK37" s="610"/>
      <c r="DL37" s="596">
        <v>164297</v>
      </c>
      <c r="DM37" s="609"/>
      <c r="DN37" s="609"/>
      <c r="DO37" s="609"/>
      <c r="DP37" s="609"/>
      <c r="DQ37" s="609"/>
      <c r="DR37" s="609"/>
      <c r="DS37" s="609"/>
      <c r="DT37" s="609"/>
      <c r="DU37" s="609"/>
      <c r="DV37" s="610"/>
      <c r="DW37" s="613">
        <v>2</v>
      </c>
      <c r="DX37" s="614"/>
      <c r="DY37" s="614"/>
      <c r="DZ37" s="614"/>
      <c r="EA37" s="614"/>
      <c r="EB37" s="614"/>
      <c r="EC37" s="615"/>
    </row>
    <row r="38" spans="2:133" ht="11.25" customHeight="1">
      <c r="AQ38" s="616" t="s">
        <v>316</v>
      </c>
      <c r="AR38" s="617"/>
      <c r="AS38" s="617"/>
      <c r="AT38" s="617"/>
      <c r="AU38" s="617"/>
      <c r="AV38" s="617"/>
      <c r="AW38" s="617"/>
      <c r="AX38" s="617"/>
      <c r="AY38" s="618"/>
      <c r="AZ38" s="590">
        <v>9953</v>
      </c>
      <c r="BA38" s="591"/>
      <c r="BB38" s="591"/>
      <c r="BC38" s="591"/>
      <c r="BD38" s="609"/>
      <c r="BE38" s="609"/>
      <c r="BF38" s="619"/>
      <c r="BG38" s="627" t="s">
        <v>317</v>
      </c>
      <c r="BH38" s="624"/>
      <c r="BI38" s="624"/>
      <c r="BJ38" s="624"/>
      <c r="BK38" s="624"/>
      <c r="BL38" s="624"/>
      <c r="BM38" s="624"/>
      <c r="BN38" s="624"/>
      <c r="BO38" s="624"/>
      <c r="BP38" s="624"/>
      <c r="BQ38" s="624"/>
      <c r="BR38" s="624"/>
      <c r="BS38" s="624"/>
      <c r="BT38" s="624"/>
      <c r="BU38" s="625"/>
      <c r="BV38" s="590">
        <v>7179</v>
      </c>
      <c r="BW38" s="591"/>
      <c r="BX38" s="591"/>
      <c r="BY38" s="591"/>
      <c r="BZ38" s="591"/>
      <c r="CA38" s="591"/>
      <c r="CB38" s="626"/>
      <c r="CD38" s="627" t="s">
        <v>318</v>
      </c>
      <c r="CE38" s="624"/>
      <c r="CF38" s="624"/>
      <c r="CG38" s="624"/>
      <c r="CH38" s="624"/>
      <c r="CI38" s="624"/>
      <c r="CJ38" s="624"/>
      <c r="CK38" s="624"/>
      <c r="CL38" s="624"/>
      <c r="CM38" s="624"/>
      <c r="CN38" s="624"/>
      <c r="CO38" s="624"/>
      <c r="CP38" s="624"/>
      <c r="CQ38" s="625"/>
      <c r="CR38" s="590">
        <v>1628289</v>
      </c>
      <c r="CS38" s="591"/>
      <c r="CT38" s="591"/>
      <c r="CU38" s="591"/>
      <c r="CV38" s="591"/>
      <c r="CW38" s="591"/>
      <c r="CX38" s="591"/>
      <c r="CY38" s="592"/>
      <c r="CZ38" s="593">
        <v>12.9</v>
      </c>
      <c r="DA38" s="611"/>
      <c r="DB38" s="611"/>
      <c r="DC38" s="612"/>
      <c r="DD38" s="596">
        <v>1457571</v>
      </c>
      <c r="DE38" s="591"/>
      <c r="DF38" s="591"/>
      <c r="DG38" s="591"/>
      <c r="DH38" s="591"/>
      <c r="DI38" s="591"/>
      <c r="DJ38" s="591"/>
      <c r="DK38" s="592"/>
      <c r="DL38" s="596">
        <v>1326167</v>
      </c>
      <c r="DM38" s="591"/>
      <c r="DN38" s="591"/>
      <c r="DO38" s="591"/>
      <c r="DP38" s="591"/>
      <c r="DQ38" s="591"/>
      <c r="DR38" s="591"/>
      <c r="DS38" s="591"/>
      <c r="DT38" s="591"/>
      <c r="DU38" s="591"/>
      <c r="DV38" s="592"/>
      <c r="DW38" s="613">
        <v>16.3</v>
      </c>
      <c r="DX38" s="614"/>
      <c r="DY38" s="614"/>
      <c r="DZ38" s="614"/>
      <c r="EA38" s="614"/>
      <c r="EB38" s="614"/>
      <c r="EC38" s="615"/>
    </row>
    <row r="39" spans="2:133" ht="11.25" customHeight="1">
      <c r="AQ39" s="616" t="s">
        <v>319</v>
      </c>
      <c r="AR39" s="617"/>
      <c r="AS39" s="617"/>
      <c r="AT39" s="617"/>
      <c r="AU39" s="617"/>
      <c r="AV39" s="617"/>
      <c r="AW39" s="617"/>
      <c r="AX39" s="617"/>
      <c r="AY39" s="618"/>
      <c r="AZ39" s="590" t="s">
        <v>320</v>
      </c>
      <c r="BA39" s="591"/>
      <c r="BB39" s="591"/>
      <c r="BC39" s="591"/>
      <c r="BD39" s="609"/>
      <c r="BE39" s="609"/>
      <c r="BF39" s="619"/>
      <c r="BG39" s="620" t="s">
        <v>321</v>
      </c>
      <c r="BH39" s="621"/>
      <c r="BI39" s="621"/>
      <c r="BJ39" s="621"/>
      <c r="BK39" s="621"/>
      <c r="BL39" s="189"/>
      <c r="BM39" s="624" t="s">
        <v>322</v>
      </c>
      <c r="BN39" s="624"/>
      <c r="BO39" s="624"/>
      <c r="BP39" s="624"/>
      <c r="BQ39" s="624"/>
      <c r="BR39" s="624"/>
      <c r="BS39" s="624"/>
      <c r="BT39" s="624"/>
      <c r="BU39" s="625"/>
      <c r="BV39" s="590">
        <v>105</v>
      </c>
      <c r="BW39" s="591"/>
      <c r="BX39" s="591"/>
      <c r="BY39" s="591"/>
      <c r="BZ39" s="591"/>
      <c r="CA39" s="591"/>
      <c r="CB39" s="626"/>
      <c r="CD39" s="627" t="s">
        <v>323</v>
      </c>
      <c r="CE39" s="624"/>
      <c r="CF39" s="624"/>
      <c r="CG39" s="624"/>
      <c r="CH39" s="624"/>
      <c r="CI39" s="624"/>
      <c r="CJ39" s="624"/>
      <c r="CK39" s="624"/>
      <c r="CL39" s="624"/>
      <c r="CM39" s="624"/>
      <c r="CN39" s="624"/>
      <c r="CO39" s="624"/>
      <c r="CP39" s="624"/>
      <c r="CQ39" s="625"/>
      <c r="CR39" s="590">
        <v>86408</v>
      </c>
      <c r="CS39" s="609"/>
      <c r="CT39" s="609"/>
      <c r="CU39" s="609"/>
      <c r="CV39" s="609"/>
      <c r="CW39" s="609"/>
      <c r="CX39" s="609"/>
      <c r="CY39" s="610"/>
      <c r="CZ39" s="593">
        <v>0.7</v>
      </c>
      <c r="DA39" s="611"/>
      <c r="DB39" s="611"/>
      <c r="DC39" s="612"/>
      <c r="DD39" s="596">
        <v>63583</v>
      </c>
      <c r="DE39" s="609"/>
      <c r="DF39" s="609"/>
      <c r="DG39" s="609"/>
      <c r="DH39" s="609"/>
      <c r="DI39" s="609"/>
      <c r="DJ39" s="609"/>
      <c r="DK39" s="610"/>
      <c r="DL39" s="596" t="s">
        <v>320</v>
      </c>
      <c r="DM39" s="609"/>
      <c r="DN39" s="609"/>
      <c r="DO39" s="609"/>
      <c r="DP39" s="609"/>
      <c r="DQ39" s="609"/>
      <c r="DR39" s="609"/>
      <c r="DS39" s="609"/>
      <c r="DT39" s="609"/>
      <c r="DU39" s="609"/>
      <c r="DV39" s="610"/>
      <c r="DW39" s="613" t="s">
        <v>320</v>
      </c>
      <c r="DX39" s="614"/>
      <c r="DY39" s="614"/>
      <c r="DZ39" s="614"/>
      <c r="EA39" s="614"/>
      <c r="EB39" s="614"/>
      <c r="EC39" s="61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16" t="s">
        <v>324</v>
      </c>
      <c r="AR40" s="617"/>
      <c r="AS40" s="617"/>
      <c r="AT40" s="617"/>
      <c r="AU40" s="617"/>
      <c r="AV40" s="617"/>
      <c r="AW40" s="617"/>
      <c r="AX40" s="617"/>
      <c r="AY40" s="618"/>
      <c r="AZ40" s="590">
        <v>228222</v>
      </c>
      <c r="BA40" s="591"/>
      <c r="BB40" s="591"/>
      <c r="BC40" s="591"/>
      <c r="BD40" s="609"/>
      <c r="BE40" s="609"/>
      <c r="BF40" s="619"/>
      <c r="BG40" s="620"/>
      <c r="BH40" s="621"/>
      <c r="BI40" s="621"/>
      <c r="BJ40" s="621"/>
      <c r="BK40" s="621"/>
      <c r="BL40" s="189"/>
      <c r="BM40" s="624" t="s">
        <v>325</v>
      </c>
      <c r="BN40" s="624"/>
      <c r="BO40" s="624"/>
      <c r="BP40" s="624"/>
      <c r="BQ40" s="624"/>
      <c r="BR40" s="624"/>
      <c r="BS40" s="624"/>
      <c r="BT40" s="624"/>
      <c r="BU40" s="625"/>
      <c r="BV40" s="590">
        <v>87</v>
      </c>
      <c r="BW40" s="591"/>
      <c r="BX40" s="591"/>
      <c r="BY40" s="591"/>
      <c r="BZ40" s="591"/>
      <c r="CA40" s="591"/>
      <c r="CB40" s="626"/>
      <c r="CD40" s="627" t="s">
        <v>326</v>
      </c>
      <c r="CE40" s="624"/>
      <c r="CF40" s="624"/>
      <c r="CG40" s="624"/>
      <c r="CH40" s="624"/>
      <c r="CI40" s="624"/>
      <c r="CJ40" s="624"/>
      <c r="CK40" s="624"/>
      <c r="CL40" s="624"/>
      <c r="CM40" s="624"/>
      <c r="CN40" s="624"/>
      <c r="CO40" s="624"/>
      <c r="CP40" s="624"/>
      <c r="CQ40" s="625"/>
      <c r="CR40" s="590">
        <v>925</v>
      </c>
      <c r="CS40" s="591"/>
      <c r="CT40" s="591"/>
      <c r="CU40" s="591"/>
      <c r="CV40" s="591"/>
      <c r="CW40" s="591"/>
      <c r="CX40" s="591"/>
      <c r="CY40" s="592"/>
      <c r="CZ40" s="593">
        <v>0</v>
      </c>
      <c r="DA40" s="611"/>
      <c r="DB40" s="611"/>
      <c r="DC40" s="612"/>
      <c r="DD40" s="596" t="s">
        <v>320</v>
      </c>
      <c r="DE40" s="591"/>
      <c r="DF40" s="591"/>
      <c r="DG40" s="591"/>
      <c r="DH40" s="591"/>
      <c r="DI40" s="591"/>
      <c r="DJ40" s="591"/>
      <c r="DK40" s="592"/>
      <c r="DL40" s="596" t="s">
        <v>320</v>
      </c>
      <c r="DM40" s="591"/>
      <c r="DN40" s="591"/>
      <c r="DO40" s="591"/>
      <c r="DP40" s="591"/>
      <c r="DQ40" s="591"/>
      <c r="DR40" s="591"/>
      <c r="DS40" s="591"/>
      <c r="DT40" s="591"/>
      <c r="DU40" s="591"/>
      <c r="DV40" s="592"/>
      <c r="DW40" s="613" t="s">
        <v>320</v>
      </c>
      <c r="DX40" s="614"/>
      <c r="DY40" s="614"/>
      <c r="DZ40" s="614"/>
      <c r="EA40" s="614"/>
      <c r="EB40" s="614"/>
      <c r="EC40" s="61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28" t="s">
        <v>327</v>
      </c>
      <c r="AR41" s="629"/>
      <c r="AS41" s="629"/>
      <c r="AT41" s="629"/>
      <c r="AU41" s="629"/>
      <c r="AV41" s="629"/>
      <c r="AW41" s="629"/>
      <c r="AX41" s="629"/>
      <c r="AY41" s="630"/>
      <c r="AZ41" s="574">
        <v>659316</v>
      </c>
      <c r="BA41" s="631"/>
      <c r="BB41" s="631"/>
      <c r="BC41" s="631"/>
      <c r="BD41" s="575"/>
      <c r="BE41" s="575"/>
      <c r="BF41" s="632"/>
      <c r="BG41" s="622"/>
      <c r="BH41" s="623"/>
      <c r="BI41" s="623"/>
      <c r="BJ41" s="623"/>
      <c r="BK41" s="623"/>
      <c r="BL41" s="191"/>
      <c r="BM41" s="629" t="s">
        <v>328</v>
      </c>
      <c r="BN41" s="629"/>
      <c r="BO41" s="629"/>
      <c r="BP41" s="629"/>
      <c r="BQ41" s="629"/>
      <c r="BR41" s="629"/>
      <c r="BS41" s="629"/>
      <c r="BT41" s="629"/>
      <c r="BU41" s="630"/>
      <c r="BV41" s="574">
        <v>320</v>
      </c>
      <c r="BW41" s="631"/>
      <c r="BX41" s="631"/>
      <c r="BY41" s="631"/>
      <c r="BZ41" s="631"/>
      <c r="CA41" s="631"/>
      <c r="CB41" s="633"/>
      <c r="CD41" s="627" t="s">
        <v>329</v>
      </c>
      <c r="CE41" s="624"/>
      <c r="CF41" s="624"/>
      <c r="CG41" s="624"/>
      <c r="CH41" s="624"/>
      <c r="CI41" s="624"/>
      <c r="CJ41" s="624"/>
      <c r="CK41" s="624"/>
      <c r="CL41" s="624"/>
      <c r="CM41" s="624"/>
      <c r="CN41" s="624"/>
      <c r="CO41" s="624"/>
      <c r="CP41" s="624"/>
      <c r="CQ41" s="625"/>
      <c r="CR41" s="590" t="s">
        <v>330</v>
      </c>
      <c r="CS41" s="609"/>
      <c r="CT41" s="609"/>
      <c r="CU41" s="609"/>
      <c r="CV41" s="609"/>
      <c r="CW41" s="609"/>
      <c r="CX41" s="609"/>
      <c r="CY41" s="610"/>
      <c r="CZ41" s="593" t="s">
        <v>330</v>
      </c>
      <c r="DA41" s="611"/>
      <c r="DB41" s="611"/>
      <c r="DC41" s="612"/>
      <c r="DD41" s="596" t="s">
        <v>330</v>
      </c>
      <c r="DE41" s="609"/>
      <c r="DF41" s="609"/>
      <c r="DG41" s="609"/>
      <c r="DH41" s="609"/>
      <c r="DI41" s="609"/>
      <c r="DJ41" s="609"/>
      <c r="DK41" s="610"/>
      <c r="DL41" s="597"/>
      <c r="DM41" s="598"/>
      <c r="DN41" s="598"/>
      <c r="DO41" s="598"/>
      <c r="DP41" s="598"/>
      <c r="DQ41" s="598"/>
      <c r="DR41" s="598"/>
      <c r="DS41" s="598"/>
      <c r="DT41" s="598"/>
      <c r="DU41" s="598"/>
      <c r="DV41" s="599"/>
      <c r="DW41" s="600"/>
      <c r="DX41" s="601"/>
      <c r="DY41" s="601"/>
      <c r="DZ41" s="601"/>
      <c r="EA41" s="601"/>
      <c r="EB41" s="601"/>
      <c r="EC41" s="602"/>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87" t="s">
        <v>332</v>
      </c>
      <c r="CE42" s="588"/>
      <c r="CF42" s="588"/>
      <c r="CG42" s="588"/>
      <c r="CH42" s="588"/>
      <c r="CI42" s="588"/>
      <c r="CJ42" s="588"/>
      <c r="CK42" s="588"/>
      <c r="CL42" s="588"/>
      <c r="CM42" s="588"/>
      <c r="CN42" s="588"/>
      <c r="CO42" s="588"/>
      <c r="CP42" s="588"/>
      <c r="CQ42" s="589"/>
      <c r="CR42" s="590">
        <v>1879671</v>
      </c>
      <c r="CS42" s="591"/>
      <c r="CT42" s="591"/>
      <c r="CU42" s="591"/>
      <c r="CV42" s="591"/>
      <c r="CW42" s="591"/>
      <c r="CX42" s="591"/>
      <c r="CY42" s="592"/>
      <c r="CZ42" s="593">
        <v>14.9</v>
      </c>
      <c r="DA42" s="594"/>
      <c r="DB42" s="594"/>
      <c r="DC42" s="595"/>
      <c r="DD42" s="596">
        <v>489401</v>
      </c>
      <c r="DE42" s="591"/>
      <c r="DF42" s="591"/>
      <c r="DG42" s="591"/>
      <c r="DH42" s="591"/>
      <c r="DI42" s="591"/>
      <c r="DJ42" s="591"/>
      <c r="DK42" s="592"/>
      <c r="DL42" s="597"/>
      <c r="DM42" s="598"/>
      <c r="DN42" s="598"/>
      <c r="DO42" s="598"/>
      <c r="DP42" s="598"/>
      <c r="DQ42" s="598"/>
      <c r="DR42" s="598"/>
      <c r="DS42" s="598"/>
      <c r="DT42" s="598"/>
      <c r="DU42" s="598"/>
      <c r="DV42" s="599"/>
      <c r="DW42" s="600"/>
      <c r="DX42" s="601"/>
      <c r="DY42" s="601"/>
      <c r="DZ42" s="601"/>
      <c r="EA42" s="601"/>
      <c r="EB42" s="601"/>
      <c r="EC42" s="602"/>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87" t="s">
        <v>334</v>
      </c>
      <c r="CE43" s="588"/>
      <c r="CF43" s="588"/>
      <c r="CG43" s="588"/>
      <c r="CH43" s="588"/>
      <c r="CI43" s="588"/>
      <c r="CJ43" s="588"/>
      <c r="CK43" s="588"/>
      <c r="CL43" s="588"/>
      <c r="CM43" s="588"/>
      <c r="CN43" s="588"/>
      <c r="CO43" s="588"/>
      <c r="CP43" s="588"/>
      <c r="CQ43" s="589"/>
      <c r="CR43" s="590" t="s">
        <v>111</v>
      </c>
      <c r="CS43" s="609"/>
      <c r="CT43" s="609"/>
      <c r="CU43" s="609"/>
      <c r="CV43" s="609"/>
      <c r="CW43" s="609"/>
      <c r="CX43" s="609"/>
      <c r="CY43" s="610"/>
      <c r="CZ43" s="593" t="s">
        <v>111</v>
      </c>
      <c r="DA43" s="611"/>
      <c r="DB43" s="611"/>
      <c r="DC43" s="612"/>
      <c r="DD43" s="596" t="s">
        <v>111</v>
      </c>
      <c r="DE43" s="609"/>
      <c r="DF43" s="609"/>
      <c r="DG43" s="609"/>
      <c r="DH43" s="609"/>
      <c r="DI43" s="609"/>
      <c r="DJ43" s="609"/>
      <c r="DK43" s="610"/>
      <c r="DL43" s="597"/>
      <c r="DM43" s="598"/>
      <c r="DN43" s="598"/>
      <c r="DO43" s="598"/>
      <c r="DP43" s="598"/>
      <c r="DQ43" s="598"/>
      <c r="DR43" s="598"/>
      <c r="DS43" s="598"/>
      <c r="DT43" s="598"/>
      <c r="DU43" s="598"/>
      <c r="DV43" s="599"/>
      <c r="DW43" s="600"/>
      <c r="DX43" s="601"/>
      <c r="DY43" s="601"/>
      <c r="DZ43" s="601"/>
      <c r="EA43" s="601"/>
      <c r="EB43" s="601"/>
      <c r="EC43" s="602"/>
    </row>
    <row r="44" spans="2:133" ht="11.25" customHeight="1">
      <c r="B44" s="194" t="s">
        <v>335</v>
      </c>
      <c r="CD44" s="603" t="s">
        <v>287</v>
      </c>
      <c r="CE44" s="604"/>
      <c r="CF44" s="587" t="s">
        <v>336</v>
      </c>
      <c r="CG44" s="588"/>
      <c r="CH44" s="588"/>
      <c r="CI44" s="588"/>
      <c r="CJ44" s="588"/>
      <c r="CK44" s="588"/>
      <c r="CL44" s="588"/>
      <c r="CM44" s="588"/>
      <c r="CN44" s="588"/>
      <c r="CO44" s="588"/>
      <c r="CP44" s="588"/>
      <c r="CQ44" s="589"/>
      <c r="CR44" s="590">
        <v>1879671</v>
      </c>
      <c r="CS44" s="591"/>
      <c r="CT44" s="591"/>
      <c r="CU44" s="591"/>
      <c r="CV44" s="591"/>
      <c r="CW44" s="591"/>
      <c r="CX44" s="591"/>
      <c r="CY44" s="592"/>
      <c r="CZ44" s="593">
        <v>14.9</v>
      </c>
      <c r="DA44" s="594"/>
      <c r="DB44" s="594"/>
      <c r="DC44" s="595"/>
      <c r="DD44" s="596">
        <v>489401</v>
      </c>
      <c r="DE44" s="591"/>
      <c r="DF44" s="591"/>
      <c r="DG44" s="591"/>
      <c r="DH44" s="591"/>
      <c r="DI44" s="591"/>
      <c r="DJ44" s="591"/>
      <c r="DK44" s="592"/>
      <c r="DL44" s="597"/>
      <c r="DM44" s="598"/>
      <c r="DN44" s="598"/>
      <c r="DO44" s="598"/>
      <c r="DP44" s="598"/>
      <c r="DQ44" s="598"/>
      <c r="DR44" s="598"/>
      <c r="DS44" s="598"/>
      <c r="DT44" s="598"/>
      <c r="DU44" s="598"/>
      <c r="DV44" s="599"/>
      <c r="DW44" s="600"/>
      <c r="DX44" s="601"/>
      <c r="DY44" s="601"/>
      <c r="DZ44" s="601"/>
      <c r="EA44" s="601"/>
      <c r="EB44" s="601"/>
      <c r="EC44" s="602"/>
    </row>
    <row r="45" spans="2:133" ht="11.25" customHeight="1">
      <c r="CD45" s="605"/>
      <c r="CE45" s="606"/>
      <c r="CF45" s="587" t="s">
        <v>337</v>
      </c>
      <c r="CG45" s="588"/>
      <c r="CH45" s="588"/>
      <c r="CI45" s="588"/>
      <c r="CJ45" s="588"/>
      <c r="CK45" s="588"/>
      <c r="CL45" s="588"/>
      <c r="CM45" s="588"/>
      <c r="CN45" s="588"/>
      <c r="CO45" s="588"/>
      <c r="CP45" s="588"/>
      <c r="CQ45" s="589"/>
      <c r="CR45" s="590">
        <v>236281</v>
      </c>
      <c r="CS45" s="609"/>
      <c r="CT45" s="609"/>
      <c r="CU45" s="609"/>
      <c r="CV45" s="609"/>
      <c r="CW45" s="609"/>
      <c r="CX45" s="609"/>
      <c r="CY45" s="610"/>
      <c r="CZ45" s="593">
        <v>1.9</v>
      </c>
      <c r="DA45" s="611"/>
      <c r="DB45" s="611"/>
      <c r="DC45" s="612"/>
      <c r="DD45" s="596">
        <v>5194</v>
      </c>
      <c r="DE45" s="609"/>
      <c r="DF45" s="609"/>
      <c r="DG45" s="609"/>
      <c r="DH45" s="609"/>
      <c r="DI45" s="609"/>
      <c r="DJ45" s="609"/>
      <c r="DK45" s="610"/>
      <c r="DL45" s="597"/>
      <c r="DM45" s="598"/>
      <c r="DN45" s="598"/>
      <c r="DO45" s="598"/>
      <c r="DP45" s="598"/>
      <c r="DQ45" s="598"/>
      <c r="DR45" s="598"/>
      <c r="DS45" s="598"/>
      <c r="DT45" s="598"/>
      <c r="DU45" s="598"/>
      <c r="DV45" s="599"/>
      <c r="DW45" s="600"/>
      <c r="DX45" s="601"/>
      <c r="DY45" s="601"/>
      <c r="DZ45" s="601"/>
      <c r="EA45" s="601"/>
      <c r="EB45" s="601"/>
      <c r="EC45" s="602"/>
    </row>
    <row r="46" spans="2:133" ht="11.25" customHeight="1">
      <c r="CD46" s="605"/>
      <c r="CE46" s="606"/>
      <c r="CF46" s="587" t="s">
        <v>338</v>
      </c>
      <c r="CG46" s="588"/>
      <c r="CH46" s="588"/>
      <c r="CI46" s="588"/>
      <c r="CJ46" s="588"/>
      <c r="CK46" s="588"/>
      <c r="CL46" s="588"/>
      <c r="CM46" s="588"/>
      <c r="CN46" s="588"/>
      <c r="CO46" s="588"/>
      <c r="CP46" s="588"/>
      <c r="CQ46" s="589"/>
      <c r="CR46" s="590">
        <v>1643390</v>
      </c>
      <c r="CS46" s="591"/>
      <c r="CT46" s="591"/>
      <c r="CU46" s="591"/>
      <c r="CV46" s="591"/>
      <c r="CW46" s="591"/>
      <c r="CX46" s="591"/>
      <c r="CY46" s="592"/>
      <c r="CZ46" s="593">
        <v>13</v>
      </c>
      <c r="DA46" s="594"/>
      <c r="DB46" s="594"/>
      <c r="DC46" s="595"/>
      <c r="DD46" s="596">
        <v>484207</v>
      </c>
      <c r="DE46" s="591"/>
      <c r="DF46" s="591"/>
      <c r="DG46" s="591"/>
      <c r="DH46" s="591"/>
      <c r="DI46" s="591"/>
      <c r="DJ46" s="591"/>
      <c r="DK46" s="592"/>
      <c r="DL46" s="597"/>
      <c r="DM46" s="598"/>
      <c r="DN46" s="598"/>
      <c r="DO46" s="598"/>
      <c r="DP46" s="598"/>
      <c r="DQ46" s="598"/>
      <c r="DR46" s="598"/>
      <c r="DS46" s="598"/>
      <c r="DT46" s="598"/>
      <c r="DU46" s="598"/>
      <c r="DV46" s="599"/>
      <c r="DW46" s="600"/>
      <c r="DX46" s="601"/>
      <c r="DY46" s="601"/>
      <c r="DZ46" s="601"/>
      <c r="EA46" s="601"/>
      <c r="EB46" s="601"/>
      <c r="EC46" s="602"/>
    </row>
    <row r="47" spans="2:133" ht="11.25" customHeight="1">
      <c r="CD47" s="605"/>
      <c r="CE47" s="606"/>
      <c r="CF47" s="587" t="s">
        <v>339</v>
      </c>
      <c r="CG47" s="588"/>
      <c r="CH47" s="588"/>
      <c r="CI47" s="588"/>
      <c r="CJ47" s="588"/>
      <c r="CK47" s="588"/>
      <c r="CL47" s="588"/>
      <c r="CM47" s="588"/>
      <c r="CN47" s="588"/>
      <c r="CO47" s="588"/>
      <c r="CP47" s="588"/>
      <c r="CQ47" s="589"/>
      <c r="CR47" s="590" t="s">
        <v>111</v>
      </c>
      <c r="CS47" s="609"/>
      <c r="CT47" s="609"/>
      <c r="CU47" s="609"/>
      <c r="CV47" s="609"/>
      <c r="CW47" s="609"/>
      <c r="CX47" s="609"/>
      <c r="CY47" s="610"/>
      <c r="CZ47" s="593" t="s">
        <v>111</v>
      </c>
      <c r="DA47" s="611"/>
      <c r="DB47" s="611"/>
      <c r="DC47" s="612"/>
      <c r="DD47" s="596" t="s">
        <v>111</v>
      </c>
      <c r="DE47" s="609"/>
      <c r="DF47" s="609"/>
      <c r="DG47" s="609"/>
      <c r="DH47" s="609"/>
      <c r="DI47" s="609"/>
      <c r="DJ47" s="609"/>
      <c r="DK47" s="610"/>
      <c r="DL47" s="597"/>
      <c r="DM47" s="598"/>
      <c r="DN47" s="598"/>
      <c r="DO47" s="598"/>
      <c r="DP47" s="598"/>
      <c r="DQ47" s="598"/>
      <c r="DR47" s="598"/>
      <c r="DS47" s="598"/>
      <c r="DT47" s="598"/>
      <c r="DU47" s="598"/>
      <c r="DV47" s="599"/>
      <c r="DW47" s="600"/>
      <c r="DX47" s="601"/>
      <c r="DY47" s="601"/>
      <c r="DZ47" s="601"/>
      <c r="EA47" s="601"/>
      <c r="EB47" s="601"/>
      <c r="EC47" s="602"/>
    </row>
    <row r="48" spans="2:133">
      <c r="CD48" s="607"/>
      <c r="CE48" s="608"/>
      <c r="CF48" s="587" t="s">
        <v>340</v>
      </c>
      <c r="CG48" s="588"/>
      <c r="CH48" s="588"/>
      <c r="CI48" s="588"/>
      <c r="CJ48" s="588"/>
      <c r="CK48" s="588"/>
      <c r="CL48" s="588"/>
      <c r="CM48" s="588"/>
      <c r="CN48" s="588"/>
      <c r="CO48" s="588"/>
      <c r="CP48" s="588"/>
      <c r="CQ48" s="589"/>
      <c r="CR48" s="590" t="s">
        <v>111</v>
      </c>
      <c r="CS48" s="591"/>
      <c r="CT48" s="591"/>
      <c r="CU48" s="591"/>
      <c r="CV48" s="591"/>
      <c r="CW48" s="591"/>
      <c r="CX48" s="591"/>
      <c r="CY48" s="592"/>
      <c r="CZ48" s="593" t="s">
        <v>111</v>
      </c>
      <c r="DA48" s="594"/>
      <c r="DB48" s="594"/>
      <c r="DC48" s="595"/>
      <c r="DD48" s="596" t="s">
        <v>111</v>
      </c>
      <c r="DE48" s="591"/>
      <c r="DF48" s="591"/>
      <c r="DG48" s="591"/>
      <c r="DH48" s="591"/>
      <c r="DI48" s="591"/>
      <c r="DJ48" s="591"/>
      <c r="DK48" s="592"/>
      <c r="DL48" s="597"/>
      <c r="DM48" s="598"/>
      <c r="DN48" s="598"/>
      <c r="DO48" s="598"/>
      <c r="DP48" s="598"/>
      <c r="DQ48" s="598"/>
      <c r="DR48" s="598"/>
      <c r="DS48" s="598"/>
      <c r="DT48" s="598"/>
      <c r="DU48" s="598"/>
      <c r="DV48" s="599"/>
      <c r="DW48" s="600"/>
      <c r="DX48" s="601"/>
      <c r="DY48" s="601"/>
      <c r="DZ48" s="601"/>
      <c r="EA48" s="601"/>
      <c r="EB48" s="601"/>
      <c r="EC48" s="602"/>
    </row>
    <row r="49" spans="82:133" ht="11.25" customHeight="1">
      <c r="CD49" s="571" t="s">
        <v>341</v>
      </c>
      <c r="CE49" s="572"/>
      <c r="CF49" s="572"/>
      <c r="CG49" s="572"/>
      <c r="CH49" s="572"/>
      <c r="CI49" s="572"/>
      <c r="CJ49" s="572"/>
      <c r="CK49" s="572"/>
      <c r="CL49" s="572"/>
      <c r="CM49" s="572"/>
      <c r="CN49" s="572"/>
      <c r="CO49" s="572"/>
      <c r="CP49" s="572"/>
      <c r="CQ49" s="573"/>
      <c r="CR49" s="574">
        <v>12632714</v>
      </c>
      <c r="CS49" s="575"/>
      <c r="CT49" s="575"/>
      <c r="CU49" s="575"/>
      <c r="CV49" s="575"/>
      <c r="CW49" s="575"/>
      <c r="CX49" s="575"/>
      <c r="CY49" s="576"/>
      <c r="CZ49" s="577">
        <v>100</v>
      </c>
      <c r="DA49" s="578"/>
      <c r="DB49" s="578"/>
      <c r="DC49" s="579"/>
      <c r="DD49" s="580">
        <v>8992851</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D76" zoomScale="60" zoomScaleNormal="6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09" t="s">
        <v>343</v>
      </c>
      <c r="DK2" s="1110"/>
      <c r="DL2" s="1110"/>
      <c r="DM2" s="1110"/>
      <c r="DN2" s="1110"/>
      <c r="DO2" s="1111"/>
      <c r="DP2" s="202"/>
      <c r="DQ2" s="1109" t="s">
        <v>344</v>
      </c>
      <c r="DR2" s="1110"/>
      <c r="DS2" s="1110"/>
      <c r="DT2" s="1110"/>
      <c r="DU2" s="1110"/>
      <c r="DV2" s="1110"/>
      <c r="DW2" s="1110"/>
      <c r="DX2" s="1110"/>
      <c r="DY2" s="1110"/>
      <c r="DZ2" s="111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62" t="s">
        <v>345</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994" t="s">
        <v>347</v>
      </c>
      <c r="B5" s="995"/>
      <c r="C5" s="995"/>
      <c r="D5" s="995"/>
      <c r="E5" s="995"/>
      <c r="F5" s="995"/>
      <c r="G5" s="995"/>
      <c r="H5" s="995"/>
      <c r="I5" s="995"/>
      <c r="J5" s="995"/>
      <c r="K5" s="995"/>
      <c r="L5" s="995"/>
      <c r="M5" s="995"/>
      <c r="N5" s="995"/>
      <c r="O5" s="995"/>
      <c r="P5" s="996"/>
      <c r="Q5" s="1000" t="s">
        <v>348</v>
      </c>
      <c r="R5" s="1001"/>
      <c r="S5" s="1001"/>
      <c r="T5" s="1001"/>
      <c r="U5" s="1002"/>
      <c r="V5" s="1000" t="s">
        <v>349</v>
      </c>
      <c r="W5" s="1001"/>
      <c r="X5" s="1001"/>
      <c r="Y5" s="1001"/>
      <c r="Z5" s="1002"/>
      <c r="AA5" s="1000" t="s">
        <v>350</v>
      </c>
      <c r="AB5" s="1001"/>
      <c r="AC5" s="1001"/>
      <c r="AD5" s="1001"/>
      <c r="AE5" s="1001"/>
      <c r="AF5" s="1112" t="s">
        <v>351</v>
      </c>
      <c r="AG5" s="1001"/>
      <c r="AH5" s="1001"/>
      <c r="AI5" s="1001"/>
      <c r="AJ5" s="1016"/>
      <c r="AK5" s="1001" t="s">
        <v>352</v>
      </c>
      <c r="AL5" s="1001"/>
      <c r="AM5" s="1001"/>
      <c r="AN5" s="1001"/>
      <c r="AO5" s="1002"/>
      <c r="AP5" s="1000" t="s">
        <v>353</v>
      </c>
      <c r="AQ5" s="1001"/>
      <c r="AR5" s="1001"/>
      <c r="AS5" s="1001"/>
      <c r="AT5" s="1002"/>
      <c r="AU5" s="1000" t="s">
        <v>354</v>
      </c>
      <c r="AV5" s="1001"/>
      <c r="AW5" s="1001"/>
      <c r="AX5" s="1001"/>
      <c r="AY5" s="1016"/>
      <c r="AZ5" s="209"/>
      <c r="BA5" s="209"/>
      <c r="BB5" s="209"/>
      <c r="BC5" s="209"/>
      <c r="BD5" s="209"/>
      <c r="BE5" s="210"/>
      <c r="BF5" s="210"/>
      <c r="BG5" s="210"/>
      <c r="BH5" s="210"/>
      <c r="BI5" s="210"/>
      <c r="BJ5" s="210"/>
      <c r="BK5" s="210"/>
      <c r="BL5" s="210"/>
      <c r="BM5" s="210"/>
      <c r="BN5" s="210"/>
      <c r="BO5" s="210"/>
      <c r="BP5" s="210"/>
      <c r="BQ5" s="994" t="s">
        <v>355</v>
      </c>
      <c r="BR5" s="995"/>
      <c r="BS5" s="995"/>
      <c r="BT5" s="995"/>
      <c r="BU5" s="995"/>
      <c r="BV5" s="995"/>
      <c r="BW5" s="995"/>
      <c r="BX5" s="995"/>
      <c r="BY5" s="995"/>
      <c r="BZ5" s="995"/>
      <c r="CA5" s="995"/>
      <c r="CB5" s="995"/>
      <c r="CC5" s="995"/>
      <c r="CD5" s="995"/>
      <c r="CE5" s="995"/>
      <c r="CF5" s="995"/>
      <c r="CG5" s="996"/>
      <c r="CH5" s="1000" t="s">
        <v>356</v>
      </c>
      <c r="CI5" s="1001"/>
      <c r="CJ5" s="1001"/>
      <c r="CK5" s="1001"/>
      <c r="CL5" s="1002"/>
      <c r="CM5" s="1000" t="s">
        <v>357</v>
      </c>
      <c r="CN5" s="1001"/>
      <c r="CO5" s="1001"/>
      <c r="CP5" s="1001"/>
      <c r="CQ5" s="1002"/>
      <c r="CR5" s="1000" t="s">
        <v>358</v>
      </c>
      <c r="CS5" s="1001"/>
      <c r="CT5" s="1001"/>
      <c r="CU5" s="1001"/>
      <c r="CV5" s="1002"/>
      <c r="CW5" s="1000" t="s">
        <v>359</v>
      </c>
      <c r="CX5" s="1001"/>
      <c r="CY5" s="1001"/>
      <c r="CZ5" s="1001"/>
      <c r="DA5" s="1002"/>
      <c r="DB5" s="1000" t="s">
        <v>360</v>
      </c>
      <c r="DC5" s="1001"/>
      <c r="DD5" s="1001"/>
      <c r="DE5" s="1001"/>
      <c r="DF5" s="1002"/>
      <c r="DG5" s="1097" t="s">
        <v>361</v>
      </c>
      <c r="DH5" s="1098"/>
      <c r="DI5" s="1098"/>
      <c r="DJ5" s="1098"/>
      <c r="DK5" s="1099"/>
      <c r="DL5" s="1097" t="s">
        <v>362</v>
      </c>
      <c r="DM5" s="1098"/>
      <c r="DN5" s="1098"/>
      <c r="DO5" s="1098"/>
      <c r="DP5" s="1099"/>
      <c r="DQ5" s="1000" t="s">
        <v>363</v>
      </c>
      <c r="DR5" s="1001"/>
      <c r="DS5" s="1001"/>
      <c r="DT5" s="1001"/>
      <c r="DU5" s="1002"/>
      <c r="DV5" s="1000" t="s">
        <v>354</v>
      </c>
      <c r="DW5" s="1001"/>
      <c r="DX5" s="1001"/>
      <c r="DY5" s="1001"/>
      <c r="DZ5" s="1016"/>
      <c r="EA5" s="207"/>
    </row>
    <row r="6" spans="1:131" s="208"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113"/>
      <c r="AG6" s="1004"/>
      <c r="AH6" s="1004"/>
      <c r="AI6" s="1004"/>
      <c r="AJ6" s="1017"/>
      <c r="AK6" s="1004"/>
      <c r="AL6" s="1004"/>
      <c r="AM6" s="1004"/>
      <c r="AN6" s="1004"/>
      <c r="AO6" s="1005"/>
      <c r="AP6" s="1003"/>
      <c r="AQ6" s="1004"/>
      <c r="AR6" s="1004"/>
      <c r="AS6" s="1004"/>
      <c r="AT6" s="1005"/>
      <c r="AU6" s="1003"/>
      <c r="AV6" s="1004"/>
      <c r="AW6" s="1004"/>
      <c r="AX6" s="1004"/>
      <c r="AY6" s="1017"/>
      <c r="AZ6" s="205"/>
      <c r="BA6" s="205"/>
      <c r="BB6" s="205"/>
      <c r="BC6" s="205"/>
      <c r="BD6" s="205"/>
      <c r="BE6" s="206"/>
      <c r="BF6" s="206"/>
      <c r="BG6" s="206"/>
      <c r="BH6" s="206"/>
      <c r="BI6" s="206"/>
      <c r="BJ6" s="206"/>
      <c r="BK6" s="206"/>
      <c r="BL6" s="206"/>
      <c r="BM6" s="206"/>
      <c r="BN6" s="206"/>
      <c r="BO6" s="206"/>
      <c r="BP6" s="206"/>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100"/>
      <c r="DH6" s="1101"/>
      <c r="DI6" s="1101"/>
      <c r="DJ6" s="1101"/>
      <c r="DK6" s="1102"/>
      <c r="DL6" s="1100"/>
      <c r="DM6" s="1101"/>
      <c r="DN6" s="1101"/>
      <c r="DO6" s="1101"/>
      <c r="DP6" s="1102"/>
      <c r="DQ6" s="1003"/>
      <c r="DR6" s="1004"/>
      <c r="DS6" s="1004"/>
      <c r="DT6" s="1004"/>
      <c r="DU6" s="1005"/>
      <c r="DV6" s="1003"/>
      <c r="DW6" s="1004"/>
      <c r="DX6" s="1004"/>
      <c r="DY6" s="1004"/>
      <c r="DZ6" s="1017"/>
      <c r="EA6" s="207"/>
    </row>
    <row r="7" spans="1:131" s="208" customFormat="1" ht="26.25" customHeight="1" thickTop="1">
      <c r="A7" s="211">
        <v>1</v>
      </c>
      <c r="B7" s="1049" t="s">
        <v>364</v>
      </c>
      <c r="C7" s="1050"/>
      <c r="D7" s="1050"/>
      <c r="E7" s="1050"/>
      <c r="F7" s="1050"/>
      <c r="G7" s="1050"/>
      <c r="H7" s="1050"/>
      <c r="I7" s="1050"/>
      <c r="J7" s="1050"/>
      <c r="K7" s="1050"/>
      <c r="L7" s="1050"/>
      <c r="M7" s="1050"/>
      <c r="N7" s="1050"/>
      <c r="O7" s="1050"/>
      <c r="P7" s="1051"/>
      <c r="Q7" s="1103">
        <v>13202</v>
      </c>
      <c r="R7" s="1104"/>
      <c r="S7" s="1104"/>
      <c r="T7" s="1104"/>
      <c r="U7" s="1104"/>
      <c r="V7" s="1104">
        <v>13035</v>
      </c>
      <c r="W7" s="1104"/>
      <c r="X7" s="1104"/>
      <c r="Y7" s="1104"/>
      <c r="Z7" s="1104"/>
      <c r="AA7" s="1104">
        <v>167</v>
      </c>
      <c r="AB7" s="1104"/>
      <c r="AC7" s="1104"/>
      <c r="AD7" s="1104"/>
      <c r="AE7" s="1105"/>
      <c r="AF7" s="1106">
        <v>51</v>
      </c>
      <c r="AG7" s="1107"/>
      <c r="AH7" s="1107"/>
      <c r="AI7" s="1107"/>
      <c r="AJ7" s="1108"/>
      <c r="AK7" s="1090">
        <v>787</v>
      </c>
      <c r="AL7" s="1091"/>
      <c r="AM7" s="1091"/>
      <c r="AN7" s="1091"/>
      <c r="AO7" s="1091"/>
      <c r="AP7" s="1091">
        <v>15473</v>
      </c>
      <c r="AQ7" s="1091"/>
      <c r="AR7" s="1091"/>
      <c r="AS7" s="1091"/>
      <c r="AT7" s="1091"/>
      <c r="AU7" s="1092"/>
      <c r="AV7" s="1092"/>
      <c r="AW7" s="1092"/>
      <c r="AX7" s="1092"/>
      <c r="AY7" s="1093"/>
      <c r="AZ7" s="205"/>
      <c r="BA7" s="205"/>
      <c r="BB7" s="205"/>
      <c r="BC7" s="205"/>
      <c r="BD7" s="205"/>
      <c r="BE7" s="206"/>
      <c r="BF7" s="206"/>
      <c r="BG7" s="206"/>
      <c r="BH7" s="206"/>
      <c r="BI7" s="206"/>
      <c r="BJ7" s="206"/>
      <c r="BK7" s="206"/>
      <c r="BL7" s="206"/>
      <c r="BM7" s="206"/>
      <c r="BN7" s="206"/>
      <c r="BO7" s="206"/>
      <c r="BP7" s="206"/>
      <c r="BQ7" s="212">
        <v>1</v>
      </c>
      <c r="BR7" s="213" t="s">
        <v>547</v>
      </c>
      <c r="BS7" s="1094" t="s">
        <v>546</v>
      </c>
      <c r="BT7" s="1095"/>
      <c r="BU7" s="1095"/>
      <c r="BV7" s="1095"/>
      <c r="BW7" s="1095"/>
      <c r="BX7" s="1095"/>
      <c r="BY7" s="1095"/>
      <c r="BZ7" s="1095"/>
      <c r="CA7" s="1095"/>
      <c r="CB7" s="1095"/>
      <c r="CC7" s="1095"/>
      <c r="CD7" s="1095"/>
      <c r="CE7" s="1095"/>
      <c r="CF7" s="1095"/>
      <c r="CG7" s="1096"/>
      <c r="CH7" s="1087">
        <v>0</v>
      </c>
      <c r="CI7" s="1088"/>
      <c r="CJ7" s="1088"/>
      <c r="CK7" s="1088"/>
      <c r="CL7" s="1089"/>
      <c r="CM7" s="1087">
        <v>53</v>
      </c>
      <c r="CN7" s="1088"/>
      <c r="CO7" s="1088"/>
      <c r="CP7" s="1088"/>
      <c r="CQ7" s="1089"/>
      <c r="CR7" s="1087">
        <v>3</v>
      </c>
      <c r="CS7" s="1088"/>
      <c r="CT7" s="1088"/>
      <c r="CU7" s="1088"/>
      <c r="CV7" s="1089"/>
      <c r="CW7" s="1087">
        <v>0</v>
      </c>
      <c r="CX7" s="1088"/>
      <c r="CY7" s="1088"/>
      <c r="CZ7" s="1088"/>
      <c r="DA7" s="1089"/>
      <c r="DB7" s="1087">
        <v>0</v>
      </c>
      <c r="DC7" s="1088"/>
      <c r="DD7" s="1088"/>
      <c r="DE7" s="1088"/>
      <c r="DF7" s="1089"/>
      <c r="DG7" s="1087">
        <v>33</v>
      </c>
      <c r="DH7" s="1088"/>
      <c r="DI7" s="1088"/>
      <c r="DJ7" s="1088"/>
      <c r="DK7" s="1089"/>
      <c r="DL7" s="1087">
        <v>0</v>
      </c>
      <c r="DM7" s="1088"/>
      <c r="DN7" s="1088"/>
      <c r="DO7" s="1088"/>
      <c r="DP7" s="1089"/>
      <c r="DQ7" s="1087">
        <v>0</v>
      </c>
      <c r="DR7" s="1088"/>
      <c r="DS7" s="1088"/>
      <c r="DT7" s="1088"/>
      <c r="DU7" s="1089"/>
      <c r="DV7" s="1114"/>
      <c r="DW7" s="1115"/>
      <c r="DX7" s="1115"/>
      <c r="DY7" s="1115"/>
      <c r="DZ7" s="1116"/>
      <c r="EA7" s="207"/>
    </row>
    <row r="8" spans="1:131" s="208" customFormat="1" ht="26.25" customHeight="1">
      <c r="A8" s="214">
        <v>2</v>
      </c>
      <c r="B8" s="1036"/>
      <c r="C8" s="1037"/>
      <c r="D8" s="1037"/>
      <c r="E8" s="1037"/>
      <c r="F8" s="1037"/>
      <c r="G8" s="1037"/>
      <c r="H8" s="1037"/>
      <c r="I8" s="1037"/>
      <c r="J8" s="1037"/>
      <c r="K8" s="1037"/>
      <c r="L8" s="1037"/>
      <c r="M8" s="1037"/>
      <c r="N8" s="1037"/>
      <c r="O8" s="1037"/>
      <c r="P8" s="1038"/>
      <c r="Q8" s="1042"/>
      <c r="R8" s="1043"/>
      <c r="S8" s="1043"/>
      <c r="T8" s="1043"/>
      <c r="U8" s="1043"/>
      <c r="V8" s="1043"/>
      <c r="W8" s="1043"/>
      <c r="X8" s="1043"/>
      <c r="Y8" s="1043"/>
      <c r="Z8" s="1043"/>
      <c r="AA8" s="1043"/>
      <c r="AB8" s="1043"/>
      <c r="AC8" s="1043"/>
      <c r="AD8" s="1043"/>
      <c r="AE8" s="1044"/>
      <c r="AF8" s="1018"/>
      <c r="AG8" s="1019"/>
      <c r="AH8" s="1019"/>
      <c r="AI8" s="1019"/>
      <c r="AJ8" s="1020"/>
      <c r="AK8" s="1085"/>
      <c r="AL8" s="1086"/>
      <c r="AM8" s="1086"/>
      <c r="AN8" s="1086"/>
      <c r="AO8" s="1086"/>
      <c r="AP8" s="1086"/>
      <c r="AQ8" s="1086"/>
      <c r="AR8" s="1086"/>
      <c r="AS8" s="1086"/>
      <c r="AT8" s="1086"/>
      <c r="AU8" s="1083"/>
      <c r="AV8" s="1083"/>
      <c r="AW8" s="1083"/>
      <c r="AX8" s="1083"/>
      <c r="AY8" s="1084"/>
      <c r="AZ8" s="205"/>
      <c r="BA8" s="205"/>
      <c r="BB8" s="205"/>
      <c r="BC8" s="205"/>
      <c r="BD8" s="205"/>
      <c r="BE8" s="206"/>
      <c r="BF8" s="206"/>
      <c r="BG8" s="206"/>
      <c r="BH8" s="206"/>
      <c r="BI8" s="206"/>
      <c r="BJ8" s="206"/>
      <c r="BK8" s="206"/>
      <c r="BL8" s="206"/>
      <c r="BM8" s="206"/>
      <c r="BN8" s="206"/>
      <c r="BO8" s="206"/>
      <c r="BP8" s="206"/>
      <c r="BQ8" s="215">
        <v>2</v>
      </c>
      <c r="BR8" s="216"/>
      <c r="BS8" s="1013"/>
      <c r="BT8" s="1014"/>
      <c r="BU8" s="1014"/>
      <c r="BV8" s="1014"/>
      <c r="BW8" s="1014"/>
      <c r="BX8" s="1014"/>
      <c r="BY8" s="1014"/>
      <c r="BZ8" s="1014"/>
      <c r="CA8" s="1014"/>
      <c r="CB8" s="1014"/>
      <c r="CC8" s="1014"/>
      <c r="CD8" s="1014"/>
      <c r="CE8" s="1014"/>
      <c r="CF8" s="1014"/>
      <c r="CG8" s="1015"/>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07"/>
    </row>
    <row r="9" spans="1:131" s="208" customFormat="1" ht="26.25" customHeight="1">
      <c r="A9" s="214">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18"/>
      <c r="AG9" s="1019"/>
      <c r="AH9" s="1019"/>
      <c r="AI9" s="1019"/>
      <c r="AJ9" s="1020"/>
      <c r="AK9" s="1085"/>
      <c r="AL9" s="1086"/>
      <c r="AM9" s="1086"/>
      <c r="AN9" s="1086"/>
      <c r="AO9" s="1086"/>
      <c r="AP9" s="1086"/>
      <c r="AQ9" s="1086"/>
      <c r="AR9" s="1086"/>
      <c r="AS9" s="1086"/>
      <c r="AT9" s="1086"/>
      <c r="AU9" s="1083"/>
      <c r="AV9" s="1083"/>
      <c r="AW9" s="1083"/>
      <c r="AX9" s="1083"/>
      <c r="AY9" s="1084"/>
      <c r="AZ9" s="205"/>
      <c r="BA9" s="205"/>
      <c r="BB9" s="205"/>
      <c r="BC9" s="205"/>
      <c r="BD9" s="205"/>
      <c r="BE9" s="206"/>
      <c r="BF9" s="206"/>
      <c r="BG9" s="206"/>
      <c r="BH9" s="206"/>
      <c r="BI9" s="206"/>
      <c r="BJ9" s="206"/>
      <c r="BK9" s="206"/>
      <c r="BL9" s="206"/>
      <c r="BM9" s="206"/>
      <c r="BN9" s="206"/>
      <c r="BO9" s="206"/>
      <c r="BP9" s="206"/>
      <c r="BQ9" s="215">
        <v>3</v>
      </c>
      <c r="BR9" s="216"/>
      <c r="BS9" s="1013"/>
      <c r="BT9" s="1014"/>
      <c r="BU9" s="1014"/>
      <c r="BV9" s="1014"/>
      <c r="BW9" s="1014"/>
      <c r="BX9" s="1014"/>
      <c r="BY9" s="1014"/>
      <c r="BZ9" s="1014"/>
      <c r="CA9" s="1014"/>
      <c r="CB9" s="1014"/>
      <c r="CC9" s="1014"/>
      <c r="CD9" s="1014"/>
      <c r="CE9" s="1014"/>
      <c r="CF9" s="1014"/>
      <c r="CG9" s="1015"/>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07"/>
    </row>
    <row r="10" spans="1:131" s="208" customFormat="1" ht="26.25" customHeight="1">
      <c r="A10" s="214">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18"/>
      <c r="AG10" s="1019"/>
      <c r="AH10" s="1019"/>
      <c r="AI10" s="1019"/>
      <c r="AJ10" s="1020"/>
      <c r="AK10" s="1085"/>
      <c r="AL10" s="1086"/>
      <c r="AM10" s="1086"/>
      <c r="AN10" s="1086"/>
      <c r="AO10" s="1086"/>
      <c r="AP10" s="1086"/>
      <c r="AQ10" s="1086"/>
      <c r="AR10" s="1086"/>
      <c r="AS10" s="1086"/>
      <c r="AT10" s="1086"/>
      <c r="AU10" s="1083"/>
      <c r="AV10" s="1083"/>
      <c r="AW10" s="1083"/>
      <c r="AX10" s="1083"/>
      <c r="AY10" s="1084"/>
      <c r="AZ10" s="205"/>
      <c r="BA10" s="205"/>
      <c r="BB10" s="205"/>
      <c r="BC10" s="205"/>
      <c r="BD10" s="205"/>
      <c r="BE10" s="206"/>
      <c r="BF10" s="206"/>
      <c r="BG10" s="206"/>
      <c r="BH10" s="206"/>
      <c r="BI10" s="206"/>
      <c r="BJ10" s="206"/>
      <c r="BK10" s="206"/>
      <c r="BL10" s="206"/>
      <c r="BM10" s="206"/>
      <c r="BN10" s="206"/>
      <c r="BO10" s="206"/>
      <c r="BP10" s="206"/>
      <c r="BQ10" s="215">
        <v>4</v>
      </c>
      <c r="BR10" s="216"/>
      <c r="BS10" s="1013"/>
      <c r="BT10" s="1014"/>
      <c r="BU10" s="1014"/>
      <c r="BV10" s="1014"/>
      <c r="BW10" s="1014"/>
      <c r="BX10" s="1014"/>
      <c r="BY10" s="1014"/>
      <c r="BZ10" s="1014"/>
      <c r="CA10" s="1014"/>
      <c r="CB10" s="1014"/>
      <c r="CC10" s="1014"/>
      <c r="CD10" s="1014"/>
      <c r="CE10" s="1014"/>
      <c r="CF10" s="1014"/>
      <c r="CG10" s="1015"/>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07"/>
    </row>
    <row r="11" spans="1:131" s="208" customFormat="1" ht="26.25" customHeight="1">
      <c r="A11" s="214">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18"/>
      <c r="AG11" s="1019"/>
      <c r="AH11" s="1019"/>
      <c r="AI11" s="1019"/>
      <c r="AJ11" s="1020"/>
      <c r="AK11" s="1085"/>
      <c r="AL11" s="1086"/>
      <c r="AM11" s="1086"/>
      <c r="AN11" s="1086"/>
      <c r="AO11" s="1086"/>
      <c r="AP11" s="1086"/>
      <c r="AQ11" s="1086"/>
      <c r="AR11" s="1086"/>
      <c r="AS11" s="1086"/>
      <c r="AT11" s="1086"/>
      <c r="AU11" s="1083"/>
      <c r="AV11" s="1083"/>
      <c r="AW11" s="1083"/>
      <c r="AX11" s="1083"/>
      <c r="AY11" s="1084"/>
      <c r="AZ11" s="205"/>
      <c r="BA11" s="205"/>
      <c r="BB11" s="205"/>
      <c r="BC11" s="205"/>
      <c r="BD11" s="205"/>
      <c r="BE11" s="206"/>
      <c r="BF11" s="206"/>
      <c r="BG11" s="206"/>
      <c r="BH11" s="206"/>
      <c r="BI11" s="206"/>
      <c r="BJ11" s="206"/>
      <c r="BK11" s="206"/>
      <c r="BL11" s="206"/>
      <c r="BM11" s="206"/>
      <c r="BN11" s="206"/>
      <c r="BO11" s="206"/>
      <c r="BP11" s="206"/>
      <c r="BQ11" s="215">
        <v>5</v>
      </c>
      <c r="BR11" s="216"/>
      <c r="BS11" s="1013"/>
      <c r="BT11" s="1014"/>
      <c r="BU11" s="1014"/>
      <c r="BV11" s="1014"/>
      <c r="BW11" s="1014"/>
      <c r="BX11" s="1014"/>
      <c r="BY11" s="1014"/>
      <c r="BZ11" s="1014"/>
      <c r="CA11" s="1014"/>
      <c r="CB11" s="1014"/>
      <c r="CC11" s="1014"/>
      <c r="CD11" s="1014"/>
      <c r="CE11" s="1014"/>
      <c r="CF11" s="1014"/>
      <c r="CG11" s="1015"/>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07"/>
    </row>
    <row r="12" spans="1:131" s="208" customFormat="1" ht="26.25" customHeight="1">
      <c r="A12" s="214">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18"/>
      <c r="AG12" s="1019"/>
      <c r="AH12" s="1019"/>
      <c r="AI12" s="1019"/>
      <c r="AJ12" s="1020"/>
      <c r="AK12" s="1085"/>
      <c r="AL12" s="1086"/>
      <c r="AM12" s="1086"/>
      <c r="AN12" s="1086"/>
      <c r="AO12" s="1086"/>
      <c r="AP12" s="1086"/>
      <c r="AQ12" s="1086"/>
      <c r="AR12" s="1086"/>
      <c r="AS12" s="1086"/>
      <c r="AT12" s="1086"/>
      <c r="AU12" s="1083"/>
      <c r="AV12" s="1083"/>
      <c r="AW12" s="1083"/>
      <c r="AX12" s="1083"/>
      <c r="AY12" s="1084"/>
      <c r="AZ12" s="205"/>
      <c r="BA12" s="205"/>
      <c r="BB12" s="205"/>
      <c r="BC12" s="205"/>
      <c r="BD12" s="205"/>
      <c r="BE12" s="206"/>
      <c r="BF12" s="206"/>
      <c r="BG12" s="206"/>
      <c r="BH12" s="206"/>
      <c r="BI12" s="206"/>
      <c r="BJ12" s="206"/>
      <c r="BK12" s="206"/>
      <c r="BL12" s="206"/>
      <c r="BM12" s="206"/>
      <c r="BN12" s="206"/>
      <c r="BO12" s="206"/>
      <c r="BP12" s="206"/>
      <c r="BQ12" s="215">
        <v>6</v>
      </c>
      <c r="BR12" s="216"/>
      <c r="BS12" s="1013"/>
      <c r="BT12" s="1014"/>
      <c r="BU12" s="1014"/>
      <c r="BV12" s="1014"/>
      <c r="BW12" s="1014"/>
      <c r="BX12" s="1014"/>
      <c r="BY12" s="1014"/>
      <c r="BZ12" s="1014"/>
      <c r="CA12" s="1014"/>
      <c r="CB12" s="1014"/>
      <c r="CC12" s="1014"/>
      <c r="CD12" s="1014"/>
      <c r="CE12" s="1014"/>
      <c r="CF12" s="1014"/>
      <c r="CG12" s="1015"/>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07"/>
    </row>
    <row r="13" spans="1:131" s="208" customFormat="1" ht="26.25" customHeight="1">
      <c r="A13" s="214">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18"/>
      <c r="AG13" s="1019"/>
      <c r="AH13" s="1019"/>
      <c r="AI13" s="1019"/>
      <c r="AJ13" s="1020"/>
      <c r="AK13" s="1085"/>
      <c r="AL13" s="1086"/>
      <c r="AM13" s="1086"/>
      <c r="AN13" s="1086"/>
      <c r="AO13" s="1086"/>
      <c r="AP13" s="1086"/>
      <c r="AQ13" s="1086"/>
      <c r="AR13" s="1086"/>
      <c r="AS13" s="1086"/>
      <c r="AT13" s="1086"/>
      <c r="AU13" s="1083"/>
      <c r="AV13" s="1083"/>
      <c r="AW13" s="1083"/>
      <c r="AX13" s="1083"/>
      <c r="AY13" s="1084"/>
      <c r="AZ13" s="205"/>
      <c r="BA13" s="205"/>
      <c r="BB13" s="205"/>
      <c r="BC13" s="205"/>
      <c r="BD13" s="205"/>
      <c r="BE13" s="206"/>
      <c r="BF13" s="206"/>
      <c r="BG13" s="206"/>
      <c r="BH13" s="206"/>
      <c r="BI13" s="206"/>
      <c r="BJ13" s="206"/>
      <c r="BK13" s="206"/>
      <c r="BL13" s="206"/>
      <c r="BM13" s="206"/>
      <c r="BN13" s="206"/>
      <c r="BO13" s="206"/>
      <c r="BP13" s="206"/>
      <c r="BQ13" s="215">
        <v>7</v>
      </c>
      <c r="BR13" s="216"/>
      <c r="BS13" s="1013"/>
      <c r="BT13" s="1014"/>
      <c r="BU13" s="1014"/>
      <c r="BV13" s="1014"/>
      <c r="BW13" s="1014"/>
      <c r="BX13" s="1014"/>
      <c r="BY13" s="1014"/>
      <c r="BZ13" s="1014"/>
      <c r="CA13" s="1014"/>
      <c r="CB13" s="1014"/>
      <c r="CC13" s="1014"/>
      <c r="CD13" s="1014"/>
      <c r="CE13" s="1014"/>
      <c r="CF13" s="1014"/>
      <c r="CG13" s="1015"/>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07"/>
    </row>
    <row r="14" spans="1:131" s="208" customFormat="1" ht="26.25" customHeight="1">
      <c r="A14" s="214">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18"/>
      <c r="AG14" s="1019"/>
      <c r="AH14" s="1019"/>
      <c r="AI14" s="1019"/>
      <c r="AJ14" s="1020"/>
      <c r="AK14" s="1085"/>
      <c r="AL14" s="1086"/>
      <c r="AM14" s="1086"/>
      <c r="AN14" s="1086"/>
      <c r="AO14" s="1086"/>
      <c r="AP14" s="1086"/>
      <c r="AQ14" s="1086"/>
      <c r="AR14" s="1086"/>
      <c r="AS14" s="1086"/>
      <c r="AT14" s="1086"/>
      <c r="AU14" s="1083"/>
      <c r="AV14" s="1083"/>
      <c r="AW14" s="1083"/>
      <c r="AX14" s="1083"/>
      <c r="AY14" s="1084"/>
      <c r="AZ14" s="205"/>
      <c r="BA14" s="205"/>
      <c r="BB14" s="205"/>
      <c r="BC14" s="205"/>
      <c r="BD14" s="205"/>
      <c r="BE14" s="206"/>
      <c r="BF14" s="206"/>
      <c r="BG14" s="206"/>
      <c r="BH14" s="206"/>
      <c r="BI14" s="206"/>
      <c r="BJ14" s="206"/>
      <c r="BK14" s="206"/>
      <c r="BL14" s="206"/>
      <c r="BM14" s="206"/>
      <c r="BN14" s="206"/>
      <c r="BO14" s="206"/>
      <c r="BP14" s="206"/>
      <c r="BQ14" s="215">
        <v>8</v>
      </c>
      <c r="BR14" s="216"/>
      <c r="BS14" s="1013"/>
      <c r="BT14" s="1014"/>
      <c r="BU14" s="1014"/>
      <c r="BV14" s="1014"/>
      <c r="BW14" s="1014"/>
      <c r="BX14" s="1014"/>
      <c r="BY14" s="1014"/>
      <c r="BZ14" s="1014"/>
      <c r="CA14" s="1014"/>
      <c r="CB14" s="1014"/>
      <c r="CC14" s="1014"/>
      <c r="CD14" s="1014"/>
      <c r="CE14" s="1014"/>
      <c r="CF14" s="1014"/>
      <c r="CG14" s="1015"/>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07"/>
    </row>
    <row r="15" spans="1:131" s="208" customFormat="1" ht="26.25" customHeight="1">
      <c r="A15" s="214">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18"/>
      <c r="AG15" s="1019"/>
      <c r="AH15" s="1019"/>
      <c r="AI15" s="1019"/>
      <c r="AJ15" s="1020"/>
      <c r="AK15" s="1085"/>
      <c r="AL15" s="1086"/>
      <c r="AM15" s="1086"/>
      <c r="AN15" s="1086"/>
      <c r="AO15" s="1086"/>
      <c r="AP15" s="1086"/>
      <c r="AQ15" s="1086"/>
      <c r="AR15" s="1086"/>
      <c r="AS15" s="1086"/>
      <c r="AT15" s="1086"/>
      <c r="AU15" s="1083"/>
      <c r="AV15" s="1083"/>
      <c r="AW15" s="1083"/>
      <c r="AX15" s="1083"/>
      <c r="AY15" s="1084"/>
      <c r="AZ15" s="205"/>
      <c r="BA15" s="205"/>
      <c r="BB15" s="205"/>
      <c r="BC15" s="205"/>
      <c r="BD15" s="205"/>
      <c r="BE15" s="206"/>
      <c r="BF15" s="206"/>
      <c r="BG15" s="206"/>
      <c r="BH15" s="206"/>
      <c r="BI15" s="206"/>
      <c r="BJ15" s="206"/>
      <c r="BK15" s="206"/>
      <c r="BL15" s="206"/>
      <c r="BM15" s="206"/>
      <c r="BN15" s="206"/>
      <c r="BO15" s="206"/>
      <c r="BP15" s="206"/>
      <c r="BQ15" s="215">
        <v>9</v>
      </c>
      <c r="BR15" s="216"/>
      <c r="BS15" s="1013"/>
      <c r="BT15" s="1014"/>
      <c r="BU15" s="1014"/>
      <c r="BV15" s="1014"/>
      <c r="BW15" s="1014"/>
      <c r="BX15" s="1014"/>
      <c r="BY15" s="1014"/>
      <c r="BZ15" s="1014"/>
      <c r="CA15" s="1014"/>
      <c r="CB15" s="1014"/>
      <c r="CC15" s="1014"/>
      <c r="CD15" s="1014"/>
      <c r="CE15" s="1014"/>
      <c r="CF15" s="1014"/>
      <c r="CG15" s="1015"/>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07"/>
    </row>
    <row r="16" spans="1:131" s="208" customFormat="1" ht="26.25" customHeight="1">
      <c r="A16" s="214">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18"/>
      <c r="AG16" s="1019"/>
      <c r="AH16" s="1019"/>
      <c r="AI16" s="1019"/>
      <c r="AJ16" s="1020"/>
      <c r="AK16" s="1085"/>
      <c r="AL16" s="1086"/>
      <c r="AM16" s="1086"/>
      <c r="AN16" s="1086"/>
      <c r="AO16" s="1086"/>
      <c r="AP16" s="1086"/>
      <c r="AQ16" s="1086"/>
      <c r="AR16" s="1086"/>
      <c r="AS16" s="1086"/>
      <c r="AT16" s="1086"/>
      <c r="AU16" s="1083"/>
      <c r="AV16" s="1083"/>
      <c r="AW16" s="1083"/>
      <c r="AX16" s="1083"/>
      <c r="AY16" s="1084"/>
      <c r="AZ16" s="205"/>
      <c r="BA16" s="205"/>
      <c r="BB16" s="205"/>
      <c r="BC16" s="205"/>
      <c r="BD16" s="205"/>
      <c r="BE16" s="206"/>
      <c r="BF16" s="206"/>
      <c r="BG16" s="206"/>
      <c r="BH16" s="206"/>
      <c r="BI16" s="206"/>
      <c r="BJ16" s="206"/>
      <c r="BK16" s="206"/>
      <c r="BL16" s="206"/>
      <c r="BM16" s="206"/>
      <c r="BN16" s="206"/>
      <c r="BO16" s="206"/>
      <c r="BP16" s="206"/>
      <c r="BQ16" s="215">
        <v>10</v>
      </c>
      <c r="BR16" s="216"/>
      <c r="BS16" s="1013"/>
      <c r="BT16" s="1014"/>
      <c r="BU16" s="1014"/>
      <c r="BV16" s="1014"/>
      <c r="BW16" s="1014"/>
      <c r="BX16" s="1014"/>
      <c r="BY16" s="1014"/>
      <c r="BZ16" s="1014"/>
      <c r="CA16" s="1014"/>
      <c r="CB16" s="1014"/>
      <c r="CC16" s="1014"/>
      <c r="CD16" s="1014"/>
      <c r="CE16" s="1014"/>
      <c r="CF16" s="1014"/>
      <c r="CG16" s="1015"/>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07"/>
    </row>
    <row r="17" spans="1:131" s="208" customFormat="1" ht="26.25" customHeight="1">
      <c r="A17" s="214">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18"/>
      <c r="AG17" s="1019"/>
      <c r="AH17" s="1019"/>
      <c r="AI17" s="1019"/>
      <c r="AJ17" s="1020"/>
      <c r="AK17" s="1085"/>
      <c r="AL17" s="1086"/>
      <c r="AM17" s="1086"/>
      <c r="AN17" s="1086"/>
      <c r="AO17" s="1086"/>
      <c r="AP17" s="1086"/>
      <c r="AQ17" s="1086"/>
      <c r="AR17" s="1086"/>
      <c r="AS17" s="1086"/>
      <c r="AT17" s="1086"/>
      <c r="AU17" s="1083"/>
      <c r="AV17" s="1083"/>
      <c r="AW17" s="1083"/>
      <c r="AX17" s="1083"/>
      <c r="AY17" s="1084"/>
      <c r="AZ17" s="205"/>
      <c r="BA17" s="205"/>
      <c r="BB17" s="205"/>
      <c r="BC17" s="205"/>
      <c r="BD17" s="205"/>
      <c r="BE17" s="206"/>
      <c r="BF17" s="206"/>
      <c r="BG17" s="206"/>
      <c r="BH17" s="206"/>
      <c r="BI17" s="206"/>
      <c r="BJ17" s="206"/>
      <c r="BK17" s="206"/>
      <c r="BL17" s="206"/>
      <c r="BM17" s="206"/>
      <c r="BN17" s="206"/>
      <c r="BO17" s="206"/>
      <c r="BP17" s="206"/>
      <c r="BQ17" s="215">
        <v>11</v>
      </c>
      <c r="BR17" s="216"/>
      <c r="BS17" s="1013"/>
      <c r="BT17" s="1014"/>
      <c r="BU17" s="1014"/>
      <c r="BV17" s="1014"/>
      <c r="BW17" s="1014"/>
      <c r="BX17" s="1014"/>
      <c r="BY17" s="1014"/>
      <c r="BZ17" s="1014"/>
      <c r="CA17" s="1014"/>
      <c r="CB17" s="1014"/>
      <c r="CC17" s="1014"/>
      <c r="CD17" s="1014"/>
      <c r="CE17" s="1014"/>
      <c r="CF17" s="1014"/>
      <c r="CG17" s="1015"/>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07"/>
    </row>
    <row r="18" spans="1:131" s="208" customFormat="1" ht="26.25" customHeight="1">
      <c r="A18" s="214">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18"/>
      <c r="AG18" s="1019"/>
      <c r="AH18" s="1019"/>
      <c r="AI18" s="1019"/>
      <c r="AJ18" s="1020"/>
      <c r="AK18" s="1085"/>
      <c r="AL18" s="1086"/>
      <c r="AM18" s="1086"/>
      <c r="AN18" s="1086"/>
      <c r="AO18" s="1086"/>
      <c r="AP18" s="1086"/>
      <c r="AQ18" s="1086"/>
      <c r="AR18" s="1086"/>
      <c r="AS18" s="1086"/>
      <c r="AT18" s="1086"/>
      <c r="AU18" s="1083"/>
      <c r="AV18" s="1083"/>
      <c r="AW18" s="1083"/>
      <c r="AX18" s="1083"/>
      <c r="AY18" s="1084"/>
      <c r="AZ18" s="205"/>
      <c r="BA18" s="205"/>
      <c r="BB18" s="205"/>
      <c r="BC18" s="205"/>
      <c r="BD18" s="205"/>
      <c r="BE18" s="206"/>
      <c r="BF18" s="206"/>
      <c r="BG18" s="206"/>
      <c r="BH18" s="206"/>
      <c r="BI18" s="206"/>
      <c r="BJ18" s="206"/>
      <c r="BK18" s="206"/>
      <c r="BL18" s="206"/>
      <c r="BM18" s="206"/>
      <c r="BN18" s="206"/>
      <c r="BO18" s="206"/>
      <c r="BP18" s="206"/>
      <c r="BQ18" s="215">
        <v>12</v>
      </c>
      <c r="BR18" s="216"/>
      <c r="BS18" s="1013"/>
      <c r="BT18" s="1014"/>
      <c r="BU18" s="1014"/>
      <c r="BV18" s="1014"/>
      <c r="BW18" s="1014"/>
      <c r="BX18" s="1014"/>
      <c r="BY18" s="1014"/>
      <c r="BZ18" s="1014"/>
      <c r="CA18" s="1014"/>
      <c r="CB18" s="1014"/>
      <c r="CC18" s="1014"/>
      <c r="CD18" s="1014"/>
      <c r="CE18" s="1014"/>
      <c r="CF18" s="1014"/>
      <c r="CG18" s="1015"/>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07"/>
    </row>
    <row r="19" spans="1:131" s="208" customFormat="1" ht="26.25" customHeight="1">
      <c r="A19" s="214">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18"/>
      <c r="AG19" s="1019"/>
      <c r="AH19" s="1019"/>
      <c r="AI19" s="1019"/>
      <c r="AJ19" s="1020"/>
      <c r="AK19" s="1085"/>
      <c r="AL19" s="1086"/>
      <c r="AM19" s="1086"/>
      <c r="AN19" s="1086"/>
      <c r="AO19" s="1086"/>
      <c r="AP19" s="1086"/>
      <c r="AQ19" s="1086"/>
      <c r="AR19" s="1086"/>
      <c r="AS19" s="1086"/>
      <c r="AT19" s="1086"/>
      <c r="AU19" s="1083"/>
      <c r="AV19" s="1083"/>
      <c r="AW19" s="1083"/>
      <c r="AX19" s="1083"/>
      <c r="AY19" s="1084"/>
      <c r="AZ19" s="205"/>
      <c r="BA19" s="205"/>
      <c r="BB19" s="205"/>
      <c r="BC19" s="205"/>
      <c r="BD19" s="205"/>
      <c r="BE19" s="206"/>
      <c r="BF19" s="206"/>
      <c r="BG19" s="206"/>
      <c r="BH19" s="206"/>
      <c r="BI19" s="206"/>
      <c r="BJ19" s="206"/>
      <c r="BK19" s="206"/>
      <c r="BL19" s="206"/>
      <c r="BM19" s="206"/>
      <c r="BN19" s="206"/>
      <c r="BO19" s="206"/>
      <c r="BP19" s="206"/>
      <c r="BQ19" s="215">
        <v>13</v>
      </c>
      <c r="BR19" s="216"/>
      <c r="BS19" s="1013"/>
      <c r="BT19" s="1014"/>
      <c r="BU19" s="1014"/>
      <c r="BV19" s="1014"/>
      <c r="BW19" s="1014"/>
      <c r="BX19" s="1014"/>
      <c r="BY19" s="1014"/>
      <c r="BZ19" s="1014"/>
      <c r="CA19" s="1014"/>
      <c r="CB19" s="1014"/>
      <c r="CC19" s="1014"/>
      <c r="CD19" s="1014"/>
      <c r="CE19" s="1014"/>
      <c r="CF19" s="1014"/>
      <c r="CG19" s="1015"/>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07"/>
    </row>
    <row r="20" spans="1:131" s="208" customFormat="1" ht="26.25" customHeight="1">
      <c r="A20" s="214">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18"/>
      <c r="AG20" s="1019"/>
      <c r="AH20" s="1019"/>
      <c r="AI20" s="1019"/>
      <c r="AJ20" s="1020"/>
      <c r="AK20" s="1085"/>
      <c r="AL20" s="1086"/>
      <c r="AM20" s="1086"/>
      <c r="AN20" s="1086"/>
      <c r="AO20" s="1086"/>
      <c r="AP20" s="1086"/>
      <c r="AQ20" s="1086"/>
      <c r="AR20" s="1086"/>
      <c r="AS20" s="1086"/>
      <c r="AT20" s="1086"/>
      <c r="AU20" s="1083"/>
      <c r="AV20" s="1083"/>
      <c r="AW20" s="1083"/>
      <c r="AX20" s="1083"/>
      <c r="AY20" s="1084"/>
      <c r="AZ20" s="205"/>
      <c r="BA20" s="205"/>
      <c r="BB20" s="205"/>
      <c r="BC20" s="205"/>
      <c r="BD20" s="205"/>
      <c r="BE20" s="206"/>
      <c r="BF20" s="206"/>
      <c r="BG20" s="206"/>
      <c r="BH20" s="206"/>
      <c r="BI20" s="206"/>
      <c r="BJ20" s="206"/>
      <c r="BK20" s="206"/>
      <c r="BL20" s="206"/>
      <c r="BM20" s="206"/>
      <c r="BN20" s="206"/>
      <c r="BO20" s="206"/>
      <c r="BP20" s="206"/>
      <c r="BQ20" s="215">
        <v>14</v>
      </c>
      <c r="BR20" s="216"/>
      <c r="BS20" s="1013"/>
      <c r="BT20" s="1014"/>
      <c r="BU20" s="1014"/>
      <c r="BV20" s="1014"/>
      <c r="BW20" s="1014"/>
      <c r="BX20" s="1014"/>
      <c r="BY20" s="1014"/>
      <c r="BZ20" s="1014"/>
      <c r="CA20" s="1014"/>
      <c r="CB20" s="1014"/>
      <c r="CC20" s="1014"/>
      <c r="CD20" s="1014"/>
      <c r="CE20" s="1014"/>
      <c r="CF20" s="1014"/>
      <c r="CG20" s="1015"/>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07"/>
    </row>
    <row r="21" spans="1:131" s="208" customFormat="1" ht="26.25" customHeight="1" thickBot="1">
      <c r="A21" s="214">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18"/>
      <c r="AG21" s="1019"/>
      <c r="AH21" s="1019"/>
      <c r="AI21" s="1019"/>
      <c r="AJ21" s="1020"/>
      <c r="AK21" s="1085"/>
      <c r="AL21" s="1086"/>
      <c r="AM21" s="1086"/>
      <c r="AN21" s="1086"/>
      <c r="AO21" s="1086"/>
      <c r="AP21" s="1086"/>
      <c r="AQ21" s="1086"/>
      <c r="AR21" s="1086"/>
      <c r="AS21" s="1086"/>
      <c r="AT21" s="1086"/>
      <c r="AU21" s="1083"/>
      <c r="AV21" s="1083"/>
      <c r="AW21" s="1083"/>
      <c r="AX21" s="1083"/>
      <c r="AY21" s="1084"/>
      <c r="AZ21" s="205"/>
      <c r="BA21" s="205"/>
      <c r="BB21" s="205"/>
      <c r="BC21" s="205"/>
      <c r="BD21" s="205"/>
      <c r="BE21" s="206"/>
      <c r="BF21" s="206"/>
      <c r="BG21" s="206"/>
      <c r="BH21" s="206"/>
      <c r="BI21" s="206"/>
      <c r="BJ21" s="206"/>
      <c r="BK21" s="206"/>
      <c r="BL21" s="206"/>
      <c r="BM21" s="206"/>
      <c r="BN21" s="206"/>
      <c r="BO21" s="206"/>
      <c r="BP21" s="206"/>
      <c r="BQ21" s="215">
        <v>15</v>
      </c>
      <c r="BR21" s="216"/>
      <c r="BS21" s="1013"/>
      <c r="BT21" s="1014"/>
      <c r="BU21" s="1014"/>
      <c r="BV21" s="1014"/>
      <c r="BW21" s="1014"/>
      <c r="BX21" s="1014"/>
      <c r="BY21" s="1014"/>
      <c r="BZ21" s="1014"/>
      <c r="CA21" s="1014"/>
      <c r="CB21" s="1014"/>
      <c r="CC21" s="1014"/>
      <c r="CD21" s="1014"/>
      <c r="CE21" s="1014"/>
      <c r="CF21" s="1014"/>
      <c r="CG21" s="1015"/>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07"/>
    </row>
    <row r="22" spans="1:131" s="208" customFormat="1" ht="26.25" customHeight="1">
      <c r="A22" s="214">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18"/>
      <c r="AG22" s="1019"/>
      <c r="AH22" s="1019"/>
      <c r="AI22" s="1019"/>
      <c r="AJ22" s="1020"/>
      <c r="AK22" s="1076"/>
      <c r="AL22" s="1077"/>
      <c r="AM22" s="1077"/>
      <c r="AN22" s="1077"/>
      <c r="AO22" s="1077"/>
      <c r="AP22" s="1077"/>
      <c r="AQ22" s="1077"/>
      <c r="AR22" s="1077"/>
      <c r="AS22" s="1077"/>
      <c r="AT22" s="1077"/>
      <c r="AU22" s="1078"/>
      <c r="AV22" s="1078"/>
      <c r="AW22" s="1078"/>
      <c r="AX22" s="1078"/>
      <c r="AY22" s="1079"/>
      <c r="AZ22" s="1034" t="s">
        <v>365</v>
      </c>
      <c r="BA22" s="1034"/>
      <c r="BB22" s="1034"/>
      <c r="BC22" s="1034"/>
      <c r="BD22" s="1035"/>
      <c r="BE22" s="206"/>
      <c r="BF22" s="206"/>
      <c r="BG22" s="206"/>
      <c r="BH22" s="206"/>
      <c r="BI22" s="206"/>
      <c r="BJ22" s="206"/>
      <c r="BK22" s="206"/>
      <c r="BL22" s="206"/>
      <c r="BM22" s="206"/>
      <c r="BN22" s="206"/>
      <c r="BO22" s="206"/>
      <c r="BP22" s="206"/>
      <c r="BQ22" s="215">
        <v>16</v>
      </c>
      <c r="BR22" s="216"/>
      <c r="BS22" s="1013"/>
      <c r="BT22" s="1014"/>
      <c r="BU22" s="1014"/>
      <c r="BV22" s="1014"/>
      <c r="BW22" s="1014"/>
      <c r="BX22" s="1014"/>
      <c r="BY22" s="1014"/>
      <c r="BZ22" s="1014"/>
      <c r="CA22" s="1014"/>
      <c r="CB22" s="1014"/>
      <c r="CC22" s="1014"/>
      <c r="CD22" s="1014"/>
      <c r="CE22" s="1014"/>
      <c r="CF22" s="1014"/>
      <c r="CG22" s="1015"/>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07"/>
    </row>
    <row r="23" spans="1:131" s="208" customFormat="1" ht="26.25" customHeight="1" thickBot="1">
      <c r="A23" s="217" t="s">
        <v>366</v>
      </c>
      <c r="B23" s="943" t="s">
        <v>367</v>
      </c>
      <c r="C23" s="944"/>
      <c r="D23" s="944"/>
      <c r="E23" s="944"/>
      <c r="F23" s="944"/>
      <c r="G23" s="944"/>
      <c r="H23" s="944"/>
      <c r="I23" s="944"/>
      <c r="J23" s="944"/>
      <c r="K23" s="944"/>
      <c r="L23" s="944"/>
      <c r="M23" s="944"/>
      <c r="N23" s="944"/>
      <c r="O23" s="944"/>
      <c r="P23" s="945"/>
      <c r="Q23" s="1067">
        <v>12799</v>
      </c>
      <c r="R23" s="1068"/>
      <c r="S23" s="1068"/>
      <c r="T23" s="1068"/>
      <c r="U23" s="1068"/>
      <c r="V23" s="1068">
        <v>12633</v>
      </c>
      <c r="W23" s="1068"/>
      <c r="X23" s="1068"/>
      <c r="Y23" s="1068"/>
      <c r="Z23" s="1068"/>
      <c r="AA23" s="1068">
        <v>167</v>
      </c>
      <c r="AB23" s="1068"/>
      <c r="AC23" s="1068"/>
      <c r="AD23" s="1068"/>
      <c r="AE23" s="1069"/>
      <c r="AF23" s="1070">
        <v>51</v>
      </c>
      <c r="AG23" s="1068"/>
      <c r="AH23" s="1068"/>
      <c r="AI23" s="1068"/>
      <c r="AJ23" s="1071"/>
      <c r="AK23" s="1072"/>
      <c r="AL23" s="1073"/>
      <c r="AM23" s="1073"/>
      <c r="AN23" s="1073"/>
      <c r="AO23" s="1073"/>
      <c r="AP23" s="1068">
        <v>15473</v>
      </c>
      <c r="AQ23" s="1068"/>
      <c r="AR23" s="1068"/>
      <c r="AS23" s="1068"/>
      <c r="AT23" s="1068"/>
      <c r="AU23" s="1074"/>
      <c r="AV23" s="1074"/>
      <c r="AW23" s="1074"/>
      <c r="AX23" s="1074"/>
      <c r="AY23" s="1075"/>
      <c r="AZ23" s="1064" t="s">
        <v>111</v>
      </c>
      <c r="BA23" s="1065"/>
      <c r="BB23" s="1065"/>
      <c r="BC23" s="1065"/>
      <c r="BD23" s="1066"/>
      <c r="BE23" s="206"/>
      <c r="BF23" s="206"/>
      <c r="BG23" s="206"/>
      <c r="BH23" s="206"/>
      <c r="BI23" s="206"/>
      <c r="BJ23" s="206"/>
      <c r="BK23" s="206"/>
      <c r="BL23" s="206"/>
      <c r="BM23" s="206"/>
      <c r="BN23" s="206"/>
      <c r="BO23" s="206"/>
      <c r="BP23" s="206"/>
      <c r="BQ23" s="215">
        <v>17</v>
      </c>
      <c r="BR23" s="216"/>
      <c r="BS23" s="1013"/>
      <c r="BT23" s="1014"/>
      <c r="BU23" s="1014"/>
      <c r="BV23" s="1014"/>
      <c r="BW23" s="1014"/>
      <c r="BX23" s="1014"/>
      <c r="BY23" s="1014"/>
      <c r="BZ23" s="1014"/>
      <c r="CA23" s="1014"/>
      <c r="CB23" s="1014"/>
      <c r="CC23" s="1014"/>
      <c r="CD23" s="1014"/>
      <c r="CE23" s="1014"/>
      <c r="CF23" s="1014"/>
      <c r="CG23" s="1015"/>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07"/>
    </row>
    <row r="24" spans="1:131" s="208" customFormat="1" ht="26.25" customHeight="1">
      <c r="A24" s="1063" t="s">
        <v>368</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5"/>
      <c r="BA24" s="205"/>
      <c r="BB24" s="205"/>
      <c r="BC24" s="205"/>
      <c r="BD24" s="205"/>
      <c r="BE24" s="206"/>
      <c r="BF24" s="206"/>
      <c r="BG24" s="206"/>
      <c r="BH24" s="206"/>
      <c r="BI24" s="206"/>
      <c r="BJ24" s="206"/>
      <c r="BK24" s="206"/>
      <c r="BL24" s="206"/>
      <c r="BM24" s="206"/>
      <c r="BN24" s="206"/>
      <c r="BO24" s="206"/>
      <c r="BP24" s="206"/>
      <c r="BQ24" s="215">
        <v>18</v>
      </c>
      <c r="BR24" s="216"/>
      <c r="BS24" s="1013"/>
      <c r="BT24" s="1014"/>
      <c r="BU24" s="1014"/>
      <c r="BV24" s="1014"/>
      <c r="BW24" s="1014"/>
      <c r="BX24" s="1014"/>
      <c r="BY24" s="1014"/>
      <c r="BZ24" s="1014"/>
      <c r="CA24" s="1014"/>
      <c r="CB24" s="1014"/>
      <c r="CC24" s="1014"/>
      <c r="CD24" s="1014"/>
      <c r="CE24" s="1014"/>
      <c r="CF24" s="1014"/>
      <c r="CG24" s="1015"/>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07"/>
    </row>
    <row r="25" spans="1:131" s="200" customFormat="1" ht="26.25" customHeight="1" thickBot="1">
      <c r="A25" s="1062" t="s">
        <v>369</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5"/>
      <c r="BK25" s="205"/>
      <c r="BL25" s="205"/>
      <c r="BM25" s="205"/>
      <c r="BN25" s="205"/>
      <c r="BO25" s="218"/>
      <c r="BP25" s="218"/>
      <c r="BQ25" s="215">
        <v>19</v>
      </c>
      <c r="BR25" s="216"/>
      <c r="BS25" s="1013"/>
      <c r="BT25" s="1014"/>
      <c r="BU25" s="1014"/>
      <c r="BV25" s="1014"/>
      <c r="BW25" s="1014"/>
      <c r="BX25" s="1014"/>
      <c r="BY25" s="1014"/>
      <c r="BZ25" s="1014"/>
      <c r="CA25" s="1014"/>
      <c r="CB25" s="1014"/>
      <c r="CC25" s="1014"/>
      <c r="CD25" s="1014"/>
      <c r="CE25" s="1014"/>
      <c r="CF25" s="1014"/>
      <c r="CG25" s="1015"/>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199"/>
    </row>
    <row r="26" spans="1:131" s="200" customFormat="1" ht="26.25" customHeight="1">
      <c r="A26" s="994" t="s">
        <v>347</v>
      </c>
      <c r="B26" s="995"/>
      <c r="C26" s="995"/>
      <c r="D26" s="995"/>
      <c r="E26" s="995"/>
      <c r="F26" s="995"/>
      <c r="G26" s="995"/>
      <c r="H26" s="995"/>
      <c r="I26" s="995"/>
      <c r="J26" s="995"/>
      <c r="K26" s="995"/>
      <c r="L26" s="995"/>
      <c r="M26" s="995"/>
      <c r="N26" s="995"/>
      <c r="O26" s="995"/>
      <c r="P26" s="996"/>
      <c r="Q26" s="1000" t="s">
        <v>370</v>
      </c>
      <c r="R26" s="1001"/>
      <c r="S26" s="1001"/>
      <c r="T26" s="1001"/>
      <c r="U26" s="1002"/>
      <c r="V26" s="1000" t="s">
        <v>371</v>
      </c>
      <c r="W26" s="1001"/>
      <c r="X26" s="1001"/>
      <c r="Y26" s="1001"/>
      <c r="Z26" s="1002"/>
      <c r="AA26" s="1000" t="s">
        <v>372</v>
      </c>
      <c r="AB26" s="1001"/>
      <c r="AC26" s="1001"/>
      <c r="AD26" s="1001"/>
      <c r="AE26" s="1001"/>
      <c r="AF26" s="1058" t="s">
        <v>373</v>
      </c>
      <c r="AG26" s="1007"/>
      <c r="AH26" s="1007"/>
      <c r="AI26" s="1007"/>
      <c r="AJ26" s="1059"/>
      <c r="AK26" s="1001" t="s">
        <v>374</v>
      </c>
      <c r="AL26" s="1001"/>
      <c r="AM26" s="1001"/>
      <c r="AN26" s="1001"/>
      <c r="AO26" s="1002"/>
      <c r="AP26" s="1000" t="s">
        <v>375</v>
      </c>
      <c r="AQ26" s="1001"/>
      <c r="AR26" s="1001"/>
      <c r="AS26" s="1001"/>
      <c r="AT26" s="1002"/>
      <c r="AU26" s="1000" t="s">
        <v>376</v>
      </c>
      <c r="AV26" s="1001"/>
      <c r="AW26" s="1001"/>
      <c r="AX26" s="1001"/>
      <c r="AY26" s="1002"/>
      <c r="AZ26" s="1000" t="s">
        <v>377</v>
      </c>
      <c r="BA26" s="1001"/>
      <c r="BB26" s="1001"/>
      <c r="BC26" s="1001"/>
      <c r="BD26" s="1002"/>
      <c r="BE26" s="1000" t="s">
        <v>354</v>
      </c>
      <c r="BF26" s="1001"/>
      <c r="BG26" s="1001"/>
      <c r="BH26" s="1001"/>
      <c r="BI26" s="1016"/>
      <c r="BJ26" s="205"/>
      <c r="BK26" s="205"/>
      <c r="BL26" s="205"/>
      <c r="BM26" s="205"/>
      <c r="BN26" s="205"/>
      <c r="BO26" s="218"/>
      <c r="BP26" s="218"/>
      <c r="BQ26" s="215">
        <v>20</v>
      </c>
      <c r="BR26" s="216"/>
      <c r="BS26" s="1013"/>
      <c r="BT26" s="1014"/>
      <c r="BU26" s="1014"/>
      <c r="BV26" s="1014"/>
      <c r="BW26" s="1014"/>
      <c r="BX26" s="1014"/>
      <c r="BY26" s="1014"/>
      <c r="BZ26" s="1014"/>
      <c r="CA26" s="1014"/>
      <c r="CB26" s="1014"/>
      <c r="CC26" s="1014"/>
      <c r="CD26" s="1014"/>
      <c r="CE26" s="1014"/>
      <c r="CF26" s="1014"/>
      <c r="CG26" s="1015"/>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199"/>
    </row>
    <row r="27" spans="1:131" s="200" customFormat="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60"/>
      <c r="AG27" s="1010"/>
      <c r="AH27" s="1010"/>
      <c r="AI27" s="1010"/>
      <c r="AJ27" s="1061"/>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7"/>
      <c r="BJ27" s="205"/>
      <c r="BK27" s="205"/>
      <c r="BL27" s="205"/>
      <c r="BM27" s="205"/>
      <c r="BN27" s="205"/>
      <c r="BO27" s="218"/>
      <c r="BP27" s="218"/>
      <c r="BQ27" s="215">
        <v>21</v>
      </c>
      <c r="BR27" s="216"/>
      <c r="BS27" s="1013"/>
      <c r="BT27" s="1014"/>
      <c r="BU27" s="1014"/>
      <c r="BV27" s="1014"/>
      <c r="BW27" s="1014"/>
      <c r="BX27" s="1014"/>
      <c r="BY27" s="1014"/>
      <c r="BZ27" s="1014"/>
      <c r="CA27" s="1014"/>
      <c r="CB27" s="1014"/>
      <c r="CC27" s="1014"/>
      <c r="CD27" s="1014"/>
      <c r="CE27" s="1014"/>
      <c r="CF27" s="1014"/>
      <c r="CG27" s="1015"/>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199"/>
    </row>
    <row r="28" spans="1:131" s="200" customFormat="1" ht="26.25" customHeight="1" thickTop="1">
      <c r="A28" s="219">
        <v>1</v>
      </c>
      <c r="B28" s="1049" t="s">
        <v>378</v>
      </c>
      <c r="C28" s="1050"/>
      <c r="D28" s="1050"/>
      <c r="E28" s="1050"/>
      <c r="F28" s="1050"/>
      <c r="G28" s="1050"/>
      <c r="H28" s="1050"/>
      <c r="I28" s="1050"/>
      <c r="J28" s="1050"/>
      <c r="K28" s="1050"/>
      <c r="L28" s="1050"/>
      <c r="M28" s="1050"/>
      <c r="N28" s="1050"/>
      <c r="O28" s="1050"/>
      <c r="P28" s="1051"/>
      <c r="Q28" s="1052">
        <v>3758</v>
      </c>
      <c r="R28" s="1053"/>
      <c r="S28" s="1053"/>
      <c r="T28" s="1053"/>
      <c r="U28" s="1053"/>
      <c r="V28" s="1053">
        <v>3703</v>
      </c>
      <c r="W28" s="1053"/>
      <c r="X28" s="1053"/>
      <c r="Y28" s="1053"/>
      <c r="Z28" s="1053"/>
      <c r="AA28" s="1053">
        <v>54</v>
      </c>
      <c r="AB28" s="1053"/>
      <c r="AC28" s="1053"/>
      <c r="AD28" s="1053"/>
      <c r="AE28" s="1054"/>
      <c r="AF28" s="1055">
        <v>54</v>
      </c>
      <c r="AG28" s="1053"/>
      <c r="AH28" s="1053"/>
      <c r="AI28" s="1053"/>
      <c r="AJ28" s="1056"/>
      <c r="AK28" s="1057">
        <v>228</v>
      </c>
      <c r="AL28" s="1045"/>
      <c r="AM28" s="1045"/>
      <c r="AN28" s="1045"/>
      <c r="AO28" s="1045"/>
      <c r="AP28" s="1045" t="s">
        <v>533</v>
      </c>
      <c r="AQ28" s="1045"/>
      <c r="AR28" s="1045"/>
      <c r="AS28" s="1045"/>
      <c r="AT28" s="1045"/>
      <c r="AU28" s="1045" t="s">
        <v>533</v>
      </c>
      <c r="AV28" s="1045"/>
      <c r="AW28" s="1045"/>
      <c r="AX28" s="1045"/>
      <c r="AY28" s="1045"/>
      <c r="AZ28" s="1046" t="s">
        <v>533</v>
      </c>
      <c r="BA28" s="1046"/>
      <c r="BB28" s="1046"/>
      <c r="BC28" s="1046"/>
      <c r="BD28" s="1046"/>
      <c r="BE28" s="1047"/>
      <c r="BF28" s="1047"/>
      <c r="BG28" s="1047"/>
      <c r="BH28" s="1047"/>
      <c r="BI28" s="1048"/>
      <c r="BJ28" s="205"/>
      <c r="BK28" s="205"/>
      <c r="BL28" s="205"/>
      <c r="BM28" s="205"/>
      <c r="BN28" s="205"/>
      <c r="BO28" s="218"/>
      <c r="BP28" s="218"/>
      <c r="BQ28" s="215">
        <v>22</v>
      </c>
      <c r="BR28" s="216"/>
      <c r="BS28" s="1013"/>
      <c r="BT28" s="1014"/>
      <c r="BU28" s="1014"/>
      <c r="BV28" s="1014"/>
      <c r="BW28" s="1014"/>
      <c r="BX28" s="1014"/>
      <c r="BY28" s="1014"/>
      <c r="BZ28" s="1014"/>
      <c r="CA28" s="1014"/>
      <c r="CB28" s="1014"/>
      <c r="CC28" s="1014"/>
      <c r="CD28" s="1014"/>
      <c r="CE28" s="1014"/>
      <c r="CF28" s="1014"/>
      <c r="CG28" s="1015"/>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199"/>
    </row>
    <row r="29" spans="1:131" s="200" customFormat="1" ht="26.25" customHeight="1">
      <c r="A29" s="219">
        <v>2</v>
      </c>
      <c r="B29" s="1036" t="s">
        <v>379</v>
      </c>
      <c r="C29" s="1037"/>
      <c r="D29" s="1037"/>
      <c r="E29" s="1037"/>
      <c r="F29" s="1037"/>
      <c r="G29" s="1037"/>
      <c r="H29" s="1037"/>
      <c r="I29" s="1037"/>
      <c r="J29" s="1037"/>
      <c r="K29" s="1037"/>
      <c r="L29" s="1037"/>
      <c r="M29" s="1037"/>
      <c r="N29" s="1037"/>
      <c r="O29" s="1037"/>
      <c r="P29" s="1038"/>
      <c r="Q29" s="1042">
        <v>2385</v>
      </c>
      <c r="R29" s="1043"/>
      <c r="S29" s="1043"/>
      <c r="T29" s="1043"/>
      <c r="U29" s="1043"/>
      <c r="V29" s="1043">
        <v>2279</v>
      </c>
      <c r="W29" s="1043"/>
      <c r="X29" s="1043"/>
      <c r="Y29" s="1043"/>
      <c r="Z29" s="1043"/>
      <c r="AA29" s="1043">
        <v>107</v>
      </c>
      <c r="AB29" s="1043"/>
      <c r="AC29" s="1043"/>
      <c r="AD29" s="1043"/>
      <c r="AE29" s="1044"/>
      <c r="AF29" s="1018">
        <v>107</v>
      </c>
      <c r="AG29" s="1019"/>
      <c r="AH29" s="1019"/>
      <c r="AI29" s="1019"/>
      <c r="AJ29" s="1020"/>
      <c r="AK29" s="979">
        <v>346</v>
      </c>
      <c r="AL29" s="970"/>
      <c r="AM29" s="970"/>
      <c r="AN29" s="970"/>
      <c r="AO29" s="970"/>
      <c r="AP29" s="970" t="s">
        <v>533</v>
      </c>
      <c r="AQ29" s="970"/>
      <c r="AR29" s="970"/>
      <c r="AS29" s="970"/>
      <c r="AT29" s="970"/>
      <c r="AU29" s="970" t="s">
        <v>533</v>
      </c>
      <c r="AV29" s="970"/>
      <c r="AW29" s="970"/>
      <c r="AX29" s="970"/>
      <c r="AY29" s="970"/>
      <c r="AZ29" s="1041" t="s">
        <v>533</v>
      </c>
      <c r="BA29" s="1041"/>
      <c r="BB29" s="1041"/>
      <c r="BC29" s="1041"/>
      <c r="BD29" s="1041"/>
      <c r="BE29" s="1031"/>
      <c r="BF29" s="1031"/>
      <c r="BG29" s="1031"/>
      <c r="BH29" s="1031"/>
      <c r="BI29" s="1032"/>
      <c r="BJ29" s="205"/>
      <c r="BK29" s="205"/>
      <c r="BL29" s="205"/>
      <c r="BM29" s="205"/>
      <c r="BN29" s="205"/>
      <c r="BO29" s="218"/>
      <c r="BP29" s="218"/>
      <c r="BQ29" s="215">
        <v>23</v>
      </c>
      <c r="BR29" s="216"/>
      <c r="BS29" s="1013"/>
      <c r="BT29" s="1014"/>
      <c r="BU29" s="1014"/>
      <c r="BV29" s="1014"/>
      <c r="BW29" s="1014"/>
      <c r="BX29" s="1014"/>
      <c r="BY29" s="1014"/>
      <c r="BZ29" s="1014"/>
      <c r="CA29" s="1014"/>
      <c r="CB29" s="1014"/>
      <c r="CC29" s="1014"/>
      <c r="CD29" s="1014"/>
      <c r="CE29" s="1014"/>
      <c r="CF29" s="1014"/>
      <c r="CG29" s="1015"/>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199"/>
    </row>
    <row r="30" spans="1:131" s="200" customFormat="1" ht="26.25" customHeight="1">
      <c r="A30" s="219">
        <v>3</v>
      </c>
      <c r="B30" s="1036" t="s">
        <v>380</v>
      </c>
      <c r="C30" s="1037"/>
      <c r="D30" s="1037"/>
      <c r="E30" s="1037"/>
      <c r="F30" s="1037"/>
      <c r="G30" s="1037"/>
      <c r="H30" s="1037"/>
      <c r="I30" s="1037"/>
      <c r="J30" s="1037"/>
      <c r="K30" s="1037"/>
      <c r="L30" s="1037"/>
      <c r="M30" s="1037"/>
      <c r="N30" s="1037"/>
      <c r="O30" s="1037"/>
      <c r="P30" s="1038"/>
      <c r="Q30" s="1042">
        <v>378</v>
      </c>
      <c r="R30" s="1043"/>
      <c r="S30" s="1043"/>
      <c r="T30" s="1043"/>
      <c r="U30" s="1043"/>
      <c r="V30" s="1043">
        <v>366</v>
      </c>
      <c r="W30" s="1043"/>
      <c r="X30" s="1043"/>
      <c r="Y30" s="1043"/>
      <c r="Z30" s="1043"/>
      <c r="AA30" s="1043">
        <v>12</v>
      </c>
      <c r="AB30" s="1043"/>
      <c r="AC30" s="1043"/>
      <c r="AD30" s="1043"/>
      <c r="AE30" s="1044"/>
      <c r="AF30" s="1018">
        <v>12</v>
      </c>
      <c r="AG30" s="1019"/>
      <c r="AH30" s="1019"/>
      <c r="AI30" s="1019"/>
      <c r="AJ30" s="1020"/>
      <c r="AK30" s="979">
        <v>59</v>
      </c>
      <c r="AL30" s="970"/>
      <c r="AM30" s="970"/>
      <c r="AN30" s="970"/>
      <c r="AO30" s="970"/>
      <c r="AP30" s="970" t="s">
        <v>533</v>
      </c>
      <c r="AQ30" s="970"/>
      <c r="AR30" s="970"/>
      <c r="AS30" s="970"/>
      <c r="AT30" s="970"/>
      <c r="AU30" s="970" t="s">
        <v>533</v>
      </c>
      <c r="AV30" s="970"/>
      <c r="AW30" s="970"/>
      <c r="AX30" s="970"/>
      <c r="AY30" s="970"/>
      <c r="AZ30" s="1041" t="s">
        <v>533</v>
      </c>
      <c r="BA30" s="1041"/>
      <c r="BB30" s="1041"/>
      <c r="BC30" s="1041"/>
      <c r="BD30" s="1041"/>
      <c r="BE30" s="1031"/>
      <c r="BF30" s="1031"/>
      <c r="BG30" s="1031"/>
      <c r="BH30" s="1031"/>
      <c r="BI30" s="1032"/>
      <c r="BJ30" s="205"/>
      <c r="BK30" s="205"/>
      <c r="BL30" s="205"/>
      <c r="BM30" s="205"/>
      <c r="BN30" s="205"/>
      <c r="BO30" s="218"/>
      <c r="BP30" s="218"/>
      <c r="BQ30" s="215">
        <v>24</v>
      </c>
      <c r="BR30" s="216"/>
      <c r="BS30" s="1013"/>
      <c r="BT30" s="1014"/>
      <c r="BU30" s="1014"/>
      <c r="BV30" s="1014"/>
      <c r="BW30" s="1014"/>
      <c r="BX30" s="1014"/>
      <c r="BY30" s="1014"/>
      <c r="BZ30" s="1014"/>
      <c r="CA30" s="1014"/>
      <c r="CB30" s="1014"/>
      <c r="CC30" s="1014"/>
      <c r="CD30" s="1014"/>
      <c r="CE30" s="1014"/>
      <c r="CF30" s="1014"/>
      <c r="CG30" s="1015"/>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199"/>
    </row>
    <row r="31" spans="1:131" s="200" customFormat="1" ht="26.25" customHeight="1">
      <c r="A31" s="219">
        <v>4</v>
      </c>
      <c r="B31" s="1036" t="s">
        <v>381</v>
      </c>
      <c r="C31" s="1037"/>
      <c r="D31" s="1037"/>
      <c r="E31" s="1037"/>
      <c r="F31" s="1037"/>
      <c r="G31" s="1037"/>
      <c r="H31" s="1037"/>
      <c r="I31" s="1037"/>
      <c r="J31" s="1037"/>
      <c r="K31" s="1037"/>
      <c r="L31" s="1037"/>
      <c r="M31" s="1037"/>
      <c r="N31" s="1037"/>
      <c r="O31" s="1037"/>
      <c r="P31" s="1038"/>
      <c r="Q31" s="1042">
        <v>1158</v>
      </c>
      <c r="R31" s="1043"/>
      <c r="S31" s="1043"/>
      <c r="T31" s="1043"/>
      <c r="U31" s="1043"/>
      <c r="V31" s="1043">
        <v>1151</v>
      </c>
      <c r="W31" s="1043"/>
      <c r="X31" s="1043"/>
      <c r="Y31" s="1043"/>
      <c r="Z31" s="1043"/>
      <c r="AA31" s="1043">
        <v>6</v>
      </c>
      <c r="AB31" s="1043"/>
      <c r="AC31" s="1043"/>
      <c r="AD31" s="1043"/>
      <c r="AE31" s="1044"/>
      <c r="AF31" s="1018">
        <v>2675</v>
      </c>
      <c r="AG31" s="1019"/>
      <c r="AH31" s="1019"/>
      <c r="AI31" s="1019"/>
      <c r="AJ31" s="1020"/>
      <c r="AK31" s="979">
        <v>46</v>
      </c>
      <c r="AL31" s="970"/>
      <c r="AM31" s="970"/>
      <c r="AN31" s="970"/>
      <c r="AO31" s="970"/>
      <c r="AP31" s="970">
        <v>20</v>
      </c>
      <c r="AQ31" s="970"/>
      <c r="AR31" s="970"/>
      <c r="AS31" s="970"/>
      <c r="AT31" s="970"/>
      <c r="AU31" s="970">
        <v>19</v>
      </c>
      <c r="AV31" s="970"/>
      <c r="AW31" s="970"/>
      <c r="AX31" s="970"/>
      <c r="AY31" s="970"/>
      <c r="AZ31" s="1041" t="s">
        <v>533</v>
      </c>
      <c r="BA31" s="1041"/>
      <c r="BB31" s="1041"/>
      <c r="BC31" s="1041"/>
      <c r="BD31" s="1041"/>
      <c r="BE31" s="1031" t="s">
        <v>382</v>
      </c>
      <c r="BF31" s="1031"/>
      <c r="BG31" s="1031"/>
      <c r="BH31" s="1031"/>
      <c r="BI31" s="1032"/>
      <c r="BJ31" s="205"/>
      <c r="BK31" s="205"/>
      <c r="BL31" s="205"/>
      <c r="BM31" s="205"/>
      <c r="BN31" s="205"/>
      <c r="BO31" s="218"/>
      <c r="BP31" s="218"/>
      <c r="BQ31" s="215">
        <v>25</v>
      </c>
      <c r="BR31" s="216"/>
      <c r="BS31" s="1013"/>
      <c r="BT31" s="1014"/>
      <c r="BU31" s="1014"/>
      <c r="BV31" s="1014"/>
      <c r="BW31" s="1014"/>
      <c r="BX31" s="1014"/>
      <c r="BY31" s="1014"/>
      <c r="BZ31" s="1014"/>
      <c r="CA31" s="1014"/>
      <c r="CB31" s="1014"/>
      <c r="CC31" s="1014"/>
      <c r="CD31" s="1014"/>
      <c r="CE31" s="1014"/>
      <c r="CF31" s="1014"/>
      <c r="CG31" s="1015"/>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199"/>
    </row>
    <row r="32" spans="1:131" s="200" customFormat="1" ht="26.25" customHeight="1">
      <c r="A32" s="219">
        <v>5</v>
      </c>
      <c r="B32" s="1036" t="s">
        <v>383</v>
      </c>
      <c r="C32" s="1037"/>
      <c r="D32" s="1037"/>
      <c r="E32" s="1037"/>
      <c r="F32" s="1037"/>
      <c r="G32" s="1037"/>
      <c r="H32" s="1037"/>
      <c r="I32" s="1037"/>
      <c r="J32" s="1037"/>
      <c r="K32" s="1037"/>
      <c r="L32" s="1037"/>
      <c r="M32" s="1037"/>
      <c r="N32" s="1037"/>
      <c r="O32" s="1037"/>
      <c r="P32" s="1038"/>
      <c r="Q32" s="1042">
        <v>28</v>
      </c>
      <c r="R32" s="1043"/>
      <c r="S32" s="1043"/>
      <c r="T32" s="1043"/>
      <c r="U32" s="1043"/>
      <c r="V32" s="1043">
        <v>41</v>
      </c>
      <c r="W32" s="1043"/>
      <c r="X32" s="1043"/>
      <c r="Y32" s="1043"/>
      <c r="Z32" s="1043"/>
      <c r="AA32" s="1043">
        <v>-13</v>
      </c>
      <c r="AB32" s="1043"/>
      <c r="AC32" s="1043"/>
      <c r="AD32" s="1043"/>
      <c r="AE32" s="1044"/>
      <c r="AF32" s="1018">
        <v>11</v>
      </c>
      <c r="AG32" s="1019"/>
      <c r="AH32" s="1019"/>
      <c r="AI32" s="1019"/>
      <c r="AJ32" s="1020"/>
      <c r="AK32" s="979">
        <v>10</v>
      </c>
      <c r="AL32" s="970"/>
      <c r="AM32" s="970"/>
      <c r="AN32" s="970"/>
      <c r="AO32" s="970"/>
      <c r="AP32" s="970" t="s">
        <v>533</v>
      </c>
      <c r="AQ32" s="970"/>
      <c r="AR32" s="970"/>
      <c r="AS32" s="970"/>
      <c r="AT32" s="970"/>
      <c r="AU32" s="970" t="s">
        <v>533</v>
      </c>
      <c r="AV32" s="970"/>
      <c r="AW32" s="970"/>
      <c r="AX32" s="970"/>
      <c r="AY32" s="970"/>
      <c r="AZ32" s="1041" t="s">
        <v>533</v>
      </c>
      <c r="BA32" s="1041"/>
      <c r="BB32" s="1041"/>
      <c r="BC32" s="1041"/>
      <c r="BD32" s="1041"/>
      <c r="BE32" s="1031" t="s">
        <v>382</v>
      </c>
      <c r="BF32" s="1031"/>
      <c r="BG32" s="1031"/>
      <c r="BH32" s="1031"/>
      <c r="BI32" s="1032"/>
      <c r="BJ32" s="205"/>
      <c r="BK32" s="205"/>
      <c r="BL32" s="205"/>
      <c r="BM32" s="205"/>
      <c r="BN32" s="205"/>
      <c r="BO32" s="218"/>
      <c r="BP32" s="218"/>
      <c r="BQ32" s="215">
        <v>26</v>
      </c>
      <c r="BR32" s="216"/>
      <c r="BS32" s="1013"/>
      <c r="BT32" s="1014"/>
      <c r="BU32" s="1014"/>
      <c r="BV32" s="1014"/>
      <c r="BW32" s="1014"/>
      <c r="BX32" s="1014"/>
      <c r="BY32" s="1014"/>
      <c r="BZ32" s="1014"/>
      <c r="CA32" s="1014"/>
      <c r="CB32" s="1014"/>
      <c r="CC32" s="1014"/>
      <c r="CD32" s="1014"/>
      <c r="CE32" s="1014"/>
      <c r="CF32" s="1014"/>
      <c r="CG32" s="1015"/>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199"/>
    </row>
    <row r="33" spans="1:131" s="200" customFormat="1" ht="26.25" customHeight="1">
      <c r="A33" s="219">
        <v>6</v>
      </c>
      <c r="B33" s="1036" t="s">
        <v>384</v>
      </c>
      <c r="C33" s="1037"/>
      <c r="D33" s="1037"/>
      <c r="E33" s="1037"/>
      <c r="F33" s="1037"/>
      <c r="G33" s="1037"/>
      <c r="H33" s="1037"/>
      <c r="I33" s="1037"/>
      <c r="J33" s="1037"/>
      <c r="K33" s="1037"/>
      <c r="L33" s="1037"/>
      <c r="M33" s="1037"/>
      <c r="N33" s="1037"/>
      <c r="O33" s="1037"/>
      <c r="P33" s="1038"/>
      <c r="Q33" s="1042">
        <v>1998</v>
      </c>
      <c r="R33" s="1043"/>
      <c r="S33" s="1043"/>
      <c r="T33" s="1043"/>
      <c r="U33" s="1043"/>
      <c r="V33" s="1043">
        <v>1997</v>
      </c>
      <c r="W33" s="1043"/>
      <c r="X33" s="1043"/>
      <c r="Y33" s="1043"/>
      <c r="Z33" s="1043"/>
      <c r="AA33" s="1043">
        <v>1</v>
      </c>
      <c r="AB33" s="1043"/>
      <c r="AC33" s="1043"/>
      <c r="AD33" s="1043"/>
      <c r="AE33" s="1044"/>
      <c r="AF33" s="1018">
        <v>0</v>
      </c>
      <c r="AG33" s="1019"/>
      <c r="AH33" s="1019"/>
      <c r="AI33" s="1019"/>
      <c r="AJ33" s="1020"/>
      <c r="AK33" s="979">
        <v>741</v>
      </c>
      <c r="AL33" s="970"/>
      <c r="AM33" s="970"/>
      <c r="AN33" s="970"/>
      <c r="AO33" s="970"/>
      <c r="AP33" s="970">
        <v>10431</v>
      </c>
      <c r="AQ33" s="970"/>
      <c r="AR33" s="970"/>
      <c r="AS33" s="970"/>
      <c r="AT33" s="970"/>
      <c r="AU33" s="970">
        <v>8407</v>
      </c>
      <c r="AV33" s="970"/>
      <c r="AW33" s="970"/>
      <c r="AX33" s="970"/>
      <c r="AY33" s="970"/>
      <c r="AZ33" s="1041" t="s">
        <v>533</v>
      </c>
      <c r="BA33" s="1041"/>
      <c r="BB33" s="1041"/>
      <c r="BC33" s="1041"/>
      <c r="BD33" s="1041"/>
      <c r="BE33" s="1031" t="s">
        <v>385</v>
      </c>
      <c r="BF33" s="1031"/>
      <c r="BG33" s="1031"/>
      <c r="BH33" s="1031"/>
      <c r="BI33" s="1032"/>
      <c r="BJ33" s="205"/>
      <c r="BK33" s="205"/>
      <c r="BL33" s="205"/>
      <c r="BM33" s="205"/>
      <c r="BN33" s="205"/>
      <c r="BO33" s="218"/>
      <c r="BP33" s="218"/>
      <c r="BQ33" s="215">
        <v>27</v>
      </c>
      <c r="BR33" s="216"/>
      <c r="BS33" s="1013"/>
      <c r="BT33" s="1014"/>
      <c r="BU33" s="1014"/>
      <c r="BV33" s="1014"/>
      <c r="BW33" s="1014"/>
      <c r="BX33" s="1014"/>
      <c r="BY33" s="1014"/>
      <c r="BZ33" s="1014"/>
      <c r="CA33" s="1014"/>
      <c r="CB33" s="1014"/>
      <c r="CC33" s="1014"/>
      <c r="CD33" s="1014"/>
      <c r="CE33" s="1014"/>
      <c r="CF33" s="1014"/>
      <c r="CG33" s="1015"/>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199"/>
    </row>
    <row r="34" spans="1:131" s="200" customFormat="1" ht="26.25" customHeight="1">
      <c r="A34" s="219">
        <v>7</v>
      </c>
      <c r="B34" s="1036"/>
      <c r="C34" s="1037"/>
      <c r="D34" s="1037"/>
      <c r="E34" s="1037"/>
      <c r="F34" s="1037"/>
      <c r="G34" s="1037"/>
      <c r="H34" s="1037"/>
      <c r="I34" s="1037"/>
      <c r="J34" s="1037"/>
      <c r="K34" s="1037"/>
      <c r="L34" s="1037"/>
      <c r="M34" s="1037"/>
      <c r="N34" s="1037"/>
      <c r="O34" s="1037"/>
      <c r="P34" s="1038"/>
      <c r="Q34" s="1042"/>
      <c r="R34" s="1043"/>
      <c r="S34" s="1043"/>
      <c r="T34" s="1043"/>
      <c r="U34" s="1043"/>
      <c r="V34" s="1043"/>
      <c r="W34" s="1043"/>
      <c r="X34" s="1043"/>
      <c r="Y34" s="1043"/>
      <c r="Z34" s="1043"/>
      <c r="AA34" s="1043"/>
      <c r="AB34" s="1043"/>
      <c r="AC34" s="1043"/>
      <c r="AD34" s="1043"/>
      <c r="AE34" s="1044"/>
      <c r="AF34" s="1018"/>
      <c r="AG34" s="1019"/>
      <c r="AH34" s="1019"/>
      <c r="AI34" s="1019"/>
      <c r="AJ34" s="1020"/>
      <c r="AK34" s="979"/>
      <c r="AL34" s="970"/>
      <c r="AM34" s="970"/>
      <c r="AN34" s="970"/>
      <c r="AO34" s="970"/>
      <c r="AP34" s="970"/>
      <c r="AQ34" s="970"/>
      <c r="AR34" s="970"/>
      <c r="AS34" s="970"/>
      <c r="AT34" s="970"/>
      <c r="AU34" s="970"/>
      <c r="AV34" s="970"/>
      <c r="AW34" s="970"/>
      <c r="AX34" s="970"/>
      <c r="AY34" s="970"/>
      <c r="AZ34" s="1041"/>
      <c r="BA34" s="1041"/>
      <c r="BB34" s="1041"/>
      <c r="BC34" s="1041"/>
      <c r="BD34" s="1041"/>
      <c r="BE34" s="1031"/>
      <c r="BF34" s="1031"/>
      <c r="BG34" s="1031"/>
      <c r="BH34" s="1031"/>
      <c r="BI34" s="1032"/>
      <c r="BJ34" s="205"/>
      <c r="BK34" s="205"/>
      <c r="BL34" s="205"/>
      <c r="BM34" s="205"/>
      <c r="BN34" s="205"/>
      <c r="BO34" s="218"/>
      <c r="BP34" s="218"/>
      <c r="BQ34" s="215">
        <v>28</v>
      </c>
      <c r="BR34" s="216"/>
      <c r="BS34" s="1013"/>
      <c r="BT34" s="1014"/>
      <c r="BU34" s="1014"/>
      <c r="BV34" s="1014"/>
      <c r="BW34" s="1014"/>
      <c r="BX34" s="1014"/>
      <c r="BY34" s="1014"/>
      <c r="BZ34" s="1014"/>
      <c r="CA34" s="1014"/>
      <c r="CB34" s="1014"/>
      <c r="CC34" s="1014"/>
      <c r="CD34" s="1014"/>
      <c r="CE34" s="1014"/>
      <c r="CF34" s="1014"/>
      <c r="CG34" s="1015"/>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199"/>
    </row>
    <row r="35" spans="1:131" s="200" customFormat="1" ht="26.25" customHeight="1">
      <c r="A35" s="219">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18"/>
      <c r="AG35" s="1019"/>
      <c r="AH35" s="1019"/>
      <c r="AI35" s="1019"/>
      <c r="AJ35" s="1020"/>
      <c r="AK35" s="979"/>
      <c r="AL35" s="970"/>
      <c r="AM35" s="970"/>
      <c r="AN35" s="970"/>
      <c r="AO35" s="970"/>
      <c r="AP35" s="970"/>
      <c r="AQ35" s="970"/>
      <c r="AR35" s="970"/>
      <c r="AS35" s="970"/>
      <c r="AT35" s="970"/>
      <c r="AU35" s="970"/>
      <c r="AV35" s="970"/>
      <c r="AW35" s="970"/>
      <c r="AX35" s="970"/>
      <c r="AY35" s="970"/>
      <c r="AZ35" s="1041"/>
      <c r="BA35" s="1041"/>
      <c r="BB35" s="1041"/>
      <c r="BC35" s="1041"/>
      <c r="BD35" s="1041"/>
      <c r="BE35" s="1031"/>
      <c r="BF35" s="1031"/>
      <c r="BG35" s="1031"/>
      <c r="BH35" s="1031"/>
      <c r="BI35" s="1032"/>
      <c r="BJ35" s="205"/>
      <c r="BK35" s="205"/>
      <c r="BL35" s="205"/>
      <c r="BM35" s="205"/>
      <c r="BN35" s="205"/>
      <c r="BO35" s="218"/>
      <c r="BP35" s="218"/>
      <c r="BQ35" s="215">
        <v>29</v>
      </c>
      <c r="BR35" s="216"/>
      <c r="BS35" s="1013"/>
      <c r="BT35" s="1014"/>
      <c r="BU35" s="1014"/>
      <c r="BV35" s="1014"/>
      <c r="BW35" s="1014"/>
      <c r="BX35" s="1014"/>
      <c r="BY35" s="1014"/>
      <c r="BZ35" s="1014"/>
      <c r="CA35" s="1014"/>
      <c r="CB35" s="1014"/>
      <c r="CC35" s="1014"/>
      <c r="CD35" s="1014"/>
      <c r="CE35" s="1014"/>
      <c r="CF35" s="1014"/>
      <c r="CG35" s="1015"/>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199"/>
    </row>
    <row r="36" spans="1:131" s="200" customFormat="1" ht="26.25" customHeight="1">
      <c r="A36" s="219">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18"/>
      <c r="AG36" s="1019"/>
      <c r="AH36" s="1019"/>
      <c r="AI36" s="1019"/>
      <c r="AJ36" s="1020"/>
      <c r="AK36" s="979"/>
      <c r="AL36" s="970"/>
      <c r="AM36" s="970"/>
      <c r="AN36" s="970"/>
      <c r="AO36" s="970"/>
      <c r="AP36" s="970"/>
      <c r="AQ36" s="970"/>
      <c r="AR36" s="970"/>
      <c r="AS36" s="970"/>
      <c r="AT36" s="970"/>
      <c r="AU36" s="970"/>
      <c r="AV36" s="970"/>
      <c r="AW36" s="970"/>
      <c r="AX36" s="970"/>
      <c r="AY36" s="970"/>
      <c r="AZ36" s="1041"/>
      <c r="BA36" s="1041"/>
      <c r="BB36" s="1041"/>
      <c r="BC36" s="1041"/>
      <c r="BD36" s="1041"/>
      <c r="BE36" s="1031"/>
      <c r="BF36" s="1031"/>
      <c r="BG36" s="1031"/>
      <c r="BH36" s="1031"/>
      <c r="BI36" s="1032"/>
      <c r="BJ36" s="205"/>
      <c r="BK36" s="205"/>
      <c r="BL36" s="205"/>
      <c r="BM36" s="205"/>
      <c r="BN36" s="205"/>
      <c r="BO36" s="218"/>
      <c r="BP36" s="218"/>
      <c r="BQ36" s="215">
        <v>30</v>
      </c>
      <c r="BR36" s="216"/>
      <c r="BS36" s="1013"/>
      <c r="BT36" s="1014"/>
      <c r="BU36" s="1014"/>
      <c r="BV36" s="1014"/>
      <c r="BW36" s="1014"/>
      <c r="BX36" s="1014"/>
      <c r="BY36" s="1014"/>
      <c r="BZ36" s="1014"/>
      <c r="CA36" s="1014"/>
      <c r="CB36" s="1014"/>
      <c r="CC36" s="1014"/>
      <c r="CD36" s="1014"/>
      <c r="CE36" s="1014"/>
      <c r="CF36" s="1014"/>
      <c r="CG36" s="1015"/>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199"/>
    </row>
    <row r="37" spans="1:131" s="200" customFormat="1" ht="26.25" customHeight="1">
      <c r="A37" s="219">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18"/>
      <c r="AG37" s="1019"/>
      <c r="AH37" s="1019"/>
      <c r="AI37" s="1019"/>
      <c r="AJ37" s="1020"/>
      <c r="AK37" s="979"/>
      <c r="AL37" s="970"/>
      <c r="AM37" s="970"/>
      <c r="AN37" s="970"/>
      <c r="AO37" s="970"/>
      <c r="AP37" s="970"/>
      <c r="AQ37" s="970"/>
      <c r="AR37" s="970"/>
      <c r="AS37" s="970"/>
      <c r="AT37" s="970"/>
      <c r="AU37" s="970"/>
      <c r="AV37" s="970"/>
      <c r="AW37" s="970"/>
      <c r="AX37" s="970"/>
      <c r="AY37" s="970"/>
      <c r="AZ37" s="1041"/>
      <c r="BA37" s="1041"/>
      <c r="BB37" s="1041"/>
      <c r="BC37" s="1041"/>
      <c r="BD37" s="1041"/>
      <c r="BE37" s="1031"/>
      <c r="BF37" s="1031"/>
      <c r="BG37" s="1031"/>
      <c r="BH37" s="1031"/>
      <c r="BI37" s="1032"/>
      <c r="BJ37" s="205"/>
      <c r="BK37" s="205"/>
      <c r="BL37" s="205"/>
      <c r="BM37" s="205"/>
      <c r="BN37" s="205"/>
      <c r="BO37" s="218"/>
      <c r="BP37" s="218"/>
      <c r="BQ37" s="215">
        <v>31</v>
      </c>
      <c r="BR37" s="216"/>
      <c r="BS37" s="1013"/>
      <c r="BT37" s="1014"/>
      <c r="BU37" s="1014"/>
      <c r="BV37" s="1014"/>
      <c r="BW37" s="1014"/>
      <c r="BX37" s="1014"/>
      <c r="BY37" s="1014"/>
      <c r="BZ37" s="1014"/>
      <c r="CA37" s="1014"/>
      <c r="CB37" s="1014"/>
      <c r="CC37" s="1014"/>
      <c r="CD37" s="1014"/>
      <c r="CE37" s="1014"/>
      <c r="CF37" s="1014"/>
      <c r="CG37" s="1015"/>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199"/>
    </row>
    <row r="38" spans="1:131" s="200" customFormat="1" ht="26.25" customHeight="1">
      <c r="A38" s="219">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18"/>
      <c r="AG38" s="1019"/>
      <c r="AH38" s="1019"/>
      <c r="AI38" s="1019"/>
      <c r="AJ38" s="1020"/>
      <c r="AK38" s="979"/>
      <c r="AL38" s="970"/>
      <c r="AM38" s="970"/>
      <c r="AN38" s="970"/>
      <c r="AO38" s="970"/>
      <c r="AP38" s="970"/>
      <c r="AQ38" s="970"/>
      <c r="AR38" s="970"/>
      <c r="AS38" s="970"/>
      <c r="AT38" s="970"/>
      <c r="AU38" s="970"/>
      <c r="AV38" s="970"/>
      <c r="AW38" s="970"/>
      <c r="AX38" s="970"/>
      <c r="AY38" s="970"/>
      <c r="AZ38" s="1041"/>
      <c r="BA38" s="1041"/>
      <c r="BB38" s="1041"/>
      <c r="BC38" s="1041"/>
      <c r="BD38" s="1041"/>
      <c r="BE38" s="1031"/>
      <c r="BF38" s="1031"/>
      <c r="BG38" s="1031"/>
      <c r="BH38" s="1031"/>
      <c r="BI38" s="1032"/>
      <c r="BJ38" s="205"/>
      <c r="BK38" s="205"/>
      <c r="BL38" s="205"/>
      <c r="BM38" s="205"/>
      <c r="BN38" s="205"/>
      <c r="BO38" s="218"/>
      <c r="BP38" s="218"/>
      <c r="BQ38" s="215">
        <v>32</v>
      </c>
      <c r="BR38" s="216"/>
      <c r="BS38" s="1013"/>
      <c r="BT38" s="1014"/>
      <c r="BU38" s="1014"/>
      <c r="BV38" s="1014"/>
      <c r="BW38" s="1014"/>
      <c r="BX38" s="1014"/>
      <c r="BY38" s="1014"/>
      <c r="BZ38" s="1014"/>
      <c r="CA38" s="1014"/>
      <c r="CB38" s="1014"/>
      <c r="CC38" s="1014"/>
      <c r="CD38" s="1014"/>
      <c r="CE38" s="1014"/>
      <c r="CF38" s="1014"/>
      <c r="CG38" s="1015"/>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199"/>
    </row>
    <row r="39" spans="1:131" s="200" customFormat="1" ht="26.25" customHeight="1">
      <c r="A39" s="219">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18"/>
      <c r="AG39" s="1019"/>
      <c r="AH39" s="1019"/>
      <c r="AI39" s="1019"/>
      <c r="AJ39" s="1020"/>
      <c r="AK39" s="979"/>
      <c r="AL39" s="970"/>
      <c r="AM39" s="970"/>
      <c r="AN39" s="970"/>
      <c r="AO39" s="970"/>
      <c r="AP39" s="970"/>
      <c r="AQ39" s="970"/>
      <c r="AR39" s="970"/>
      <c r="AS39" s="970"/>
      <c r="AT39" s="970"/>
      <c r="AU39" s="970"/>
      <c r="AV39" s="970"/>
      <c r="AW39" s="970"/>
      <c r="AX39" s="970"/>
      <c r="AY39" s="970"/>
      <c r="AZ39" s="1041"/>
      <c r="BA39" s="1041"/>
      <c r="BB39" s="1041"/>
      <c r="BC39" s="1041"/>
      <c r="BD39" s="1041"/>
      <c r="BE39" s="1031"/>
      <c r="BF39" s="1031"/>
      <c r="BG39" s="1031"/>
      <c r="BH39" s="1031"/>
      <c r="BI39" s="1032"/>
      <c r="BJ39" s="205"/>
      <c r="BK39" s="205"/>
      <c r="BL39" s="205"/>
      <c r="BM39" s="205"/>
      <c r="BN39" s="205"/>
      <c r="BO39" s="218"/>
      <c r="BP39" s="218"/>
      <c r="BQ39" s="215">
        <v>33</v>
      </c>
      <c r="BR39" s="216"/>
      <c r="BS39" s="1013"/>
      <c r="BT39" s="1014"/>
      <c r="BU39" s="1014"/>
      <c r="BV39" s="1014"/>
      <c r="BW39" s="1014"/>
      <c r="BX39" s="1014"/>
      <c r="BY39" s="1014"/>
      <c r="BZ39" s="1014"/>
      <c r="CA39" s="1014"/>
      <c r="CB39" s="1014"/>
      <c r="CC39" s="1014"/>
      <c r="CD39" s="1014"/>
      <c r="CE39" s="1014"/>
      <c r="CF39" s="1014"/>
      <c r="CG39" s="1015"/>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199"/>
    </row>
    <row r="40" spans="1:131" s="200" customFormat="1" ht="26.25" customHeight="1">
      <c r="A40" s="214">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18"/>
      <c r="AG40" s="1019"/>
      <c r="AH40" s="1019"/>
      <c r="AI40" s="1019"/>
      <c r="AJ40" s="1020"/>
      <c r="AK40" s="979"/>
      <c r="AL40" s="970"/>
      <c r="AM40" s="970"/>
      <c r="AN40" s="970"/>
      <c r="AO40" s="970"/>
      <c r="AP40" s="970"/>
      <c r="AQ40" s="970"/>
      <c r="AR40" s="970"/>
      <c r="AS40" s="970"/>
      <c r="AT40" s="970"/>
      <c r="AU40" s="970"/>
      <c r="AV40" s="970"/>
      <c r="AW40" s="970"/>
      <c r="AX40" s="970"/>
      <c r="AY40" s="970"/>
      <c r="AZ40" s="1041"/>
      <c r="BA40" s="1041"/>
      <c r="BB40" s="1041"/>
      <c r="BC40" s="1041"/>
      <c r="BD40" s="1041"/>
      <c r="BE40" s="1031"/>
      <c r="BF40" s="1031"/>
      <c r="BG40" s="1031"/>
      <c r="BH40" s="1031"/>
      <c r="BI40" s="1032"/>
      <c r="BJ40" s="205"/>
      <c r="BK40" s="205"/>
      <c r="BL40" s="205"/>
      <c r="BM40" s="205"/>
      <c r="BN40" s="205"/>
      <c r="BO40" s="218"/>
      <c r="BP40" s="218"/>
      <c r="BQ40" s="215">
        <v>34</v>
      </c>
      <c r="BR40" s="216"/>
      <c r="BS40" s="1013"/>
      <c r="BT40" s="1014"/>
      <c r="BU40" s="1014"/>
      <c r="BV40" s="1014"/>
      <c r="BW40" s="1014"/>
      <c r="BX40" s="1014"/>
      <c r="BY40" s="1014"/>
      <c r="BZ40" s="1014"/>
      <c r="CA40" s="1014"/>
      <c r="CB40" s="1014"/>
      <c r="CC40" s="1014"/>
      <c r="CD40" s="1014"/>
      <c r="CE40" s="1014"/>
      <c r="CF40" s="1014"/>
      <c r="CG40" s="1015"/>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199"/>
    </row>
    <row r="41" spans="1:131" s="200" customFormat="1" ht="26.25" customHeight="1">
      <c r="A41" s="214">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18"/>
      <c r="AG41" s="1019"/>
      <c r="AH41" s="1019"/>
      <c r="AI41" s="1019"/>
      <c r="AJ41" s="1020"/>
      <c r="AK41" s="979"/>
      <c r="AL41" s="970"/>
      <c r="AM41" s="970"/>
      <c r="AN41" s="970"/>
      <c r="AO41" s="970"/>
      <c r="AP41" s="970"/>
      <c r="AQ41" s="970"/>
      <c r="AR41" s="970"/>
      <c r="AS41" s="970"/>
      <c r="AT41" s="970"/>
      <c r="AU41" s="970"/>
      <c r="AV41" s="970"/>
      <c r="AW41" s="970"/>
      <c r="AX41" s="970"/>
      <c r="AY41" s="970"/>
      <c r="AZ41" s="1041"/>
      <c r="BA41" s="1041"/>
      <c r="BB41" s="1041"/>
      <c r="BC41" s="1041"/>
      <c r="BD41" s="1041"/>
      <c r="BE41" s="1031"/>
      <c r="BF41" s="1031"/>
      <c r="BG41" s="1031"/>
      <c r="BH41" s="1031"/>
      <c r="BI41" s="1032"/>
      <c r="BJ41" s="205"/>
      <c r="BK41" s="205"/>
      <c r="BL41" s="205"/>
      <c r="BM41" s="205"/>
      <c r="BN41" s="205"/>
      <c r="BO41" s="218"/>
      <c r="BP41" s="218"/>
      <c r="BQ41" s="215">
        <v>35</v>
      </c>
      <c r="BR41" s="216"/>
      <c r="BS41" s="1013"/>
      <c r="BT41" s="1014"/>
      <c r="BU41" s="1014"/>
      <c r="BV41" s="1014"/>
      <c r="BW41" s="1014"/>
      <c r="BX41" s="1014"/>
      <c r="BY41" s="1014"/>
      <c r="BZ41" s="1014"/>
      <c r="CA41" s="1014"/>
      <c r="CB41" s="1014"/>
      <c r="CC41" s="1014"/>
      <c r="CD41" s="1014"/>
      <c r="CE41" s="1014"/>
      <c r="CF41" s="1014"/>
      <c r="CG41" s="1015"/>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199"/>
    </row>
    <row r="42" spans="1:131" s="200" customFormat="1" ht="26.25" customHeight="1">
      <c r="A42" s="214">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18"/>
      <c r="AG42" s="1019"/>
      <c r="AH42" s="1019"/>
      <c r="AI42" s="1019"/>
      <c r="AJ42" s="1020"/>
      <c r="AK42" s="979"/>
      <c r="AL42" s="970"/>
      <c r="AM42" s="970"/>
      <c r="AN42" s="970"/>
      <c r="AO42" s="970"/>
      <c r="AP42" s="970"/>
      <c r="AQ42" s="970"/>
      <c r="AR42" s="970"/>
      <c r="AS42" s="970"/>
      <c r="AT42" s="970"/>
      <c r="AU42" s="970"/>
      <c r="AV42" s="970"/>
      <c r="AW42" s="970"/>
      <c r="AX42" s="970"/>
      <c r="AY42" s="970"/>
      <c r="AZ42" s="1041"/>
      <c r="BA42" s="1041"/>
      <c r="BB42" s="1041"/>
      <c r="BC42" s="1041"/>
      <c r="BD42" s="1041"/>
      <c r="BE42" s="1031"/>
      <c r="BF42" s="1031"/>
      <c r="BG42" s="1031"/>
      <c r="BH42" s="1031"/>
      <c r="BI42" s="1032"/>
      <c r="BJ42" s="205"/>
      <c r="BK42" s="205"/>
      <c r="BL42" s="205"/>
      <c r="BM42" s="205"/>
      <c r="BN42" s="205"/>
      <c r="BO42" s="218"/>
      <c r="BP42" s="218"/>
      <c r="BQ42" s="215">
        <v>36</v>
      </c>
      <c r="BR42" s="216"/>
      <c r="BS42" s="1013"/>
      <c r="BT42" s="1014"/>
      <c r="BU42" s="1014"/>
      <c r="BV42" s="1014"/>
      <c r="BW42" s="1014"/>
      <c r="BX42" s="1014"/>
      <c r="BY42" s="1014"/>
      <c r="BZ42" s="1014"/>
      <c r="CA42" s="1014"/>
      <c r="CB42" s="1014"/>
      <c r="CC42" s="1014"/>
      <c r="CD42" s="1014"/>
      <c r="CE42" s="1014"/>
      <c r="CF42" s="1014"/>
      <c r="CG42" s="1015"/>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199"/>
    </row>
    <row r="43" spans="1:131" s="200" customFormat="1" ht="26.25" customHeight="1">
      <c r="A43" s="214">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18"/>
      <c r="AG43" s="1019"/>
      <c r="AH43" s="1019"/>
      <c r="AI43" s="1019"/>
      <c r="AJ43" s="1020"/>
      <c r="AK43" s="979"/>
      <c r="AL43" s="970"/>
      <c r="AM43" s="970"/>
      <c r="AN43" s="970"/>
      <c r="AO43" s="970"/>
      <c r="AP43" s="970"/>
      <c r="AQ43" s="970"/>
      <c r="AR43" s="970"/>
      <c r="AS43" s="970"/>
      <c r="AT43" s="970"/>
      <c r="AU43" s="970"/>
      <c r="AV43" s="970"/>
      <c r="AW43" s="970"/>
      <c r="AX43" s="970"/>
      <c r="AY43" s="970"/>
      <c r="AZ43" s="1041"/>
      <c r="BA43" s="1041"/>
      <c r="BB43" s="1041"/>
      <c r="BC43" s="1041"/>
      <c r="BD43" s="1041"/>
      <c r="BE43" s="1031"/>
      <c r="BF43" s="1031"/>
      <c r="BG43" s="1031"/>
      <c r="BH43" s="1031"/>
      <c r="BI43" s="1032"/>
      <c r="BJ43" s="205"/>
      <c r="BK43" s="205"/>
      <c r="BL43" s="205"/>
      <c r="BM43" s="205"/>
      <c r="BN43" s="205"/>
      <c r="BO43" s="218"/>
      <c r="BP43" s="218"/>
      <c r="BQ43" s="215">
        <v>37</v>
      </c>
      <c r="BR43" s="216"/>
      <c r="BS43" s="1013"/>
      <c r="BT43" s="1014"/>
      <c r="BU43" s="1014"/>
      <c r="BV43" s="1014"/>
      <c r="BW43" s="1014"/>
      <c r="BX43" s="1014"/>
      <c r="BY43" s="1014"/>
      <c r="BZ43" s="1014"/>
      <c r="CA43" s="1014"/>
      <c r="CB43" s="1014"/>
      <c r="CC43" s="1014"/>
      <c r="CD43" s="1014"/>
      <c r="CE43" s="1014"/>
      <c r="CF43" s="1014"/>
      <c r="CG43" s="1015"/>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199"/>
    </row>
    <row r="44" spans="1:131" s="200" customFormat="1" ht="26.25" customHeight="1">
      <c r="A44" s="214">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18"/>
      <c r="AG44" s="1019"/>
      <c r="AH44" s="1019"/>
      <c r="AI44" s="1019"/>
      <c r="AJ44" s="1020"/>
      <c r="AK44" s="979"/>
      <c r="AL44" s="970"/>
      <c r="AM44" s="970"/>
      <c r="AN44" s="970"/>
      <c r="AO44" s="970"/>
      <c r="AP44" s="970"/>
      <c r="AQ44" s="970"/>
      <c r="AR44" s="970"/>
      <c r="AS44" s="970"/>
      <c r="AT44" s="970"/>
      <c r="AU44" s="970"/>
      <c r="AV44" s="970"/>
      <c r="AW44" s="970"/>
      <c r="AX44" s="970"/>
      <c r="AY44" s="970"/>
      <c r="AZ44" s="1041"/>
      <c r="BA44" s="1041"/>
      <c r="BB44" s="1041"/>
      <c r="BC44" s="1041"/>
      <c r="BD44" s="1041"/>
      <c r="BE44" s="1031"/>
      <c r="BF44" s="1031"/>
      <c r="BG44" s="1031"/>
      <c r="BH44" s="1031"/>
      <c r="BI44" s="1032"/>
      <c r="BJ44" s="205"/>
      <c r="BK44" s="205"/>
      <c r="BL44" s="205"/>
      <c r="BM44" s="205"/>
      <c r="BN44" s="205"/>
      <c r="BO44" s="218"/>
      <c r="BP44" s="218"/>
      <c r="BQ44" s="215">
        <v>38</v>
      </c>
      <c r="BR44" s="216"/>
      <c r="BS44" s="1013"/>
      <c r="BT44" s="1014"/>
      <c r="BU44" s="1014"/>
      <c r="BV44" s="1014"/>
      <c r="BW44" s="1014"/>
      <c r="BX44" s="1014"/>
      <c r="BY44" s="1014"/>
      <c r="BZ44" s="1014"/>
      <c r="CA44" s="1014"/>
      <c r="CB44" s="1014"/>
      <c r="CC44" s="1014"/>
      <c r="CD44" s="1014"/>
      <c r="CE44" s="1014"/>
      <c r="CF44" s="1014"/>
      <c r="CG44" s="1015"/>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199"/>
    </row>
    <row r="45" spans="1:131" s="200" customFormat="1" ht="26.25" customHeight="1">
      <c r="A45" s="214">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18"/>
      <c r="AG45" s="1019"/>
      <c r="AH45" s="1019"/>
      <c r="AI45" s="1019"/>
      <c r="AJ45" s="1020"/>
      <c r="AK45" s="979"/>
      <c r="AL45" s="970"/>
      <c r="AM45" s="970"/>
      <c r="AN45" s="970"/>
      <c r="AO45" s="970"/>
      <c r="AP45" s="970"/>
      <c r="AQ45" s="970"/>
      <c r="AR45" s="970"/>
      <c r="AS45" s="970"/>
      <c r="AT45" s="970"/>
      <c r="AU45" s="970"/>
      <c r="AV45" s="970"/>
      <c r="AW45" s="970"/>
      <c r="AX45" s="970"/>
      <c r="AY45" s="970"/>
      <c r="AZ45" s="1041"/>
      <c r="BA45" s="1041"/>
      <c r="BB45" s="1041"/>
      <c r="BC45" s="1041"/>
      <c r="BD45" s="1041"/>
      <c r="BE45" s="1031"/>
      <c r="BF45" s="1031"/>
      <c r="BG45" s="1031"/>
      <c r="BH45" s="1031"/>
      <c r="BI45" s="1032"/>
      <c r="BJ45" s="205"/>
      <c r="BK45" s="205"/>
      <c r="BL45" s="205"/>
      <c r="BM45" s="205"/>
      <c r="BN45" s="205"/>
      <c r="BO45" s="218"/>
      <c r="BP45" s="218"/>
      <c r="BQ45" s="215">
        <v>39</v>
      </c>
      <c r="BR45" s="216"/>
      <c r="BS45" s="1013"/>
      <c r="BT45" s="1014"/>
      <c r="BU45" s="1014"/>
      <c r="BV45" s="1014"/>
      <c r="BW45" s="1014"/>
      <c r="BX45" s="1014"/>
      <c r="BY45" s="1014"/>
      <c r="BZ45" s="1014"/>
      <c r="CA45" s="1014"/>
      <c r="CB45" s="1014"/>
      <c r="CC45" s="1014"/>
      <c r="CD45" s="1014"/>
      <c r="CE45" s="1014"/>
      <c r="CF45" s="1014"/>
      <c r="CG45" s="1015"/>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199"/>
    </row>
    <row r="46" spans="1:131" s="200" customFormat="1" ht="26.25" customHeight="1">
      <c r="A46" s="214">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18"/>
      <c r="AG46" s="1019"/>
      <c r="AH46" s="1019"/>
      <c r="AI46" s="1019"/>
      <c r="AJ46" s="1020"/>
      <c r="AK46" s="979"/>
      <c r="AL46" s="970"/>
      <c r="AM46" s="970"/>
      <c r="AN46" s="970"/>
      <c r="AO46" s="970"/>
      <c r="AP46" s="970"/>
      <c r="AQ46" s="970"/>
      <c r="AR46" s="970"/>
      <c r="AS46" s="970"/>
      <c r="AT46" s="970"/>
      <c r="AU46" s="970"/>
      <c r="AV46" s="970"/>
      <c r="AW46" s="970"/>
      <c r="AX46" s="970"/>
      <c r="AY46" s="970"/>
      <c r="AZ46" s="1041"/>
      <c r="BA46" s="1041"/>
      <c r="BB46" s="1041"/>
      <c r="BC46" s="1041"/>
      <c r="BD46" s="1041"/>
      <c r="BE46" s="1031"/>
      <c r="BF46" s="1031"/>
      <c r="BG46" s="1031"/>
      <c r="BH46" s="1031"/>
      <c r="BI46" s="1032"/>
      <c r="BJ46" s="205"/>
      <c r="BK46" s="205"/>
      <c r="BL46" s="205"/>
      <c r="BM46" s="205"/>
      <c r="BN46" s="205"/>
      <c r="BO46" s="218"/>
      <c r="BP46" s="218"/>
      <c r="BQ46" s="215">
        <v>40</v>
      </c>
      <c r="BR46" s="216"/>
      <c r="BS46" s="1013"/>
      <c r="BT46" s="1014"/>
      <c r="BU46" s="1014"/>
      <c r="BV46" s="1014"/>
      <c r="BW46" s="1014"/>
      <c r="BX46" s="1014"/>
      <c r="BY46" s="1014"/>
      <c r="BZ46" s="1014"/>
      <c r="CA46" s="1014"/>
      <c r="CB46" s="1014"/>
      <c r="CC46" s="1014"/>
      <c r="CD46" s="1014"/>
      <c r="CE46" s="1014"/>
      <c r="CF46" s="1014"/>
      <c r="CG46" s="1015"/>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199"/>
    </row>
    <row r="47" spans="1:131" s="200" customFormat="1" ht="26.25" customHeight="1">
      <c r="A47" s="214">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18"/>
      <c r="AG47" s="1019"/>
      <c r="AH47" s="1019"/>
      <c r="AI47" s="1019"/>
      <c r="AJ47" s="1020"/>
      <c r="AK47" s="979"/>
      <c r="AL47" s="970"/>
      <c r="AM47" s="970"/>
      <c r="AN47" s="970"/>
      <c r="AO47" s="970"/>
      <c r="AP47" s="970"/>
      <c r="AQ47" s="970"/>
      <c r="AR47" s="970"/>
      <c r="AS47" s="970"/>
      <c r="AT47" s="970"/>
      <c r="AU47" s="970"/>
      <c r="AV47" s="970"/>
      <c r="AW47" s="970"/>
      <c r="AX47" s="970"/>
      <c r="AY47" s="970"/>
      <c r="AZ47" s="1041"/>
      <c r="BA47" s="1041"/>
      <c r="BB47" s="1041"/>
      <c r="BC47" s="1041"/>
      <c r="BD47" s="1041"/>
      <c r="BE47" s="1031"/>
      <c r="BF47" s="1031"/>
      <c r="BG47" s="1031"/>
      <c r="BH47" s="1031"/>
      <c r="BI47" s="1032"/>
      <c r="BJ47" s="205"/>
      <c r="BK47" s="205"/>
      <c r="BL47" s="205"/>
      <c r="BM47" s="205"/>
      <c r="BN47" s="205"/>
      <c r="BO47" s="218"/>
      <c r="BP47" s="218"/>
      <c r="BQ47" s="215">
        <v>41</v>
      </c>
      <c r="BR47" s="216"/>
      <c r="BS47" s="1013"/>
      <c r="BT47" s="1014"/>
      <c r="BU47" s="1014"/>
      <c r="BV47" s="1014"/>
      <c r="BW47" s="1014"/>
      <c r="BX47" s="1014"/>
      <c r="BY47" s="1014"/>
      <c r="BZ47" s="1014"/>
      <c r="CA47" s="1014"/>
      <c r="CB47" s="1014"/>
      <c r="CC47" s="1014"/>
      <c r="CD47" s="1014"/>
      <c r="CE47" s="1014"/>
      <c r="CF47" s="1014"/>
      <c r="CG47" s="1015"/>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199"/>
    </row>
    <row r="48" spans="1:131" s="200" customFormat="1" ht="26.25" customHeight="1">
      <c r="A48" s="214">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18"/>
      <c r="AG48" s="1019"/>
      <c r="AH48" s="1019"/>
      <c r="AI48" s="1019"/>
      <c r="AJ48" s="1020"/>
      <c r="AK48" s="979"/>
      <c r="AL48" s="970"/>
      <c r="AM48" s="970"/>
      <c r="AN48" s="970"/>
      <c r="AO48" s="970"/>
      <c r="AP48" s="970"/>
      <c r="AQ48" s="970"/>
      <c r="AR48" s="970"/>
      <c r="AS48" s="970"/>
      <c r="AT48" s="970"/>
      <c r="AU48" s="970"/>
      <c r="AV48" s="970"/>
      <c r="AW48" s="970"/>
      <c r="AX48" s="970"/>
      <c r="AY48" s="970"/>
      <c r="AZ48" s="1041"/>
      <c r="BA48" s="1041"/>
      <c r="BB48" s="1041"/>
      <c r="BC48" s="1041"/>
      <c r="BD48" s="1041"/>
      <c r="BE48" s="1031"/>
      <c r="BF48" s="1031"/>
      <c r="BG48" s="1031"/>
      <c r="BH48" s="1031"/>
      <c r="BI48" s="1032"/>
      <c r="BJ48" s="205"/>
      <c r="BK48" s="205"/>
      <c r="BL48" s="205"/>
      <c r="BM48" s="205"/>
      <c r="BN48" s="205"/>
      <c r="BO48" s="218"/>
      <c r="BP48" s="218"/>
      <c r="BQ48" s="215">
        <v>42</v>
      </c>
      <c r="BR48" s="216"/>
      <c r="BS48" s="1013"/>
      <c r="BT48" s="1014"/>
      <c r="BU48" s="1014"/>
      <c r="BV48" s="1014"/>
      <c r="BW48" s="1014"/>
      <c r="BX48" s="1014"/>
      <c r="BY48" s="1014"/>
      <c r="BZ48" s="1014"/>
      <c r="CA48" s="1014"/>
      <c r="CB48" s="1014"/>
      <c r="CC48" s="1014"/>
      <c r="CD48" s="1014"/>
      <c r="CE48" s="1014"/>
      <c r="CF48" s="1014"/>
      <c r="CG48" s="1015"/>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199"/>
    </row>
    <row r="49" spans="1:131" s="200" customFormat="1" ht="26.25" customHeight="1">
      <c r="A49" s="214">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18"/>
      <c r="AG49" s="1019"/>
      <c r="AH49" s="1019"/>
      <c r="AI49" s="1019"/>
      <c r="AJ49" s="1020"/>
      <c r="AK49" s="979"/>
      <c r="AL49" s="970"/>
      <c r="AM49" s="970"/>
      <c r="AN49" s="970"/>
      <c r="AO49" s="970"/>
      <c r="AP49" s="970"/>
      <c r="AQ49" s="970"/>
      <c r="AR49" s="970"/>
      <c r="AS49" s="970"/>
      <c r="AT49" s="970"/>
      <c r="AU49" s="970"/>
      <c r="AV49" s="970"/>
      <c r="AW49" s="970"/>
      <c r="AX49" s="970"/>
      <c r="AY49" s="970"/>
      <c r="AZ49" s="1041"/>
      <c r="BA49" s="1041"/>
      <c r="BB49" s="1041"/>
      <c r="BC49" s="1041"/>
      <c r="BD49" s="1041"/>
      <c r="BE49" s="1031"/>
      <c r="BF49" s="1031"/>
      <c r="BG49" s="1031"/>
      <c r="BH49" s="1031"/>
      <c r="BI49" s="1032"/>
      <c r="BJ49" s="205"/>
      <c r="BK49" s="205"/>
      <c r="BL49" s="205"/>
      <c r="BM49" s="205"/>
      <c r="BN49" s="205"/>
      <c r="BO49" s="218"/>
      <c r="BP49" s="218"/>
      <c r="BQ49" s="215">
        <v>43</v>
      </c>
      <c r="BR49" s="216"/>
      <c r="BS49" s="1013"/>
      <c r="BT49" s="1014"/>
      <c r="BU49" s="1014"/>
      <c r="BV49" s="1014"/>
      <c r="BW49" s="1014"/>
      <c r="BX49" s="1014"/>
      <c r="BY49" s="1014"/>
      <c r="BZ49" s="1014"/>
      <c r="CA49" s="1014"/>
      <c r="CB49" s="1014"/>
      <c r="CC49" s="1014"/>
      <c r="CD49" s="1014"/>
      <c r="CE49" s="1014"/>
      <c r="CF49" s="1014"/>
      <c r="CG49" s="1015"/>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199"/>
    </row>
    <row r="50" spans="1:131" s="200" customFormat="1" ht="26.25" customHeight="1">
      <c r="A50" s="214">
        <v>23</v>
      </c>
      <c r="B50" s="1036"/>
      <c r="C50" s="1037"/>
      <c r="D50" s="1037"/>
      <c r="E50" s="1037"/>
      <c r="F50" s="1037"/>
      <c r="G50" s="1037"/>
      <c r="H50" s="1037"/>
      <c r="I50" s="1037"/>
      <c r="J50" s="1037"/>
      <c r="K50" s="1037"/>
      <c r="L50" s="1037"/>
      <c r="M50" s="1037"/>
      <c r="N50" s="1037"/>
      <c r="O50" s="1037"/>
      <c r="P50" s="1038"/>
      <c r="Q50" s="1039"/>
      <c r="R50" s="1022"/>
      <c r="S50" s="1022"/>
      <c r="T50" s="1022"/>
      <c r="U50" s="1022"/>
      <c r="V50" s="1022"/>
      <c r="W50" s="1022"/>
      <c r="X50" s="1022"/>
      <c r="Y50" s="1022"/>
      <c r="Z50" s="1022"/>
      <c r="AA50" s="1022"/>
      <c r="AB50" s="1022"/>
      <c r="AC50" s="1022"/>
      <c r="AD50" s="1022"/>
      <c r="AE50" s="1040"/>
      <c r="AF50" s="1018"/>
      <c r="AG50" s="1019"/>
      <c r="AH50" s="1019"/>
      <c r="AI50" s="1019"/>
      <c r="AJ50" s="1020"/>
      <c r="AK50" s="1021"/>
      <c r="AL50" s="1022"/>
      <c r="AM50" s="1022"/>
      <c r="AN50" s="1022"/>
      <c r="AO50" s="1022"/>
      <c r="AP50" s="1022"/>
      <c r="AQ50" s="1022"/>
      <c r="AR50" s="1022"/>
      <c r="AS50" s="1022"/>
      <c r="AT50" s="1022"/>
      <c r="AU50" s="1022"/>
      <c r="AV50" s="1022"/>
      <c r="AW50" s="1022"/>
      <c r="AX50" s="1022"/>
      <c r="AY50" s="1022"/>
      <c r="AZ50" s="1023"/>
      <c r="BA50" s="1023"/>
      <c r="BB50" s="1023"/>
      <c r="BC50" s="1023"/>
      <c r="BD50" s="1023"/>
      <c r="BE50" s="1031"/>
      <c r="BF50" s="1031"/>
      <c r="BG50" s="1031"/>
      <c r="BH50" s="1031"/>
      <c r="BI50" s="1032"/>
      <c r="BJ50" s="205"/>
      <c r="BK50" s="205"/>
      <c r="BL50" s="205"/>
      <c r="BM50" s="205"/>
      <c r="BN50" s="205"/>
      <c r="BO50" s="218"/>
      <c r="BP50" s="218"/>
      <c r="BQ50" s="215">
        <v>44</v>
      </c>
      <c r="BR50" s="216"/>
      <c r="BS50" s="1013"/>
      <c r="BT50" s="1014"/>
      <c r="BU50" s="1014"/>
      <c r="BV50" s="1014"/>
      <c r="BW50" s="1014"/>
      <c r="BX50" s="1014"/>
      <c r="BY50" s="1014"/>
      <c r="BZ50" s="1014"/>
      <c r="CA50" s="1014"/>
      <c r="CB50" s="1014"/>
      <c r="CC50" s="1014"/>
      <c r="CD50" s="1014"/>
      <c r="CE50" s="1014"/>
      <c r="CF50" s="1014"/>
      <c r="CG50" s="1015"/>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199"/>
    </row>
    <row r="51" spans="1:131" s="200" customFormat="1" ht="26.25" customHeight="1">
      <c r="A51" s="214">
        <v>24</v>
      </c>
      <c r="B51" s="1036"/>
      <c r="C51" s="1037"/>
      <c r="D51" s="1037"/>
      <c r="E51" s="1037"/>
      <c r="F51" s="1037"/>
      <c r="G51" s="1037"/>
      <c r="H51" s="1037"/>
      <c r="I51" s="1037"/>
      <c r="J51" s="1037"/>
      <c r="K51" s="1037"/>
      <c r="L51" s="1037"/>
      <c r="M51" s="1037"/>
      <c r="N51" s="1037"/>
      <c r="O51" s="1037"/>
      <c r="P51" s="1038"/>
      <c r="Q51" s="1039"/>
      <c r="R51" s="1022"/>
      <c r="S51" s="1022"/>
      <c r="T51" s="1022"/>
      <c r="U51" s="1022"/>
      <c r="V51" s="1022"/>
      <c r="W51" s="1022"/>
      <c r="X51" s="1022"/>
      <c r="Y51" s="1022"/>
      <c r="Z51" s="1022"/>
      <c r="AA51" s="1022"/>
      <c r="AB51" s="1022"/>
      <c r="AC51" s="1022"/>
      <c r="AD51" s="1022"/>
      <c r="AE51" s="1040"/>
      <c r="AF51" s="1018"/>
      <c r="AG51" s="1019"/>
      <c r="AH51" s="1019"/>
      <c r="AI51" s="1019"/>
      <c r="AJ51" s="1020"/>
      <c r="AK51" s="1021"/>
      <c r="AL51" s="1022"/>
      <c r="AM51" s="1022"/>
      <c r="AN51" s="1022"/>
      <c r="AO51" s="1022"/>
      <c r="AP51" s="1022"/>
      <c r="AQ51" s="1022"/>
      <c r="AR51" s="1022"/>
      <c r="AS51" s="1022"/>
      <c r="AT51" s="1022"/>
      <c r="AU51" s="1022"/>
      <c r="AV51" s="1022"/>
      <c r="AW51" s="1022"/>
      <c r="AX51" s="1022"/>
      <c r="AY51" s="1022"/>
      <c r="AZ51" s="1023"/>
      <c r="BA51" s="1023"/>
      <c r="BB51" s="1023"/>
      <c r="BC51" s="1023"/>
      <c r="BD51" s="1023"/>
      <c r="BE51" s="1031"/>
      <c r="BF51" s="1031"/>
      <c r="BG51" s="1031"/>
      <c r="BH51" s="1031"/>
      <c r="BI51" s="1032"/>
      <c r="BJ51" s="205"/>
      <c r="BK51" s="205"/>
      <c r="BL51" s="205"/>
      <c r="BM51" s="205"/>
      <c r="BN51" s="205"/>
      <c r="BO51" s="218"/>
      <c r="BP51" s="218"/>
      <c r="BQ51" s="215">
        <v>45</v>
      </c>
      <c r="BR51" s="216"/>
      <c r="BS51" s="1013"/>
      <c r="BT51" s="1014"/>
      <c r="BU51" s="1014"/>
      <c r="BV51" s="1014"/>
      <c r="BW51" s="1014"/>
      <c r="BX51" s="1014"/>
      <c r="BY51" s="1014"/>
      <c r="BZ51" s="1014"/>
      <c r="CA51" s="1014"/>
      <c r="CB51" s="1014"/>
      <c r="CC51" s="1014"/>
      <c r="CD51" s="1014"/>
      <c r="CE51" s="1014"/>
      <c r="CF51" s="1014"/>
      <c r="CG51" s="1015"/>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199"/>
    </row>
    <row r="52" spans="1:131" s="200" customFormat="1" ht="26.25" customHeight="1">
      <c r="A52" s="214">
        <v>25</v>
      </c>
      <c r="B52" s="1036"/>
      <c r="C52" s="1037"/>
      <c r="D52" s="1037"/>
      <c r="E52" s="1037"/>
      <c r="F52" s="1037"/>
      <c r="G52" s="1037"/>
      <c r="H52" s="1037"/>
      <c r="I52" s="1037"/>
      <c r="J52" s="1037"/>
      <c r="K52" s="1037"/>
      <c r="L52" s="1037"/>
      <c r="M52" s="1037"/>
      <c r="N52" s="1037"/>
      <c r="O52" s="1037"/>
      <c r="P52" s="1038"/>
      <c r="Q52" s="1039"/>
      <c r="R52" s="1022"/>
      <c r="S52" s="1022"/>
      <c r="T52" s="1022"/>
      <c r="U52" s="1022"/>
      <c r="V52" s="1022"/>
      <c r="W52" s="1022"/>
      <c r="X52" s="1022"/>
      <c r="Y52" s="1022"/>
      <c r="Z52" s="1022"/>
      <c r="AA52" s="1022"/>
      <c r="AB52" s="1022"/>
      <c r="AC52" s="1022"/>
      <c r="AD52" s="1022"/>
      <c r="AE52" s="1040"/>
      <c r="AF52" s="1018"/>
      <c r="AG52" s="1019"/>
      <c r="AH52" s="1019"/>
      <c r="AI52" s="1019"/>
      <c r="AJ52" s="1020"/>
      <c r="AK52" s="1021"/>
      <c r="AL52" s="1022"/>
      <c r="AM52" s="1022"/>
      <c r="AN52" s="1022"/>
      <c r="AO52" s="1022"/>
      <c r="AP52" s="1022"/>
      <c r="AQ52" s="1022"/>
      <c r="AR52" s="1022"/>
      <c r="AS52" s="1022"/>
      <c r="AT52" s="1022"/>
      <c r="AU52" s="1022"/>
      <c r="AV52" s="1022"/>
      <c r="AW52" s="1022"/>
      <c r="AX52" s="1022"/>
      <c r="AY52" s="1022"/>
      <c r="AZ52" s="1023"/>
      <c r="BA52" s="1023"/>
      <c r="BB52" s="1023"/>
      <c r="BC52" s="1023"/>
      <c r="BD52" s="1023"/>
      <c r="BE52" s="1031"/>
      <c r="BF52" s="1031"/>
      <c r="BG52" s="1031"/>
      <c r="BH52" s="1031"/>
      <c r="BI52" s="1032"/>
      <c r="BJ52" s="205"/>
      <c r="BK52" s="205"/>
      <c r="BL52" s="205"/>
      <c r="BM52" s="205"/>
      <c r="BN52" s="205"/>
      <c r="BO52" s="218"/>
      <c r="BP52" s="218"/>
      <c r="BQ52" s="215">
        <v>46</v>
      </c>
      <c r="BR52" s="216"/>
      <c r="BS52" s="1013"/>
      <c r="BT52" s="1014"/>
      <c r="BU52" s="1014"/>
      <c r="BV52" s="1014"/>
      <c r="BW52" s="1014"/>
      <c r="BX52" s="1014"/>
      <c r="BY52" s="1014"/>
      <c r="BZ52" s="1014"/>
      <c r="CA52" s="1014"/>
      <c r="CB52" s="1014"/>
      <c r="CC52" s="1014"/>
      <c r="CD52" s="1014"/>
      <c r="CE52" s="1014"/>
      <c r="CF52" s="1014"/>
      <c r="CG52" s="1015"/>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199"/>
    </row>
    <row r="53" spans="1:131" s="200" customFormat="1" ht="26.25" customHeight="1">
      <c r="A53" s="214">
        <v>26</v>
      </c>
      <c r="B53" s="1036"/>
      <c r="C53" s="1037"/>
      <c r="D53" s="1037"/>
      <c r="E53" s="1037"/>
      <c r="F53" s="1037"/>
      <c r="G53" s="1037"/>
      <c r="H53" s="1037"/>
      <c r="I53" s="1037"/>
      <c r="J53" s="1037"/>
      <c r="K53" s="1037"/>
      <c r="L53" s="1037"/>
      <c r="M53" s="1037"/>
      <c r="N53" s="1037"/>
      <c r="O53" s="1037"/>
      <c r="P53" s="1038"/>
      <c r="Q53" s="1039"/>
      <c r="R53" s="1022"/>
      <c r="S53" s="1022"/>
      <c r="T53" s="1022"/>
      <c r="U53" s="1022"/>
      <c r="V53" s="1022"/>
      <c r="W53" s="1022"/>
      <c r="X53" s="1022"/>
      <c r="Y53" s="1022"/>
      <c r="Z53" s="1022"/>
      <c r="AA53" s="1022"/>
      <c r="AB53" s="1022"/>
      <c r="AC53" s="1022"/>
      <c r="AD53" s="1022"/>
      <c r="AE53" s="1040"/>
      <c r="AF53" s="1018"/>
      <c r="AG53" s="1019"/>
      <c r="AH53" s="1019"/>
      <c r="AI53" s="1019"/>
      <c r="AJ53" s="1020"/>
      <c r="AK53" s="1021"/>
      <c r="AL53" s="1022"/>
      <c r="AM53" s="1022"/>
      <c r="AN53" s="1022"/>
      <c r="AO53" s="1022"/>
      <c r="AP53" s="1022"/>
      <c r="AQ53" s="1022"/>
      <c r="AR53" s="1022"/>
      <c r="AS53" s="1022"/>
      <c r="AT53" s="1022"/>
      <c r="AU53" s="1022"/>
      <c r="AV53" s="1022"/>
      <c r="AW53" s="1022"/>
      <c r="AX53" s="1022"/>
      <c r="AY53" s="1022"/>
      <c r="AZ53" s="1023"/>
      <c r="BA53" s="1023"/>
      <c r="BB53" s="1023"/>
      <c r="BC53" s="1023"/>
      <c r="BD53" s="1023"/>
      <c r="BE53" s="1031"/>
      <c r="BF53" s="1031"/>
      <c r="BG53" s="1031"/>
      <c r="BH53" s="1031"/>
      <c r="BI53" s="1032"/>
      <c r="BJ53" s="205"/>
      <c r="BK53" s="205"/>
      <c r="BL53" s="205"/>
      <c r="BM53" s="205"/>
      <c r="BN53" s="205"/>
      <c r="BO53" s="218"/>
      <c r="BP53" s="218"/>
      <c r="BQ53" s="215">
        <v>47</v>
      </c>
      <c r="BR53" s="216"/>
      <c r="BS53" s="1013"/>
      <c r="BT53" s="1014"/>
      <c r="BU53" s="1014"/>
      <c r="BV53" s="1014"/>
      <c r="BW53" s="1014"/>
      <c r="BX53" s="1014"/>
      <c r="BY53" s="1014"/>
      <c r="BZ53" s="1014"/>
      <c r="CA53" s="1014"/>
      <c r="CB53" s="1014"/>
      <c r="CC53" s="1014"/>
      <c r="CD53" s="1014"/>
      <c r="CE53" s="1014"/>
      <c r="CF53" s="1014"/>
      <c r="CG53" s="1015"/>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199"/>
    </row>
    <row r="54" spans="1:131" s="200" customFormat="1" ht="26.25" customHeight="1">
      <c r="A54" s="214">
        <v>27</v>
      </c>
      <c r="B54" s="1036"/>
      <c r="C54" s="1037"/>
      <c r="D54" s="1037"/>
      <c r="E54" s="1037"/>
      <c r="F54" s="1037"/>
      <c r="G54" s="1037"/>
      <c r="H54" s="1037"/>
      <c r="I54" s="1037"/>
      <c r="J54" s="1037"/>
      <c r="K54" s="1037"/>
      <c r="L54" s="1037"/>
      <c r="M54" s="1037"/>
      <c r="N54" s="1037"/>
      <c r="O54" s="1037"/>
      <c r="P54" s="1038"/>
      <c r="Q54" s="1039"/>
      <c r="R54" s="1022"/>
      <c r="S54" s="1022"/>
      <c r="T54" s="1022"/>
      <c r="U54" s="1022"/>
      <c r="V54" s="1022"/>
      <c r="W54" s="1022"/>
      <c r="X54" s="1022"/>
      <c r="Y54" s="1022"/>
      <c r="Z54" s="1022"/>
      <c r="AA54" s="1022"/>
      <c r="AB54" s="1022"/>
      <c r="AC54" s="1022"/>
      <c r="AD54" s="1022"/>
      <c r="AE54" s="1040"/>
      <c r="AF54" s="1018"/>
      <c r="AG54" s="1019"/>
      <c r="AH54" s="1019"/>
      <c r="AI54" s="1019"/>
      <c r="AJ54" s="1020"/>
      <c r="AK54" s="1021"/>
      <c r="AL54" s="1022"/>
      <c r="AM54" s="1022"/>
      <c r="AN54" s="1022"/>
      <c r="AO54" s="1022"/>
      <c r="AP54" s="1022"/>
      <c r="AQ54" s="1022"/>
      <c r="AR54" s="1022"/>
      <c r="AS54" s="1022"/>
      <c r="AT54" s="1022"/>
      <c r="AU54" s="1022"/>
      <c r="AV54" s="1022"/>
      <c r="AW54" s="1022"/>
      <c r="AX54" s="1022"/>
      <c r="AY54" s="1022"/>
      <c r="AZ54" s="1023"/>
      <c r="BA54" s="1023"/>
      <c r="BB54" s="1023"/>
      <c r="BC54" s="1023"/>
      <c r="BD54" s="1023"/>
      <c r="BE54" s="1031"/>
      <c r="BF54" s="1031"/>
      <c r="BG54" s="1031"/>
      <c r="BH54" s="1031"/>
      <c r="BI54" s="1032"/>
      <c r="BJ54" s="205"/>
      <c r="BK54" s="205"/>
      <c r="BL54" s="205"/>
      <c r="BM54" s="205"/>
      <c r="BN54" s="205"/>
      <c r="BO54" s="218"/>
      <c r="BP54" s="218"/>
      <c r="BQ54" s="215">
        <v>48</v>
      </c>
      <c r="BR54" s="216"/>
      <c r="BS54" s="1013"/>
      <c r="BT54" s="1014"/>
      <c r="BU54" s="1014"/>
      <c r="BV54" s="1014"/>
      <c r="BW54" s="1014"/>
      <c r="BX54" s="1014"/>
      <c r="BY54" s="1014"/>
      <c r="BZ54" s="1014"/>
      <c r="CA54" s="1014"/>
      <c r="CB54" s="1014"/>
      <c r="CC54" s="1014"/>
      <c r="CD54" s="1014"/>
      <c r="CE54" s="1014"/>
      <c r="CF54" s="1014"/>
      <c r="CG54" s="1015"/>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199"/>
    </row>
    <row r="55" spans="1:131" s="200" customFormat="1" ht="26.25" customHeight="1">
      <c r="A55" s="214">
        <v>28</v>
      </c>
      <c r="B55" s="1036"/>
      <c r="C55" s="1037"/>
      <c r="D55" s="1037"/>
      <c r="E55" s="1037"/>
      <c r="F55" s="1037"/>
      <c r="G55" s="1037"/>
      <c r="H55" s="1037"/>
      <c r="I55" s="1037"/>
      <c r="J55" s="1037"/>
      <c r="K55" s="1037"/>
      <c r="L55" s="1037"/>
      <c r="M55" s="1037"/>
      <c r="N55" s="1037"/>
      <c r="O55" s="1037"/>
      <c r="P55" s="1038"/>
      <c r="Q55" s="1039"/>
      <c r="R55" s="1022"/>
      <c r="S55" s="1022"/>
      <c r="T55" s="1022"/>
      <c r="U55" s="1022"/>
      <c r="V55" s="1022"/>
      <c r="W55" s="1022"/>
      <c r="X55" s="1022"/>
      <c r="Y55" s="1022"/>
      <c r="Z55" s="1022"/>
      <c r="AA55" s="1022"/>
      <c r="AB55" s="1022"/>
      <c r="AC55" s="1022"/>
      <c r="AD55" s="1022"/>
      <c r="AE55" s="1040"/>
      <c r="AF55" s="1018"/>
      <c r="AG55" s="1019"/>
      <c r="AH55" s="1019"/>
      <c r="AI55" s="1019"/>
      <c r="AJ55" s="1020"/>
      <c r="AK55" s="1021"/>
      <c r="AL55" s="1022"/>
      <c r="AM55" s="1022"/>
      <c r="AN55" s="1022"/>
      <c r="AO55" s="1022"/>
      <c r="AP55" s="1022"/>
      <c r="AQ55" s="1022"/>
      <c r="AR55" s="1022"/>
      <c r="AS55" s="1022"/>
      <c r="AT55" s="1022"/>
      <c r="AU55" s="1022"/>
      <c r="AV55" s="1022"/>
      <c r="AW55" s="1022"/>
      <c r="AX55" s="1022"/>
      <c r="AY55" s="1022"/>
      <c r="AZ55" s="1023"/>
      <c r="BA55" s="1023"/>
      <c r="BB55" s="1023"/>
      <c r="BC55" s="1023"/>
      <c r="BD55" s="1023"/>
      <c r="BE55" s="1031"/>
      <c r="BF55" s="1031"/>
      <c r="BG55" s="1031"/>
      <c r="BH55" s="1031"/>
      <c r="BI55" s="1032"/>
      <c r="BJ55" s="205"/>
      <c r="BK55" s="205"/>
      <c r="BL55" s="205"/>
      <c r="BM55" s="205"/>
      <c r="BN55" s="205"/>
      <c r="BO55" s="218"/>
      <c r="BP55" s="218"/>
      <c r="BQ55" s="215">
        <v>49</v>
      </c>
      <c r="BR55" s="216"/>
      <c r="BS55" s="1013"/>
      <c r="BT55" s="1014"/>
      <c r="BU55" s="1014"/>
      <c r="BV55" s="1014"/>
      <c r="BW55" s="1014"/>
      <c r="BX55" s="1014"/>
      <c r="BY55" s="1014"/>
      <c r="BZ55" s="1014"/>
      <c r="CA55" s="1014"/>
      <c r="CB55" s="1014"/>
      <c r="CC55" s="1014"/>
      <c r="CD55" s="1014"/>
      <c r="CE55" s="1014"/>
      <c r="CF55" s="1014"/>
      <c r="CG55" s="1015"/>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199"/>
    </row>
    <row r="56" spans="1:131" s="200" customFormat="1" ht="26.25" customHeight="1">
      <c r="A56" s="214">
        <v>29</v>
      </c>
      <c r="B56" s="1036"/>
      <c r="C56" s="1037"/>
      <c r="D56" s="1037"/>
      <c r="E56" s="1037"/>
      <c r="F56" s="1037"/>
      <c r="G56" s="1037"/>
      <c r="H56" s="1037"/>
      <c r="I56" s="1037"/>
      <c r="J56" s="1037"/>
      <c r="K56" s="1037"/>
      <c r="L56" s="1037"/>
      <c r="M56" s="1037"/>
      <c r="N56" s="1037"/>
      <c r="O56" s="1037"/>
      <c r="P56" s="1038"/>
      <c r="Q56" s="1039"/>
      <c r="R56" s="1022"/>
      <c r="S56" s="1022"/>
      <c r="T56" s="1022"/>
      <c r="U56" s="1022"/>
      <c r="V56" s="1022"/>
      <c r="W56" s="1022"/>
      <c r="X56" s="1022"/>
      <c r="Y56" s="1022"/>
      <c r="Z56" s="1022"/>
      <c r="AA56" s="1022"/>
      <c r="AB56" s="1022"/>
      <c r="AC56" s="1022"/>
      <c r="AD56" s="1022"/>
      <c r="AE56" s="1040"/>
      <c r="AF56" s="1018"/>
      <c r="AG56" s="1019"/>
      <c r="AH56" s="1019"/>
      <c r="AI56" s="1019"/>
      <c r="AJ56" s="1020"/>
      <c r="AK56" s="1021"/>
      <c r="AL56" s="1022"/>
      <c r="AM56" s="1022"/>
      <c r="AN56" s="1022"/>
      <c r="AO56" s="1022"/>
      <c r="AP56" s="1022"/>
      <c r="AQ56" s="1022"/>
      <c r="AR56" s="1022"/>
      <c r="AS56" s="1022"/>
      <c r="AT56" s="1022"/>
      <c r="AU56" s="1022"/>
      <c r="AV56" s="1022"/>
      <c r="AW56" s="1022"/>
      <c r="AX56" s="1022"/>
      <c r="AY56" s="1022"/>
      <c r="AZ56" s="1023"/>
      <c r="BA56" s="1023"/>
      <c r="BB56" s="1023"/>
      <c r="BC56" s="1023"/>
      <c r="BD56" s="1023"/>
      <c r="BE56" s="1031"/>
      <c r="BF56" s="1031"/>
      <c r="BG56" s="1031"/>
      <c r="BH56" s="1031"/>
      <c r="BI56" s="1032"/>
      <c r="BJ56" s="205"/>
      <c r="BK56" s="205"/>
      <c r="BL56" s="205"/>
      <c r="BM56" s="205"/>
      <c r="BN56" s="205"/>
      <c r="BO56" s="218"/>
      <c r="BP56" s="218"/>
      <c r="BQ56" s="215">
        <v>50</v>
      </c>
      <c r="BR56" s="216"/>
      <c r="BS56" s="1013"/>
      <c r="BT56" s="1014"/>
      <c r="BU56" s="1014"/>
      <c r="BV56" s="1014"/>
      <c r="BW56" s="1014"/>
      <c r="BX56" s="1014"/>
      <c r="BY56" s="1014"/>
      <c r="BZ56" s="1014"/>
      <c r="CA56" s="1014"/>
      <c r="CB56" s="1014"/>
      <c r="CC56" s="1014"/>
      <c r="CD56" s="1014"/>
      <c r="CE56" s="1014"/>
      <c r="CF56" s="1014"/>
      <c r="CG56" s="1015"/>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199"/>
    </row>
    <row r="57" spans="1:131" s="200" customFormat="1" ht="26.25" customHeight="1">
      <c r="A57" s="214">
        <v>30</v>
      </c>
      <c r="B57" s="1036"/>
      <c r="C57" s="1037"/>
      <c r="D57" s="1037"/>
      <c r="E57" s="1037"/>
      <c r="F57" s="1037"/>
      <c r="G57" s="1037"/>
      <c r="H57" s="1037"/>
      <c r="I57" s="1037"/>
      <c r="J57" s="1037"/>
      <c r="K57" s="1037"/>
      <c r="L57" s="1037"/>
      <c r="M57" s="1037"/>
      <c r="N57" s="1037"/>
      <c r="O57" s="1037"/>
      <c r="P57" s="1038"/>
      <c r="Q57" s="1039"/>
      <c r="R57" s="1022"/>
      <c r="S57" s="1022"/>
      <c r="T57" s="1022"/>
      <c r="U57" s="1022"/>
      <c r="V57" s="1022"/>
      <c r="W57" s="1022"/>
      <c r="X57" s="1022"/>
      <c r="Y57" s="1022"/>
      <c r="Z57" s="1022"/>
      <c r="AA57" s="1022"/>
      <c r="AB57" s="1022"/>
      <c r="AC57" s="1022"/>
      <c r="AD57" s="1022"/>
      <c r="AE57" s="1040"/>
      <c r="AF57" s="1018"/>
      <c r="AG57" s="1019"/>
      <c r="AH57" s="1019"/>
      <c r="AI57" s="1019"/>
      <c r="AJ57" s="1020"/>
      <c r="AK57" s="1021"/>
      <c r="AL57" s="1022"/>
      <c r="AM57" s="1022"/>
      <c r="AN57" s="1022"/>
      <c r="AO57" s="1022"/>
      <c r="AP57" s="1022"/>
      <c r="AQ57" s="1022"/>
      <c r="AR57" s="1022"/>
      <c r="AS57" s="1022"/>
      <c r="AT57" s="1022"/>
      <c r="AU57" s="1022"/>
      <c r="AV57" s="1022"/>
      <c r="AW57" s="1022"/>
      <c r="AX57" s="1022"/>
      <c r="AY57" s="1022"/>
      <c r="AZ57" s="1023"/>
      <c r="BA57" s="1023"/>
      <c r="BB57" s="1023"/>
      <c r="BC57" s="1023"/>
      <c r="BD57" s="1023"/>
      <c r="BE57" s="1031"/>
      <c r="BF57" s="1031"/>
      <c r="BG57" s="1031"/>
      <c r="BH57" s="1031"/>
      <c r="BI57" s="1032"/>
      <c r="BJ57" s="205"/>
      <c r="BK57" s="205"/>
      <c r="BL57" s="205"/>
      <c r="BM57" s="205"/>
      <c r="BN57" s="205"/>
      <c r="BO57" s="218"/>
      <c r="BP57" s="218"/>
      <c r="BQ57" s="215">
        <v>51</v>
      </c>
      <c r="BR57" s="216"/>
      <c r="BS57" s="1013"/>
      <c r="BT57" s="1014"/>
      <c r="BU57" s="1014"/>
      <c r="BV57" s="1014"/>
      <c r="BW57" s="1014"/>
      <c r="BX57" s="1014"/>
      <c r="BY57" s="1014"/>
      <c r="BZ57" s="1014"/>
      <c r="CA57" s="1014"/>
      <c r="CB57" s="1014"/>
      <c r="CC57" s="1014"/>
      <c r="CD57" s="1014"/>
      <c r="CE57" s="1014"/>
      <c r="CF57" s="1014"/>
      <c r="CG57" s="1015"/>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199"/>
    </row>
    <row r="58" spans="1:131" s="200" customFormat="1" ht="26.25" customHeight="1">
      <c r="A58" s="214">
        <v>31</v>
      </c>
      <c r="B58" s="1036"/>
      <c r="C58" s="1037"/>
      <c r="D58" s="1037"/>
      <c r="E58" s="1037"/>
      <c r="F58" s="1037"/>
      <c r="G58" s="1037"/>
      <c r="H58" s="1037"/>
      <c r="I58" s="1037"/>
      <c r="J58" s="1037"/>
      <c r="K58" s="1037"/>
      <c r="L58" s="1037"/>
      <c r="M58" s="1037"/>
      <c r="N58" s="1037"/>
      <c r="O58" s="1037"/>
      <c r="P58" s="1038"/>
      <c r="Q58" s="1039"/>
      <c r="R58" s="1022"/>
      <c r="S58" s="1022"/>
      <c r="T58" s="1022"/>
      <c r="U58" s="1022"/>
      <c r="V58" s="1022"/>
      <c r="W58" s="1022"/>
      <c r="X58" s="1022"/>
      <c r="Y58" s="1022"/>
      <c r="Z58" s="1022"/>
      <c r="AA58" s="1022"/>
      <c r="AB58" s="1022"/>
      <c r="AC58" s="1022"/>
      <c r="AD58" s="1022"/>
      <c r="AE58" s="1040"/>
      <c r="AF58" s="1018"/>
      <c r="AG58" s="1019"/>
      <c r="AH58" s="1019"/>
      <c r="AI58" s="1019"/>
      <c r="AJ58" s="1020"/>
      <c r="AK58" s="1021"/>
      <c r="AL58" s="1022"/>
      <c r="AM58" s="1022"/>
      <c r="AN58" s="1022"/>
      <c r="AO58" s="1022"/>
      <c r="AP58" s="1022"/>
      <c r="AQ58" s="1022"/>
      <c r="AR58" s="1022"/>
      <c r="AS58" s="1022"/>
      <c r="AT58" s="1022"/>
      <c r="AU58" s="1022"/>
      <c r="AV58" s="1022"/>
      <c r="AW58" s="1022"/>
      <c r="AX58" s="1022"/>
      <c r="AY58" s="1022"/>
      <c r="AZ58" s="1023"/>
      <c r="BA58" s="1023"/>
      <c r="BB58" s="1023"/>
      <c r="BC58" s="1023"/>
      <c r="BD58" s="1023"/>
      <c r="BE58" s="1031"/>
      <c r="BF58" s="1031"/>
      <c r="BG58" s="1031"/>
      <c r="BH58" s="1031"/>
      <c r="BI58" s="1032"/>
      <c r="BJ58" s="205"/>
      <c r="BK58" s="205"/>
      <c r="BL58" s="205"/>
      <c r="BM58" s="205"/>
      <c r="BN58" s="205"/>
      <c r="BO58" s="218"/>
      <c r="BP58" s="218"/>
      <c r="BQ58" s="215">
        <v>52</v>
      </c>
      <c r="BR58" s="216"/>
      <c r="BS58" s="1013"/>
      <c r="BT58" s="1014"/>
      <c r="BU58" s="1014"/>
      <c r="BV58" s="1014"/>
      <c r="BW58" s="1014"/>
      <c r="BX58" s="1014"/>
      <c r="BY58" s="1014"/>
      <c r="BZ58" s="1014"/>
      <c r="CA58" s="1014"/>
      <c r="CB58" s="1014"/>
      <c r="CC58" s="1014"/>
      <c r="CD58" s="1014"/>
      <c r="CE58" s="1014"/>
      <c r="CF58" s="1014"/>
      <c r="CG58" s="1015"/>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199"/>
    </row>
    <row r="59" spans="1:131" s="200" customFormat="1" ht="26.25" customHeight="1">
      <c r="A59" s="214">
        <v>32</v>
      </c>
      <c r="B59" s="1036"/>
      <c r="C59" s="1037"/>
      <c r="D59" s="1037"/>
      <c r="E59" s="1037"/>
      <c r="F59" s="1037"/>
      <c r="G59" s="1037"/>
      <c r="H59" s="1037"/>
      <c r="I59" s="1037"/>
      <c r="J59" s="1037"/>
      <c r="K59" s="1037"/>
      <c r="L59" s="1037"/>
      <c r="M59" s="1037"/>
      <c r="N59" s="1037"/>
      <c r="O59" s="1037"/>
      <c r="P59" s="1038"/>
      <c r="Q59" s="1039"/>
      <c r="R59" s="1022"/>
      <c r="S59" s="1022"/>
      <c r="T59" s="1022"/>
      <c r="U59" s="1022"/>
      <c r="V59" s="1022"/>
      <c r="W59" s="1022"/>
      <c r="X59" s="1022"/>
      <c r="Y59" s="1022"/>
      <c r="Z59" s="1022"/>
      <c r="AA59" s="1022"/>
      <c r="AB59" s="1022"/>
      <c r="AC59" s="1022"/>
      <c r="AD59" s="1022"/>
      <c r="AE59" s="1040"/>
      <c r="AF59" s="1018"/>
      <c r="AG59" s="1019"/>
      <c r="AH59" s="1019"/>
      <c r="AI59" s="1019"/>
      <c r="AJ59" s="1020"/>
      <c r="AK59" s="1021"/>
      <c r="AL59" s="1022"/>
      <c r="AM59" s="1022"/>
      <c r="AN59" s="1022"/>
      <c r="AO59" s="1022"/>
      <c r="AP59" s="1022"/>
      <c r="AQ59" s="1022"/>
      <c r="AR59" s="1022"/>
      <c r="AS59" s="1022"/>
      <c r="AT59" s="1022"/>
      <c r="AU59" s="1022"/>
      <c r="AV59" s="1022"/>
      <c r="AW59" s="1022"/>
      <c r="AX59" s="1022"/>
      <c r="AY59" s="1022"/>
      <c r="AZ59" s="1023"/>
      <c r="BA59" s="1023"/>
      <c r="BB59" s="1023"/>
      <c r="BC59" s="1023"/>
      <c r="BD59" s="1023"/>
      <c r="BE59" s="1031"/>
      <c r="BF59" s="1031"/>
      <c r="BG59" s="1031"/>
      <c r="BH59" s="1031"/>
      <c r="BI59" s="1032"/>
      <c r="BJ59" s="205"/>
      <c r="BK59" s="205"/>
      <c r="BL59" s="205"/>
      <c r="BM59" s="205"/>
      <c r="BN59" s="205"/>
      <c r="BO59" s="218"/>
      <c r="BP59" s="218"/>
      <c r="BQ59" s="215">
        <v>53</v>
      </c>
      <c r="BR59" s="216"/>
      <c r="BS59" s="1013"/>
      <c r="BT59" s="1014"/>
      <c r="BU59" s="1014"/>
      <c r="BV59" s="1014"/>
      <c r="BW59" s="1014"/>
      <c r="BX59" s="1014"/>
      <c r="BY59" s="1014"/>
      <c r="BZ59" s="1014"/>
      <c r="CA59" s="1014"/>
      <c r="CB59" s="1014"/>
      <c r="CC59" s="1014"/>
      <c r="CD59" s="1014"/>
      <c r="CE59" s="1014"/>
      <c r="CF59" s="1014"/>
      <c r="CG59" s="1015"/>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199"/>
    </row>
    <row r="60" spans="1:131" s="200" customFormat="1" ht="26.25" customHeight="1">
      <c r="A60" s="214">
        <v>33</v>
      </c>
      <c r="B60" s="1036"/>
      <c r="C60" s="1037"/>
      <c r="D60" s="1037"/>
      <c r="E60" s="1037"/>
      <c r="F60" s="1037"/>
      <c r="G60" s="1037"/>
      <c r="H60" s="1037"/>
      <c r="I60" s="1037"/>
      <c r="J60" s="1037"/>
      <c r="K60" s="1037"/>
      <c r="L60" s="1037"/>
      <c r="M60" s="1037"/>
      <c r="N60" s="1037"/>
      <c r="O60" s="1037"/>
      <c r="P60" s="1038"/>
      <c r="Q60" s="1039"/>
      <c r="R60" s="1022"/>
      <c r="S60" s="1022"/>
      <c r="T60" s="1022"/>
      <c r="U60" s="1022"/>
      <c r="V60" s="1022"/>
      <c r="W60" s="1022"/>
      <c r="X60" s="1022"/>
      <c r="Y60" s="1022"/>
      <c r="Z60" s="1022"/>
      <c r="AA60" s="1022"/>
      <c r="AB60" s="1022"/>
      <c r="AC60" s="1022"/>
      <c r="AD60" s="1022"/>
      <c r="AE60" s="1040"/>
      <c r="AF60" s="1018"/>
      <c r="AG60" s="1019"/>
      <c r="AH60" s="1019"/>
      <c r="AI60" s="1019"/>
      <c r="AJ60" s="1020"/>
      <c r="AK60" s="1021"/>
      <c r="AL60" s="1022"/>
      <c r="AM60" s="1022"/>
      <c r="AN60" s="1022"/>
      <c r="AO60" s="1022"/>
      <c r="AP60" s="1022"/>
      <c r="AQ60" s="1022"/>
      <c r="AR60" s="1022"/>
      <c r="AS60" s="1022"/>
      <c r="AT60" s="1022"/>
      <c r="AU60" s="1022"/>
      <c r="AV60" s="1022"/>
      <c r="AW60" s="1022"/>
      <c r="AX60" s="1022"/>
      <c r="AY60" s="1022"/>
      <c r="AZ60" s="1023"/>
      <c r="BA60" s="1023"/>
      <c r="BB60" s="1023"/>
      <c r="BC60" s="1023"/>
      <c r="BD60" s="1023"/>
      <c r="BE60" s="1031"/>
      <c r="BF60" s="1031"/>
      <c r="BG60" s="1031"/>
      <c r="BH60" s="1031"/>
      <c r="BI60" s="1032"/>
      <c r="BJ60" s="205"/>
      <c r="BK60" s="205"/>
      <c r="BL60" s="205"/>
      <c r="BM60" s="205"/>
      <c r="BN60" s="205"/>
      <c r="BO60" s="218"/>
      <c r="BP60" s="218"/>
      <c r="BQ60" s="215">
        <v>54</v>
      </c>
      <c r="BR60" s="216"/>
      <c r="BS60" s="1013"/>
      <c r="BT60" s="1014"/>
      <c r="BU60" s="1014"/>
      <c r="BV60" s="1014"/>
      <c r="BW60" s="1014"/>
      <c r="BX60" s="1014"/>
      <c r="BY60" s="1014"/>
      <c r="BZ60" s="1014"/>
      <c r="CA60" s="1014"/>
      <c r="CB60" s="1014"/>
      <c r="CC60" s="1014"/>
      <c r="CD60" s="1014"/>
      <c r="CE60" s="1014"/>
      <c r="CF60" s="1014"/>
      <c r="CG60" s="1015"/>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199"/>
    </row>
    <row r="61" spans="1:131" s="200" customFormat="1" ht="26.25" customHeight="1" thickBot="1">
      <c r="A61" s="214">
        <v>34</v>
      </c>
      <c r="B61" s="1036"/>
      <c r="C61" s="1037"/>
      <c r="D61" s="1037"/>
      <c r="E61" s="1037"/>
      <c r="F61" s="1037"/>
      <c r="G61" s="1037"/>
      <c r="H61" s="1037"/>
      <c r="I61" s="1037"/>
      <c r="J61" s="1037"/>
      <c r="K61" s="1037"/>
      <c r="L61" s="1037"/>
      <c r="M61" s="1037"/>
      <c r="N61" s="1037"/>
      <c r="O61" s="1037"/>
      <c r="P61" s="1038"/>
      <c r="Q61" s="1039"/>
      <c r="R61" s="1022"/>
      <c r="S61" s="1022"/>
      <c r="T61" s="1022"/>
      <c r="U61" s="1022"/>
      <c r="V61" s="1022"/>
      <c r="W61" s="1022"/>
      <c r="X61" s="1022"/>
      <c r="Y61" s="1022"/>
      <c r="Z61" s="1022"/>
      <c r="AA61" s="1022"/>
      <c r="AB61" s="1022"/>
      <c r="AC61" s="1022"/>
      <c r="AD61" s="1022"/>
      <c r="AE61" s="1040"/>
      <c r="AF61" s="1018"/>
      <c r="AG61" s="1019"/>
      <c r="AH61" s="1019"/>
      <c r="AI61" s="1019"/>
      <c r="AJ61" s="1020"/>
      <c r="AK61" s="1021"/>
      <c r="AL61" s="1022"/>
      <c r="AM61" s="1022"/>
      <c r="AN61" s="1022"/>
      <c r="AO61" s="1022"/>
      <c r="AP61" s="1022"/>
      <c r="AQ61" s="1022"/>
      <c r="AR61" s="1022"/>
      <c r="AS61" s="1022"/>
      <c r="AT61" s="1022"/>
      <c r="AU61" s="1022"/>
      <c r="AV61" s="1022"/>
      <c r="AW61" s="1022"/>
      <c r="AX61" s="1022"/>
      <c r="AY61" s="1022"/>
      <c r="AZ61" s="1023"/>
      <c r="BA61" s="1023"/>
      <c r="BB61" s="1023"/>
      <c r="BC61" s="1023"/>
      <c r="BD61" s="1023"/>
      <c r="BE61" s="1031"/>
      <c r="BF61" s="1031"/>
      <c r="BG61" s="1031"/>
      <c r="BH61" s="1031"/>
      <c r="BI61" s="1032"/>
      <c r="BJ61" s="205"/>
      <c r="BK61" s="205"/>
      <c r="BL61" s="205"/>
      <c r="BM61" s="205"/>
      <c r="BN61" s="205"/>
      <c r="BO61" s="218"/>
      <c r="BP61" s="218"/>
      <c r="BQ61" s="215">
        <v>55</v>
      </c>
      <c r="BR61" s="216"/>
      <c r="BS61" s="1013"/>
      <c r="BT61" s="1014"/>
      <c r="BU61" s="1014"/>
      <c r="BV61" s="1014"/>
      <c r="BW61" s="1014"/>
      <c r="BX61" s="1014"/>
      <c r="BY61" s="1014"/>
      <c r="BZ61" s="1014"/>
      <c r="CA61" s="1014"/>
      <c r="CB61" s="1014"/>
      <c r="CC61" s="1014"/>
      <c r="CD61" s="1014"/>
      <c r="CE61" s="1014"/>
      <c r="CF61" s="1014"/>
      <c r="CG61" s="1015"/>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199"/>
    </row>
    <row r="62" spans="1:131" s="200" customFormat="1" ht="26.25" customHeight="1">
      <c r="A62" s="214">
        <v>35</v>
      </c>
      <c r="B62" s="1036"/>
      <c r="C62" s="1037"/>
      <c r="D62" s="1037"/>
      <c r="E62" s="1037"/>
      <c r="F62" s="1037"/>
      <c r="G62" s="1037"/>
      <c r="H62" s="1037"/>
      <c r="I62" s="1037"/>
      <c r="J62" s="1037"/>
      <c r="K62" s="1037"/>
      <c r="L62" s="1037"/>
      <c r="M62" s="1037"/>
      <c r="N62" s="1037"/>
      <c r="O62" s="1037"/>
      <c r="P62" s="1038"/>
      <c r="Q62" s="1039"/>
      <c r="R62" s="1022"/>
      <c r="S62" s="1022"/>
      <c r="T62" s="1022"/>
      <c r="U62" s="1022"/>
      <c r="V62" s="1022"/>
      <c r="W62" s="1022"/>
      <c r="X62" s="1022"/>
      <c r="Y62" s="1022"/>
      <c r="Z62" s="1022"/>
      <c r="AA62" s="1022"/>
      <c r="AB62" s="1022"/>
      <c r="AC62" s="1022"/>
      <c r="AD62" s="1022"/>
      <c r="AE62" s="1040"/>
      <c r="AF62" s="1018"/>
      <c r="AG62" s="1019"/>
      <c r="AH62" s="1019"/>
      <c r="AI62" s="1019"/>
      <c r="AJ62" s="1020"/>
      <c r="AK62" s="1021"/>
      <c r="AL62" s="1022"/>
      <c r="AM62" s="1022"/>
      <c r="AN62" s="1022"/>
      <c r="AO62" s="1022"/>
      <c r="AP62" s="1022"/>
      <c r="AQ62" s="1022"/>
      <c r="AR62" s="1022"/>
      <c r="AS62" s="1022"/>
      <c r="AT62" s="1022"/>
      <c r="AU62" s="1022"/>
      <c r="AV62" s="1022"/>
      <c r="AW62" s="1022"/>
      <c r="AX62" s="1022"/>
      <c r="AY62" s="1022"/>
      <c r="AZ62" s="1023"/>
      <c r="BA62" s="1023"/>
      <c r="BB62" s="1023"/>
      <c r="BC62" s="1023"/>
      <c r="BD62" s="1023"/>
      <c r="BE62" s="1031"/>
      <c r="BF62" s="1031"/>
      <c r="BG62" s="1031"/>
      <c r="BH62" s="1031"/>
      <c r="BI62" s="1032"/>
      <c r="BJ62" s="1033" t="s">
        <v>386</v>
      </c>
      <c r="BK62" s="1034"/>
      <c r="BL62" s="1034"/>
      <c r="BM62" s="1034"/>
      <c r="BN62" s="1035"/>
      <c r="BO62" s="218"/>
      <c r="BP62" s="218"/>
      <c r="BQ62" s="215">
        <v>56</v>
      </c>
      <c r="BR62" s="216"/>
      <c r="BS62" s="1013"/>
      <c r="BT62" s="1014"/>
      <c r="BU62" s="1014"/>
      <c r="BV62" s="1014"/>
      <c r="BW62" s="1014"/>
      <c r="BX62" s="1014"/>
      <c r="BY62" s="1014"/>
      <c r="BZ62" s="1014"/>
      <c r="CA62" s="1014"/>
      <c r="CB62" s="1014"/>
      <c r="CC62" s="1014"/>
      <c r="CD62" s="1014"/>
      <c r="CE62" s="1014"/>
      <c r="CF62" s="1014"/>
      <c r="CG62" s="1015"/>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199"/>
    </row>
    <row r="63" spans="1:131" s="200" customFormat="1" ht="26.25" customHeight="1" thickBot="1">
      <c r="A63" s="217" t="s">
        <v>366</v>
      </c>
      <c r="B63" s="943" t="s">
        <v>387</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27"/>
      <c r="AF63" s="1028">
        <v>2859</v>
      </c>
      <c r="AG63" s="958"/>
      <c r="AH63" s="958"/>
      <c r="AI63" s="958"/>
      <c r="AJ63" s="1029"/>
      <c r="AK63" s="1030"/>
      <c r="AL63" s="962"/>
      <c r="AM63" s="962"/>
      <c r="AN63" s="962"/>
      <c r="AO63" s="962"/>
      <c r="AP63" s="958">
        <v>10450</v>
      </c>
      <c r="AQ63" s="958"/>
      <c r="AR63" s="958"/>
      <c r="AS63" s="958"/>
      <c r="AT63" s="958"/>
      <c r="AU63" s="958">
        <v>8427</v>
      </c>
      <c r="AV63" s="958"/>
      <c r="AW63" s="958"/>
      <c r="AX63" s="958"/>
      <c r="AY63" s="958"/>
      <c r="AZ63" s="1024"/>
      <c r="BA63" s="1024"/>
      <c r="BB63" s="1024"/>
      <c r="BC63" s="1024"/>
      <c r="BD63" s="1024"/>
      <c r="BE63" s="959"/>
      <c r="BF63" s="959"/>
      <c r="BG63" s="959"/>
      <c r="BH63" s="959"/>
      <c r="BI63" s="960"/>
      <c r="BJ63" s="1025" t="s">
        <v>111</v>
      </c>
      <c r="BK63" s="950"/>
      <c r="BL63" s="950"/>
      <c r="BM63" s="950"/>
      <c r="BN63" s="1026"/>
      <c r="BO63" s="218"/>
      <c r="BP63" s="218"/>
      <c r="BQ63" s="215">
        <v>57</v>
      </c>
      <c r="BR63" s="216"/>
      <c r="BS63" s="1013"/>
      <c r="BT63" s="1014"/>
      <c r="BU63" s="1014"/>
      <c r="BV63" s="1014"/>
      <c r="BW63" s="1014"/>
      <c r="BX63" s="1014"/>
      <c r="BY63" s="1014"/>
      <c r="BZ63" s="1014"/>
      <c r="CA63" s="1014"/>
      <c r="CB63" s="1014"/>
      <c r="CC63" s="1014"/>
      <c r="CD63" s="1014"/>
      <c r="CE63" s="1014"/>
      <c r="CF63" s="1014"/>
      <c r="CG63" s="1015"/>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13"/>
      <c r="BT64" s="1014"/>
      <c r="BU64" s="1014"/>
      <c r="BV64" s="1014"/>
      <c r="BW64" s="1014"/>
      <c r="BX64" s="1014"/>
      <c r="BY64" s="1014"/>
      <c r="BZ64" s="1014"/>
      <c r="CA64" s="1014"/>
      <c r="CB64" s="1014"/>
      <c r="CC64" s="1014"/>
      <c r="CD64" s="1014"/>
      <c r="CE64" s="1014"/>
      <c r="CF64" s="1014"/>
      <c r="CG64" s="1015"/>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13"/>
      <c r="BT65" s="1014"/>
      <c r="BU65" s="1014"/>
      <c r="BV65" s="1014"/>
      <c r="BW65" s="1014"/>
      <c r="BX65" s="1014"/>
      <c r="BY65" s="1014"/>
      <c r="BZ65" s="1014"/>
      <c r="CA65" s="1014"/>
      <c r="CB65" s="1014"/>
      <c r="CC65" s="1014"/>
      <c r="CD65" s="1014"/>
      <c r="CE65" s="1014"/>
      <c r="CF65" s="1014"/>
      <c r="CG65" s="1015"/>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199"/>
    </row>
    <row r="66" spans="1:131" s="200" customFormat="1" ht="26.25" customHeight="1">
      <c r="A66" s="994" t="s">
        <v>389</v>
      </c>
      <c r="B66" s="995"/>
      <c r="C66" s="995"/>
      <c r="D66" s="995"/>
      <c r="E66" s="995"/>
      <c r="F66" s="995"/>
      <c r="G66" s="995"/>
      <c r="H66" s="995"/>
      <c r="I66" s="995"/>
      <c r="J66" s="995"/>
      <c r="K66" s="995"/>
      <c r="L66" s="995"/>
      <c r="M66" s="995"/>
      <c r="N66" s="995"/>
      <c r="O66" s="995"/>
      <c r="P66" s="996"/>
      <c r="Q66" s="1000" t="s">
        <v>370</v>
      </c>
      <c r="R66" s="1001"/>
      <c r="S66" s="1001"/>
      <c r="T66" s="1001"/>
      <c r="U66" s="1002"/>
      <c r="V66" s="1000" t="s">
        <v>371</v>
      </c>
      <c r="W66" s="1001"/>
      <c r="X66" s="1001"/>
      <c r="Y66" s="1001"/>
      <c r="Z66" s="1002"/>
      <c r="AA66" s="1000" t="s">
        <v>372</v>
      </c>
      <c r="AB66" s="1001"/>
      <c r="AC66" s="1001"/>
      <c r="AD66" s="1001"/>
      <c r="AE66" s="1002"/>
      <c r="AF66" s="1006" t="s">
        <v>373</v>
      </c>
      <c r="AG66" s="1007"/>
      <c r="AH66" s="1007"/>
      <c r="AI66" s="1007"/>
      <c r="AJ66" s="1008"/>
      <c r="AK66" s="1000" t="s">
        <v>374</v>
      </c>
      <c r="AL66" s="995"/>
      <c r="AM66" s="995"/>
      <c r="AN66" s="995"/>
      <c r="AO66" s="996"/>
      <c r="AP66" s="1000" t="s">
        <v>375</v>
      </c>
      <c r="AQ66" s="1001"/>
      <c r="AR66" s="1001"/>
      <c r="AS66" s="1001"/>
      <c r="AT66" s="1002"/>
      <c r="AU66" s="1000" t="s">
        <v>390</v>
      </c>
      <c r="AV66" s="1001"/>
      <c r="AW66" s="1001"/>
      <c r="AX66" s="1001"/>
      <c r="AY66" s="1002"/>
      <c r="AZ66" s="1000" t="s">
        <v>354</v>
      </c>
      <c r="BA66" s="1001"/>
      <c r="BB66" s="1001"/>
      <c r="BC66" s="1001"/>
      <c r="BD66" s="1016"/>
      <c r="BE66" s="218"/>
      <c r="BF66" s="218"/>
      <c r="BG66" s="218"/>
      <c r="BH66" s="218"/>
      <c r="BI66" s="218"/>
      <c r="BJ66" s="218"/>
      <c r="BK66" s="218"/>
      <c r="BL66" s="218"/>
      <c r="BM66" s="218"/>
      <c r="BN66" s="218"/>
      <c r="BO66" s="218"/>
      <c r="BP66" s="218"/>
      <c r="BQ66" s="215">
        <v>60</v>
      </c>
      <c r="BR66" s="220"/>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9"/>
    </row>
    <row r="67" spans="1:131" s="200" customFormat="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7"/>
      <c r="BE67" s="218"/>
      <c r="BF67" s="218"/>
      <c r="BG67" s="218"/>
      <c r="BH67" s="218"/>
      <c r="BI67" s="218"/>
      <c r="BJ67" s="218"/>
      <c r="BK67" s="218"/>
      <c r="BL67" s="218"/>
      <c r="BM67" s="218"/>
      <c r="BN67" s="218"/>
      <c r="BO67" s="218"/>
      <c r="BP67" s="218"/>
      <c r="BQ67" s="215">
        <v>61</v>
      </c>
      <c r="BR67" s="220"/>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9"/>
    </row>
    <row r="68" spans="1:131" s="200" customFormat="1" ht="26.25" customHeight="1" thickTop="1">
      <c r="A68" s="211">
        <v>1</v>
      </c>
      <c r="B68" s="984" t="s">
        <v>534</v>
      </c>
      <c r="C68" s="985"/>
      <c r="D68" s="985"/>
      <c r="E68" s="985"/>
      <c r="F68" s="985"/>
      <c r="G68" s="985"/>
      <c r="H68" s="985"/>
      <c r="I68" s="985"/>
      <c r="J68" s="985"/>
      <c r="K68" s="985"/>
      <c r="L68" s="985"/>
      <c r="M68" s="985"/>
      <c r="N68" s="985"/>
      <c r="O68" s="985"/>
      <c r="P68" s="986"/>
      <c r="Q68" s="987">
        <v>404</v>
      </c>
      <c r="R68" s="981"/>
      <c r="S68" s="981"/>
      <c r="T68" s="981"/>
      <c r="U68" s="981"/>
      <c r="V68" s="981">
        <v>375</v>
      </c>
      <c r="W68" s="981"/>
      <c r="X68" s="981"/>
      <c r="Y68" s="981"/>
      <c r="Z68" s="981"/>
      <c r="AA68" s="981">
        <v>30</v>
      </c>
      <c r="AB68" s="981"/>
      <c r="AC68" s="981"/>
      <c r="AD68" s="981"/>
      <c r="AE68" s="981"/>
      <c r="AF68" s="981">
        <v>30</v>
      </c>
      <c r="AG68" s="981"/>
      <c r="AH68" s="981"/>
      <c r="AI68" s="981"/>
      <c r="AJ68" s="981"/>
      <c r="AK68" s="981" t="s">
        <v>533</v>
      </c>
      <c r="AL68" s="981"/>
      <c r="AM68" s="981"/>
      <c r="AN68" s="981"/>
      <c r="AO68" s="981"/>
      <c r="AP68" s="981" t="s">
        <v>533</v>
      </c>
      <c r="AQ68" s="981"/>
      <c r="AR68" s="981"/>
      <c r="AS68" s="981"/>
      <c r="AT68" s="981"/>
      <c r="AU68" s="981" t="s">
        <v>533</v>
      </c>
      <c r="AV68" s="981"/>
      <c r="AW68" s="981"/>
      <c r="AX68" s="981"/>
      <c r="AY68" s="981"/>
      <c r="AZ68" s="982"/>
      <c r="BA68" s="982"/>
      <c r="BB68" s="982"/>
      <c r="BC68" s="982"/>
      <c r="BD68" s="983"/>
      <c r="BE68" s="218"/>
      <c r="BF68" s="218"/>
      <c r="BG68" s="218"/>
      <c r="BH68" s="218"/>
      <c r="BI68" s="218"/>
      <c r="BJ68" s="218"/>
      <c r="BK68" s="218"/>
      <c r="BL68" s="218"/>
      <c r="BM68" s="218"/>
      <c r="BN68" s="218"/>
      <c r="BO68" s="218"/>
      <c r="BP68" s="218"/>
      <c r="BQ68" s="215">
        <v>62</v>
      </c>
      <c r="BR68" s="220"/>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9"/>
    </row>
    <row r="69" spans="1:131" s="200" customFormat="1" ht="26.25" customHeight="1">
      <c r="A69" s="214">
        <v>2</v>
      </c>
      <c r="B69" s="973" t="s">
        <v>535</v>
      </c>
      <c r="C69" s="974"/>
      <c r="D69" s="974"/>
      <c r="E69" s="974"/>
      <c r="F69" s="974"/>
      <c r="G69" s="974"/>
      <c r="H69" s="974"/>
      <c r="I69" s="974"/>
      <c r="J69" s="974"/>
      <c r="K69" s="974"/>
      <c r="L69" s="974"/>
      <c r="M69" s="974"/>
      <c r="N69" s="974"/>
      <c r="O69" s="974"/>
      <c r="P69" s="975"/>
      <c r="Q69" s="976">
        <v>356</v>
      </c>
      <c r="R69" s="970"/>
      <c r="S69" s="970"/>
      <c r="T69" s="970"/>
      <c r="U69" s="970"/>
      <c r="V69" s="970">
        <v>353</v>
      </c>
      <c r="W69" s="970"/>
      <c r="X69" s="970"/>
      <c r="Y69" s="970"/>
      <c r="Z69" s="970"/>
      <c r="AA69" s="970">
        <v>2</v>
      </c>
      <c r="AB69" s="970"/>
      <c r="AC69" s="970"/>
      <c r="AD69" s="970"/>
      <c r="AE69" s="970"/>
      <c r="AF69" s="970">
        <v>2</v>
      </c>
      <c r="AG69" s="970"/>
      <c r="AH69" s="970"/>
      <c r="AI69" s="970"/>
      <c r="AJ69" s="970"/>
      <c r="AK69" s="970" t="s">
        <v>533</v>
      </c>
      <c r="AL69" s="970"/>
      <c r="AM69" s="970"/>
      <c r="AN69" s="970"/>
      <c r="AO69" s="970"/>
      <c r="AP69" s="970" t="s">
        <v>533</v>
      </c>
      <c r="AQ69" s="970"/>
      <c r="AR69" s="970"/>
      <c r="AS69" s="970"/>
      <c r="AT69" s="970"/>
      <c r="AU69" s="970" t="s">
        <v>533</v>
      </c>
      <c r="AV69" s="970"/>
      <c r="AW69" s="970"/>
      <c r="AX69" s="970"/>
      <c r="AY69" s="970"/>
      <c r="AZ69" s="971"/>
      <c r="BA69" s="971"/>
      <c r="BB69" s="971"/>
      <c r="BC69" s="971"/>
      <c r="BD69" s="972"/>
      <c r="BE69" s="218"/>
      <c r="BF69" s="218"/>
      <c r="BG69" s="218"/>
      <c r="BH69" s="218"/>
      <c r="BI69" s="218"/>
      <c r="BJ69" s="218"/>
      <c r="BK69" s="218"/>
      <c r="BL69" s="218"/>
      <c r="BM69" s="218"/>
      <c r="BN69" s="218"/>
      <c r="BO69" s="218"/>
      <c r="BP69" s="218"/>
      <c r="BQ69" s="215">
        <v>63</v>
      </c>
      <c r="BR69" s="220"/>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9"/>
    </row>
    <row r="70" spans="1:131" s="200" customFormat="1" ht="26.25" customHeight="1">
      <c r="A70" s="214">
        <v>3</v>
      </c>
      <c r="B70" s="973" t="s">
        <v>543</v>
      </c>
      <c r="C70" s="974"/>
      <c r="D70" s="974"/>
      <c r="E70" s="974"/>
      <c r="F70" s="974"/>
      <c r="G70" s="974"/>
      <c r="H70" s="974"/>
      <c r="I70" s="974"/>
      <c r="J70" s="974"/>
      <c r="K70" s="974"/>
      <c r="L70" s="974"/>
      <c r="M70" s="974"/>
      <c r="N70" s="974"/>
      <c r="O70" s="974"/>
      <c r="P70" s="975"/>
      <c r="Q70" s="976">
        <v>26</v>
      </c>
      <c r="R70" s="970"/>
      <c r="S70" s="970"/>
      <c r="T70" s="970"/>
      <c r="U70" s="970"/>
      <c r="V70" s="970">
        <v>23</v>
      </c>
      <c r="W70" s="970"/>
      <c r="X70" s="970"/>
      <c r="Y70" s="970"/>
      <c r="Z70" s="970"/>
      <c r="AA70" s="970">
        <v>3</v>
      </c>
      <c r="AB70" s="970"/>
      <c r="AC70" s="970"/>
      <c r="AD70" s="970"/>
      <c r="AE70" s="970"/>
      <c r="AF70" s="970">
        <v>3</v>
      </c>
      <c r="AG70" s="970"/>
      <c r="AH70" s="970"/>
      <c r="AI70" s="970"/>
      <c r="AJ70" s="970"/>
      <c r="AK70" s="970">
        <v>10</v>
      </c>
      <c r="AL70" s="970"/>
      <c r="AM70" s="970"/>
      <c r="AN70" s="970"/>
      <c r="AO70" s="970"/>
      <c r="AP70" s="970" t="s">
        <v>545</v>
      </c>
      <c r="AQ70" s="970"/>
      <c r="AR70" s="970"/>
      <c r="AS70" s="970"/>
      <c r="AT70" s="970"/>
      <c r="AU70" s="970" t="s">
        <v>545</v>
      </c>
      <c r="AV70" s="970"/>
      <c r="AW70" s="970"/>
      <c r="AX70" s="970"/>
      <c r="AY70" s="970"/>
      <c r="AZ70" s="971"/>
      <c r="BA70" s="971"/>
      <c r="BB70" s="971"/>
      <c r="BC70" s="971"/>
      <c r="BD70" s="972"/>
      <c r="BE70" s="218"/>
      <c r="BF70" s="218"/>
      <c r="BG70" s="218"/>
      <c r="BH70" s="218"/>
      <c r="BI70" s="218"/>
      <c r="BJ70" s="218"/>
      <c r="BK70" s="218"/>
      <c r="BL70" s="218"/>
      <c r="BM70" s="218"/>
      <c r="BN70" s="218"/>
      <c r="BO70" s="218"/>
      <c r="BP70" s="218"/>
      <c r="BQ70" s="215">
        <v>64</v>
      </c>
      <c r="BR70" s="220"/>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9"/>
    </row>
    <row r="71" spans="1:131" s="200" customFormat="1" ht="26.25" customHeight="1">
      <c r="A71" s="214">
        <v>4</v>
      </c>
      <c r="B71" s="973" t="s">
        <v>536</v>
      </c>
      <c r="C71" s="974"/>
      <c r="D71" s="974"/>
      <c r="E71" s="974"/>
      <c r="F71" s="974"/>
      <c r="G71" s="974"/>
      <c r="H71" s="974"/>
      <c r="I71" s="974"/>
      <c r="J71" s="974"/>
      <c r="K71" s="974"/>
      <c r="L71" s="974"/>
      <c r="M71" s="974"/>
      <c r="N71" s="974"/>
      <c r="O71" s="974"/>
      <c r="P71" s="975"/>
      <c r="Q71" s="976">
        <v>3</v>
      </c>
      <c r="R71" s="970"/>
      <c r="S71" s="970"/>
      <c r="T71" s="970"/>
      <c r="U71" s="970"/>
      <c r="V71" s="970">
        <v>1</v>
      </c>
      <c r="W71" s="970"/>
      <c r="X71" s="970"/>
      <c r="Y71" s="970"/>
      <c r="Z71" s="970"/>
      <c r="AA71" s="970">
        <v>2</v>
      </c>
      <c r="AB71" s="970"/>
      <c r="AC71" s="970"/>
      <c r="AD71" s="970"/>
      <c r="AE71" s="970"/>
      <c r="AF71" s="970">
        <v>2</v>
      </c>
      <c r="AG71" s="970"/>
      <c r="AH71" s="970"/>
      <c r="AI71" s="970"/>
      <c r="AJ71" s="970"/>
      <c r="AK71" s="970" t="s">
        <v>533</v>
      </c>
      <c r="AL71" s="970"/>
      <c r="AM71" s="970"/>
      <c r="AN71" s="970"/>
      <c r="AO71" s="970"/>
      <c r="AP71" s="970" t="s">
        <v>533</v>
      </c>
      <c r="AQ71" s="970"/>
      <c r="AR71" s="970"/>
      <c r="AS71" s="970"/>
      <c r="AT71" s="970"/>
      <c r="AU71" s="970" t="s">
        <v>533</v>
      </c>
      <c r="AV71" s="970"/>
      <c r="AW71" s="970"/>
      <c r="AX71" s="970"/>
      <c r="AY71" s="970"/>
      <c r="AZ71" s="971"/>
      <c r="BA71" s="971"/>
      <c r="BB71" s="971"/>
      <c r="BC71" s="971"/>
      <c r="BD71" s="972"/>
      <c r="BE71" s="218"/>
      <c r="BF71" s="218"/>
      <c r="BG71" s="218"/>
      <c r="BH71" s="218"/>
      <c r="BI71" s="218"/>
      <c r="BJ71" s="218"/>
      <c r="BK71" s="218"/>
      <c r="BL71" s="218"/>
      <c r="BM71" s="218"/>
      <c r="BN71" s="218"/>
      <c r="BO71" s="218"/>
      <c r="BP71" s="218"/>
      <c r="BQ71" s="215">
        <v>65</v>
      </c>
      <c r="BR71" s="220"/>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9"/>
    </row>
    <row r="72" spans="1:131" s="200" customFormat="1" ht="26.25" customHeight="1">
      <c r="A72" s="214">
        <v>5</v>
      </c>
      <c r="B72" s="973" t="s">
        <v>537</v>
      </c>
      <c r="C72" s="974"/>
      <c r="D72" s="974"/>
      <c r="E72" s="974"/>
      <c r="F72" s="974"/>
      <c r="G72" s="974"/>
      <c r="H72" s="974"/>
      <c r="I72" s="974"/>
      <c r="J72" s="974"/>
      <c r="K72" s="974"/>
      <c r="L72" s="974"/>
      <c r="M72" s="974"/>
      <c r="N72" s="974"/>
      <c r="O72" s="974"/>
      <c r="P72" s="975"/>
      <c r="Q72" s="976">
        <v>928</v>
      </c>
      <c r="R72" s="970"/>
      <c r="S72" s="970"/>
      <c r="T72" s="970"/>
      <c r="U72" s="970"/>
      <c r="V72" s="970">
        <v>865</v>
      </c>
      <c r="W72" s="970"/>
      <c r="X72" s="970"/>
      <c r="Y72" s="970"/>
      <c r="Z72" s="970"/>
      <c r="AA72" s="970">
        <v>63</v>
      </c>
      <c r="AB72" s="970"/>
      <c r="AC72" s="970"/>
      <c r="AD72" s="970"/>
      <c r="AE72" s="970"/>
      <c r="AF72" s="970">
        <v>63</v>
      </c>
      <c r="AG72" s="970"/>
      <c r="AH72" s="970"/>
      <c r="AI72" s="970"/>
      <c r="AJ72" s="970"/>
      <c r="AK72" s="970" t="s">
        <v>533</v>
      </c>
      <c r="AL72" s="970"/>
      <c r="AM72" s="970"/>
      <c r="AN72" s="970"/>
      <c r="AO72" s="970"/>
      <c r="AP72" s="970" t="s">
        <v>533</v>
      </c>
      <c r="AQ72" s="970"/>
      <c r="AR72" s="970"/>
      <c r="AS72" s="970"/>
      <c r="AT72" s="970"/>
      <c r="AU72" s="970" t="s">
        <v>533</v>
      </c>
      <c r="AV72" s="970"/>
      <c r="AW72" s="970"/>
      <c r="AX72" s="970"/>
      <c r="AY72" s="970"/>
      <c r="AZ72" s="971"/>
      <c r="BA72" s="971"/>
      <c r="BB72" s="971"/>
      <c r="BC72" s="971"/>
      <c r="BD72" s="972"/>
      <c r="BE72" s="218"/>
      <c r="BF72" s="218"/>
      <c r="BG72" s="218"/>
      <c r="BH72" s="218"/>
      <c r="BI72" s="218"/>
      <c r="BJ72" s="218"/>
      <c r="BK72" s="218"/>
      <c r="BL72" s="218"/>
      <c r="BM72" s="218"/>
      <c r="BN72" s="218"/>
      <c r="BO72" s="218"/>
      <c r="BP72" s="218"/>
      <c r="BQ72" s="215">
        <v>66</v>
      </c>
      <c r="BR72" s="220"/>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9"/>
    </row>
    <row r="73" spans="1:131" s="200" customFormat="1" ht="26.25" customHeight="1">
      <c r="A73" s="214">
        <v>6</v>
      </c>
      <c r="B73" s="973" t="s">
        <v>544</v>
      </c>
      <c r="C73" s="974"/>
      <c r="D73" s="974"/>
      <c r="E73" s="974"/>
      <c r="F73" s="974"/>
      <c r="G73" s="974"/>
      <c r="H73" s="974"/>
      <c r="I73" s="974"/>
      <c r="J73" s="974"/>
      <c r="K73" s="974"/>
      <c r="L73" s="974"/>
      <c r="M73" s="974"/>
      <c r="N73" s="974"/>
      <c r="O73" s="974"/>
      <c r="P73" s="975"/>
      <c r="Q73" s="976">
        <v>338866</v>
      </c>
      <c r="R73" s="970"/>
      <c r="S73" s="970"/>
      <c r="T73" s="970"/>
      <c r="U73" s="970"/>
      <c r="V73" s="970">
        <v>326466</v>
      </c>
      <c r="W73" s="970"/>
      <c r="X73" s="970"/>
      <c r="Y73" s="970"/>
      <c r="Z73" s="970"/>
      <c r="AA73" s="970">
        <v>12400</v>
      </c>
      <c r="AB73" s="970"/>
      <c r="AC73" s="970"/>
      <c r="AD73" s="970"/>
      <c r="AE73" s="970"/>
      <c r="AF73" s="970">
        <v>12400</v>
      </c>
      <c r="AG73" s="970"/>
      <c r="AH73" s="970"/>
      <c r="AI73" s="970"/>
      <c r="AJ73" s="970"/>
      <c r="AK73" s="970">
        <v>0</v>
      </c>
      <c r="AL73" s="970"/>
      <c r="AM73" s="970"/>
      <c r="AN73" s="970"/>
      <c r="AO73" s="970"/>
      <c r="AP73" s="970" t="s">
        <v>545</v>
      </c>
      <c r="AQ73" s="970"/>
      <c r="AR73" s="970"/>
      <c r="AS73" s="970"/>
      <c r="AT73" s="970"/>
      <c r="AU73" s="970" t="s">
        <v>545</v>
      </c>
      <c r="AV73" s="970"/>
      <c r="AW73" s="970"/>
      <c r="AX73" s="970"/>
      <c r="AY73" s="970"/>
      <c r="AZ73" s="971"/>
      <c r="BA73" s="971"/>
      <c r="BB73" s="971"/>
      <c r="BC73" s="971"/>
      <c r="BD73" s="972"/>
      <c r="BE73" s="218"/>
      <c r="BF73" s="218"/>
      <c r="BG73" s="218"/>
      <c r="BH73" s="218"/>
      <c r="BI73" s="218"/>
      <c r="BJ73" s="218"/>
      <c r="BK73" s="218"/>
      <c r="BL73" s="218"/>
      <c r="BM73" s="218"/>
      <c r="BN73" s="218"/>
      <c r="BO73" s="218"/>
      <c r="BP73" s="218"/>
      <c r="BQ73" s="215">
        <v>67</v>
      </c>
      <c r="BR73" s="220"/>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9"/>
    </row>
    <row r="74" spans="1:131" s="200" customFormat="1" ht="26.25" customHeight="1">
      <c r="A74" s="214">
        <v>7</v>
      </c>
      <c r="B74" s="973" t="s">
        <v>538</v>
      </c>
      <c r="C74" s="974"/>
      <c r="D74" s="974"/>
      <c r="E74" s="974"/>
      <c r="F74" s="974"/>
      <c r="G74" s="974"/>
      <c r="H74" s="974"/>
      <c r="I74" s="974"/>
      <c r="J74" s="974"/>
      <c r="K74" s="974"/>
      <c r="L74" s="974"/>
      <c r="M74" s="974"/>
      <c r="N74" s="974"/>
      <c r="O74" s="974"/>
      <c r="P74" s="975"/>
      <c r="Q74" s="976">
        <v>23</v>
      </c>
      <c r="R74" s="970"/>
      <c r="S74" s="970"/>
      <c r="T74" s="970"/>
      <c r="U74" s="970"/>
      <c r="V74" s="970">
        <v>52</v>
      </c>
      <c r="W74" s="970"/>
      <c r="X74" s="970"/>
      <c r="Y74" s="970"/>
      <c r="Z74" s="970"/>
      <c r="AA74" s="970">
        <v>-30</v>
      </c>
      <c r="AB74" s="970"/>
      <c r="AC74" s="970"/>
      <c r="AD74" s="970"/>
      <c r="AE74" s="970"/>
      <c r="AF74" s="970">
        <v>4</v>
      </c>
      <c r="AG74" s="970"/>
      <c r="AH74" s="970"/>
      <c r="AI74" s="970"/>
      <c r="AJ74" s="970"/>
      <c r="AK74" s="970" t="s">
        <v>533</v>
      </c>
      <c r="AL74" s="970"/>
      <c r="AM74" s="970"/>
      <c r="AN74" s="970"/>
      <c r="AO74" s="970"/>
      <c r="AP74" s="970" t="s">
        <v>533</v>
      </c>
      <c r="AQ74" s="970"/>
      <c r="AR74" s="970"/>
      <c r="AS74" s="970"/>
      <c r="AT74" s="970"/>
      <c r="AU74" s="970" t="s">
        <v>533</v>
      </c>
      <c r="AV74" s="970"/>
      <c r="AW74" s="970"/>
      <c r="AX74" s="970"/>
      <c r="AY74" s="970"/>
      <c r="AZ74" s="971"/>
      <c r="BA74" s="971"/>
      <c r="BB74" s="971"/>
      <c r="BC74" s="971"/>
      <c r="BD74" s="972"/>
      <c r="BE74" s="218"/>
      <c r="BF74" s="218"/>
      <c r="BG74" s="218"/>
      <c r="BH74" s="218"/>
      <c r="BI74" s="218"/>
      <c r="BJ74" s="218"/>
      <c r="BK74" s="218"/>
      <c r="BL74" s="218"/>
      <c r="BM74" s="218"/>
      <c r="BN74" s="218"/>
      <c r="BO74" s="218"/>
      <c r="BP74" s="218"/>
      <c r="BQ74" s="215">
        <v>68</v>
      </c>
      <c r="BR74" s="220"/>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9"/>
    </row>
    <row r="75" spans="1:131" s="200" customFormat="1" ht="26.25" customHeight="1">
      <c r="A75" s="214">
        <v>8</v>
      </c>
      <c r="B75" s="973" t="s">
        <v>539</v>
      </c>
      <c r="C75" s="974"/>
      <c r="D75" s="974"/>
      <c r="E75" s="974"/>
      <c r="F75" s="974"/>
      <c r="G75" s="974"/>
      <c r="H75" s="974"/>
      <c r="I75" s="974"/>
      <c r="J75" s="974"/>
      <c r="K75" s="974"/>
      <c r="L75" s="974"/>
      <c r="M75" s="974"/>
      <c r="N75" s="974"/>
      <c r="O75" s="974"/>
      <c r="P75" s="975"/>
      <c r="Q75" s="977">
        <v>1050</v>
      </c>
      <c r="R75" s="978"/>
      <c r="S75" s="978"/>
      <c r="T75" s="978"/>
      <c r="U75" s="979"/>
      <c r="V75" s="980">
        <v>98</v>
      </c>
      <c r="W75" s="978"/>
      <c r="X75" s="978"/>
      <c r="Y75" s="978"/>
      <c r="Z75" s="979"/>
      <c r="AA75" s="980">
        <v>953</v>
      </c>
      <c r="AB75" s="978"/>
      <c r="AC75" s="978"/>
      <c r="AD75" s="978"/>
      <c r="AE75" s="979"/>
      <c r="AF75" s="980">
        <v>919</v>
      </c>
      <c r="AG75" s="978"/>
      <c r="AH75" s="978"/>
      <c r="AI75" s="978"/>
      <c r="AJ75" s="979"/>
      <c r="AK75" s="980">
        <v>16</v>
      </c>
      <c r="AL75" s="978"/>
      <c r="AM75" s="978"/>
      <c r="AN75" s="978"/>
      <c r="AO75" s="979"/>
      <c r="AP75" s="980">
        <v>125</v>
      </c>
      <c r="AQ75" s="978"/>
      <c r="AR75" s="978"/>
      <c r="AS75" s="978"/>
      <c r="AT75" s="979"/>
      <c r="AU75" s="980">
        <v>4</v>
      </c>
      <c r="AV75" s="978"/>
      <c r="AW75" s="978"/>
      <c r="AX75" s="978"/>
      <c r="AY75" s="979"/>
      <c r="AZ75" s="971"/>
      <c r="BA75" s="971"/>
      <c r="BB75" s="971"/>
      <c r="BC75" s="971"/>
      <c r="BD75" s="972"/>
      <c r="BE75" s="218"/>
      <c r="BF75" s="218"/>
      <c r="BG75" s="218"/>
      <c r="BH75" s="218"/>
      <c r="BI75" s="218"/>
      <c r="BJ75" s="218"/>
      <c r="BK75" s="218"/>
      <c r="BL75" s="218"/>
      <c r="BM75" s="218"/>
      <c r="BN75" s="218"/>
      <c r="BO75" s="218"/>
      <c r="BP75" s="218"/>
      <c r="BQ75" s="215">
        <v>69</v>
      </c>
      <c r="BR75" s="220"/>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9"/>
    </row>
    <row r="76" spans="1:131" s="200" customFormat="1" ht="26.25" customHeight="1">
      <c r="A76" s="214">
        <v>9</v>
      </c>
      <c r="B76" s="973" t="s">
        <v>540</v>
      </c>
      <c r="C76" s="974"/>
      <c r="D76" s="974"/>
      <c r="E76" s="974"/>
      <c r="F76" s="974"/>
      <c r="G76" s="974"/>
      <c r="H76" s="974"/>
      <c r="I76" s="974"/>
      <c r="J76" s="974"/>
      <c r="K76" s="974"/>
      <c r="L76" s="974"/>
      <c r="M76" s="974"/>
      <c r="N76" s="974"/>
      <c r="O76" s="974"/>
      <c r="P76" s="975"/>
      <c r="Q76" s="977">
        <v>159</v>
      </c>
      <c r="R76" s="978"/>
      <c r="S76" s="978"/>
      <c r="T76" s="978"/>
      <c r="U76" s="979"/>
      <c r="V76" s="980">
        <v>146</v>
      </c>
      <c r="W76" s="978"/>
      <c r="X76" s="978"/>
      <c r="Y76" s="978"/>
      <c r="Z76" s="979"/>
      <c r="AA76" s="980">
        <v>12</v>
      </c>
      <c r="AB76" s="978"/>
      <c r="AC76" s="978"/>
      <c r="AD76" s="978"/>
      <c r="AE76" s="979"/>
      <c r="AF76" s="980">
        <v>12</v>
      </c>
      <c r="AG76" s="978"/>
      <c r="AH76" s="978"/>
      <c r="AI76" s="978"/>
      <c r="AJ76" s="979"/>
      <c r="AK76" s="980">
        <v>49</v>
      </c>
      <c r="AL76" s="978"/>
      <c r="AM76" s="978"/>
      <c r="AN76" s="978"/>
      <c r="AO76" s="979"/>
      <c r="AP76" s="980" t="s">
        <v>533</v>
      </c>
      <c r="AQ76" s="978"/>
      <c r="AR76" s="978"/>
      <c r="AS76" s="978"/>
      <c r="AT76" s="979"/>
      <c r="AU76" s="980" t="s">
        <v>533</v>
      </c>
      <c r="AV76" s="978"/>
      <c r="AW76" s="978"/>
      <c r="AX76" s="978"/>
      <c r="AY76" s="979"/>
      <c r="AZ76" s="971"/>
      <c r="BA76" s="971"/>
      <c r="BB76" s="971"/>
      <c r="BC76" s="971"/>
      <c r="BD76" s="972"/>
      <c r="BE76" s="218"/>
      <c r="BF76" s="218"/>
      <c r="BG76" s="218"/>
      <c r="BH76" s="218"/>
      <c r="BI76" s="218"/>
      <c r="BJ76" s="218"/>
      <c r="BK76" s="218"/>
      <c r="BL76" s="218"/>
      <c r="BM76" s="218"/>
      <c r="BN76" s="218"/>
      <c r="BO76" s="218"/>
      <c r="BP76" s="218"/>
      <c r="BQ76" s="215">
        <v>70</v>
      </c>
      <c r="BR76" s="220"/>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9"/>
    </row>
    <row r="77" spans="1:131" s="200" customFormat="1" ht="26.25" customHeight="1">
      <c r="A77" s="214">
        <v>10</v>
      </c>
      <c r="B77" s="973" t="s">
        <v>541</v>
      </c>
      <c r="C77" s="974"/>
      <c r="D77" s="974"/>
      <c r="E77" s="974"/>
      <c r="F77" s="974"/>
      <c r="G77" s="974"/>
      <c r="H77" s="974"/>
      <c r="I77" s="974"/>
      <c r="J77" s="974"/>
      <c r="K77" s="974"/>
      <c r="L77" s="974"/>
      <c r="M77" s="974"/>
      <c r="N77" s="974"/>
      <c r="O77" s="974"/>
      <c r="P77" s="975"/>
      <c r="Q77" s="977">
        <v>4911</v>
      </c>
      <c r="R77" s="978"/>
      <c r="S77" s="978"/>
      <c r="T77" s="978"/>
      <c r="U77" s="979"/>
      <c r="V77" s="980">
        <v>4274</v>
      </c>
      <c r="W77" s="978"/>
      <c r="X77" s="978"/>
      <c r="Y77" s="978"/>
      <c r="Z77" s="979"/>
      <c r="AA77" s="980">
        <v>638</v>
      </c>
      <c r="AB77" s="978"/>
      <c r="AC77" s="978"/>
      <c r="AD77" s="978"/>
      <c r="AE77" s="979"/>
      <c r="AF77" s="980">
        <v>638</v>
      </c>
      <c r="AG77" s="978"/>
      <c r="AH77" s="978"/>
      <c r="AI77" s="978"/>
      <c r="AJ77" s="979"/>
      <c r="AK77" s="980" t="s">
        <v>533</v>
      </c>
      <c r="AL77" s="978"/>
      <c r="AM77" s="978"/>
      <c r="AN77" s="978"/>
      <c r="AO77" s="979"/>
      <c r="AP77" s="980" t="s">
        <v>545</v>
      </c>
      <c r="AQ77" s="978"/>
      <c r="AR77" s="978"/>
      <c r="AS77" s="978"/>
      <c r="AT77" s="979"/>
      <c r="AU77" s="980" t="s">
        <v>533</v>
      </c>
      <c r="AV77" s="978"/>
      <c r="AW77" s="978"/>
      <c r="AX77" s="978"/>
      <c r="AY77" s="979"/>
      <c r="AZ77" s="971"/>
      <c r="BA77" s="971"/>
      <c r="BB77" s="971"/>
      <c r="BC77" s="971"/>
      <c r="BD77" s="972"/>
      <c r="BE77" s="218"/>
      <c r="BF77" s="218"/>
      <c r="BG77" s="218"/>
      <c r="BH77" s="218"/>
      <c r="BI77" s="218"/>
      <c r="BJ77" s="218"/>
      <c r="BK77" s="218"/>
      <c r="BL77" s="218"/>
      <c r="BM77" s="218"/>
      <c r="BN77" s="218"/>
      <c r="BO77" s="218"/>
      <c r="BP77" s="218"/>
      <c r="BQ77" s="215">
        <v>71</v>
      </c>
      <c r="BR77" s="220"/>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9"/>
    </row>
    <row r="78" spans="1:131" s="200" customFormat="1" ht="26.25" customHeight="1">
      <c r="A78" s="214">
        <v>11</v>
      </c>
      <c r="B78" s="973" t="s">
        <v>542</v>
      </c>
      <c r="C78" s="974"/>
      <c r="D78" s="974"/>
      <c r="E78" s="974"/>
      <c r="F78" s="974"/>
      <c r="G78" s="974"/>
      <c r="H78" s="974"/>
      <c r="I78" s="974"/>
      <c r="J78" s="974"/>
      <c r="K78" s="974"/>
      <c r="L78" s="974"/>
      <c r="M78" s="974"/>
      <c r="N78" s="974"/>
      <c r="O78" s="974"/>
      <c r="P78" s="975"/>
      <c r="Q78" s="976">
        <v>2405</v>
      </c>
      <c r="R78" s="970"/>
      <c r="S78" s="970"/>
      <c r="T78" s="970"/>
      <c r="U78" s="970"/>
      <c r="V78" s="970">
        <v>2405</v>
      </c>
      <c r="W78" s="970"/>
      <c r="X78" s="970"/>
      <c r="Y78" s="970"/>
      <c r="Z78" s="970"/>
      <c r="AA78" s="970">
        <v>1</v>
      </c>
      <c r="AB78" s="970"/>
      <c r="AC78" s="970"/>
      <c r="AD78" s="970"/>
      <c r="AE78" s="970"/>
      <c r="AF78" s="970">
        <v>1</v>
      </c>
      <c r="AG78" s="970"/>
      <c r="AH78" s="970"/>
      <c r="AI78" s="970"/>
      <c r="AJ78" s="970"/>
      <c r="AK78" s="970" t="s">
        <v>533</v>
      </c>
      <c r="AL78" s="970"/>
      <c r="AM78" s="970"/>
      <c r="AN78" s="970"/>
      <c r="AO78" s="970"/>
      <c r="AP78" s="970" t="s">
        <v>533</v>
      </c>
      <c r="AQ78" s="970"/>
      <c r="AR78" s="970"/>
      <c r="AS78" s="970"/>
      <c r="AT78" s="970"/>
      <c r="AU78" s="970" t="s">
        <v>533</v>
      </c>
      <c r="AV78" s="970"/>
      <c r="AW78" s="970"/>
      <c r="AX78" s="970"/>
      <c r="AY78" s="970"/>
      <c r="AZ78" s="971"/>
      <c r="BA78" s="971"/>
      <c r="BB78" s="971"/>
      <c r="BC78" s="971"/>
      <c r="BD78" s="972"/>
      <c r="BE78" s="218"/>
      <c r="BF78" s="218"/>
      <c r="BG78" s="218"/>
      <c r="BH78" s="218"/>
      <c r="BI78" s="218"/>
      <c r="BJ78" s="221"/>
      <c r="BK78" s="221"/>
      <c r="BL78" s="221"/>
      <c r="BM78" s="221"/>
      <c r="BN78" s="221"/>
      <c r="BO78" s="218"/>
      <c r="BP78" s="218"/>
      <c r="BQ78" s="215">
        <v>72</v>
      </c>
      <c r="BR78" s="220"/>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9"/>
    </row>
    <row r="79" spans="1:131" s="200" customFormat="1" ht="26.25" customHeight="1">
      <c r="A79" s="214">
        <v>12</v>
      </c>
      <c r="B79" s="973"/>
      <c r="C79" s="974"/>
      <c r="D79" s="974"/>
      <c r="E79" s="974"/>
      <c r="F79" s="974"/>
      <c r="G79" s="974"/>
      <c r="H79" s="974"/>
      <c r="I79" s="974"/>
      <c r="J79" s="974"/>
      <c r="K79" s="974"/>
      <c r="L79" s="974"/>
      <c r="M79" s="974"/>
      <c r="N79" s="974"/>
      <c r="O79" s="974"/>
      <c r="P79" s="975"/>
      <c r="Q79" s="976"/>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8"/>
      <c r="BF79" s="218"/>
      <c r="BG79" s="218"/>
      <c r="BH79" s="218"/>
      <c r="BI79" s="218"/>
      <c r="BJ79" s="221"/>
      <c r="BK79" s="221"/>
      <c r="BL79" s="221"/>
      <c r="BM79" s="221"/>
      <c r="BN79" s="221"/>
      <c r="BO79" s="218"/>
      <c r="BP79" s="218"/>
      <c r="BQ79" s="215">
        <v>73</v>
      </c>
      <c r="BR79" s="220"/>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9"/>
    </row>
    <row r="80" spans="1:131" s="200" customFormat="1" ht="26.25" customHeight="1">
      <c r="A80" s="214">
        <v>13</v>
      </c>
      <c r="B80" s="973"/>
      <c r="C80" s="974"/>
      <c r="D80" s="974"/>
      <c r="E80" s="974"/>
      <c r="F80" s="974"/>
      <c r="G80" s="974"/>
      <c r="H80" s="974"/>
      <c r="I80" s="974"/>
      <c r="J80" s="974"/>
      <c r="K80" s="974"/>
      <c r="L80" s="974"/>
      <c r="M80" s="974"/>
      <c r="N80" s="974"/>
      <c r="O80" s="974"/>
      <c r="P80" s="975"/>
      <c r="Q80" s="976"/>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8"/>
      <c r="BF80" s="218"/>
      <c r="BG80" s="218"/>
      <c r="BH80" s="218"/>
      <c r="BI80" s="218"/>
      <c r="BJ80" s="218"/>
      <c r="BK80" s="218"/>
      <c r="BL80" s="218"/>
      <c r="BM80" s="218"/>
      <c r="BN80" s="218"/>
      <c r="BO80" s="218"/>
      <c r="BP80" s="218"/>
      <c r="BQ80" s="215">
        <v>74</v>
      </c>
      <c r="BR80" s="220"/>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9"/>
    </row>
    <row r="81" spans="1:131" s="200" customFormat="1" ht="26.25" customHeight="1">
      <c r="A81" s="214">
        <v>14</v>
      </c>
      <c r="B81" s="973"/>
      <c r="C81" s="974"/>
      <c r="D81" s="974"/>
      <c r="E81" s="974"/>
      <c r="F81" s="974"/>
      <c r="G81" s="974"/>
      <c r="H81" s="974"/>
      <c r="I81" s="974"/>
      <c r="J81" s="974"/>
      <c r="K81" s="974"/>
      <c r="L81" s="974"/>
      <c r="M81" s="974"/>
      <c r="N81" s="974"/>
      <c r="O81" s="974"/>
      <c r="P81" s="975"/>
      <c r="Q81" s="976"/>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8"/>
      <c r="BF81" s="218"/>
      <c r="BG81" s="218"/>
      <c r="BH81" s="218"/>
      <c r="BI81" s="218"/>
      <c r="BJ81" s="218"/>
      <c r="BK81" s="218"/>
      <c r="BL81" s="218"/>
      <c r="BM81" s="218"/>
      <c r="BN81" s="218"/>
      <c r="BO81" s="218"/>
      <c r="BP81" s="218"/>
      <c r="BQ81" s="215">
        <v>75</v>
      </c>
      <c r="BR81" s="220"/>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9"/>
    </row>
    <row r="82" spans="1:131" s="200" customFormat="1" ht="26.25" customHeight="1">
      <c r="A82" s="214">
        <v>15</v>
      </c>
      <c r="B82" s="973"/>
      <c r="C82" s="974"/>
      <c r="D82" s="974"/>
      <c r="E82" s="974"/>
      <c r="F82" s="974"/>
      <c r="G82" s="974"/>
      <c r="H82" s="974"/>
      <c r="I82" s="974"/>
      <c r="J82" s="974"/>
      <c r="K82" s="974"/>
      <c r="L82" s="974"/>
      <c r="M82" s="974"/>
      <c r="N82" s="974"/>
      <c r="O82" s="974"/>
      <c r="P82" s="975"/>
      <c r="Q82" s="976"/>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8"/>
      <c r="BF82" s="218"/>
      <c r="BG82" s="218"/>
      <c r="BH82" s="218"/>
      <c r="BI82" s="218"/>
      <c r="BJ82" s="218"/>
      <c r="BK82" s="218"/>
      <c r="BL82" s="218"/>
      <c r="BM82" s="218"/>
      <c r="BN82" s="218"/>
      <c r="BO82" s="218"/>
      <c r="BP82" s="218"/>
      <c r="BQ82" s="215">
        <v>76</v>
      </c>
      <c r="BR82" s="220"/>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9"/>
    </row>
    <row r="83" spans="1:131" s="200" customFormat="1" ht="26.25" customHeight="1">
      <c r="A83" s="214">
        <v>16</v>
      </c>
      <c r="B83" s="973"/>
      <c r="C83" s="974"/>
      <c r="D83" s="974"/>
      <c r="E83" s="974"/>
      <c r="F83" s="974"/>
      <c r="G83" s="974"/>
      <c r="H83" s="974"/>
      <c r="I83" s="974"/>
      <c r="J83" s="974"/>
      <c r="K83" s="974"/>
      <c r="L83" s="974"/>
      <c r="M83" s="974"/>
      <c r="N83" s="974"/>
      <c r="O83" s="974"/>
      <c r="P83" s="975"/>
      <c r="Q83" s="976"/>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8"/>
      <c r="BF83" s="218"/>
      <c r="BG83" s="218"/>
      <c r="BH83" s="218"/>
      <c r="BI83" s="218"/>
      <c r="BJ83" s="218"/>
      <c r="BK83" s="218"/>
      <c r="BL83" s="218"/>
      <c r="BM83" s="218"/>
      <c r="BN83" s="218"/>
      <c r="BO83" s="218"/>
      <c r="BP83" s="218"/>
      <c r="BQ83" s="215">
        <v>77</v>
      </c>
      <c r="BR83" s="220"/>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9"/>
    </row>
    <row r="84" spans="1:131" s="200" customFormat="1" ht="26.25" customHeight="1">
      <c r="A84" s="214">
        <v>17</v>
      </c>
      <c r="B84" s="973"/>
      <c r="C84" s="974"/>
      <c r="D84" s="974"/>
      <c r="E84" s="974"/>
      <c r="F84" s="974"/>
      <c r="G84" s="974"/>
      <c r="H84" s="974"/>
      <c r="I84" s="974"/>
      <c r="J84" s="974"/>
      <c r="K84" s="974"/>
      <c r="L84" s="974"/>
      <c r="M84" s="974"/>
      <c r="N84" s="974"/>
      <c r="O84" s="974"/>
      <c r="P84" s="975"/>
      <c r="Q84" s="976"/>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8"/>
      <c r="BF84" s="218"/>
      <c r="BG84" s="218"/>
      <c r="BH84" s="218"/>
      <c r="BI84" s="218"/>
      <c r="BJ84" s="218"/>
      <c r="BK84" s="218"/>
      <c r="BL84" s="218"/>
      <c r="BM84" s="218"/>
      <c r="BN84" s="218"/>
      <c r="BO84" s="218"/>
      <c r="BP84" s="218"/>
      <c r="BQ84" s="215">
        <v>78</v>
      </c>
      <c r="BR84" s="220"/>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9"/>
    </row>
    <row r="85" spans="1:131" s="200" customFormat="1" ht="26.25" customHeight="1">
      <c r="A85" s="214">
        <v>18</v>
      </c>
      <c r="B85" s="973"/>
      <c r="C85" s="974"/>
      <c r="D85" s="974"/>
      <c r="E85" s="974"/>
      <c r="F85" s="974"/>
      <c r="G85" s="974"/>
      <c r="H85" s="974"/>
      <c r="I85" s="974"/>
      <c r="J85" s="974"/>
      <c r="K85" s="974"/>
      <c r="L85" s="974"/>
      <c r="M85" s="974"/>
      <c r="N85" s="974"/>
      <c r="O85" s="974"/>
      <c r="P85" s="975"/>
      <c r="Q85" s="976"/>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8"/>
      <c r="BF85" s="218"/>
      <c r="BG85" s="218"/>
      <c r="BH85" s="218"/>
      <c r="BI85" s="218"/>
      <c r="BJ85" s="218"/>
      <c r="BK85" s="218"/>
      <c r="BL85" s="218"/>
      <c r="BM85" s="218"/>
      <c r="BN85" s="218"/>
      <c r="BO85" s="218"/>
      <c r="BP85" s="218"/>
      <c r="BQ85" s="215">
        <v>79</v>
      </c>
      <c r="BR85" s="220"/>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9"/>
    </row>
    <row r="86" spans="1:131" s="200" customFormat="1" ht="26.25" customHeight="1">
      <c r="A86" s="214">
        <v>19</v>
      </c>
      <c r="B86" s="973"/>
      <c r="C86" s="974"/>
      <c r="D86" s="974"/>
      <c r="E86" s="974"/>
      <c r="F86" s="974"/>
      <c r="G86" s="974"/>
      <c r="H86" s="974"/>
      <c r="I86" s="974"/>
      <c r="J86" s="974"/>
      <c r="K86" s="974"/>
      <c r="L86" s="974"/>
      <c r="M86" s="974"/>
      <c r="N86" s="974"/>
      <c r="O86" s="974"/>
      <c r="P86" s="975"/>
      <c r="Q86" s="976"/>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8"/>
      <c r="BF86" s="218"/>
      <c r="BG86" s="218"/>
      <c r="BH86" s="218"/>
      <c r="BI86" s="218"/>
      <c r="BJ86" s="218"/>
      <c r="BK86" s="218"/>
      <c r="BL86" s="218"/>
      <c r="BM86" s="218"/>
      <c r="BN86" s="218"/>
      <c r="BO86" s="218"/>
      <c r="BP86" s="218"/>
      <c r="BQ86" s="215">
        <v>80</v>
      </c>
      <c r="BR86" s="220"/>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9"/>
    </row>
    <row r="87" spans="1:131" s="200" customFormat="1" ht="26.25" customHeight="1">
      <c r="A87" s="222">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8"/>
      <c r="BF87" s="218"/>
      <c r="BG87" s="218"/>
      <c r="BH87" s="218"/>
      <c r="BI87" s="218"/>
      <c r="BJ87" s="218"/>
      <c r="BK87" s="218"/>
      <c r="BL87" s="218"/>
      <c r="BM87" s="218"/>
      <c r="BN87" s="218"/>
      <c r="BO87" s="218"/>
      <c r="BP87" s="218"/>
      <c r="BQ87" s="215">
        <v>81</v>
      </c>
      <c r="BR87" s="220"/>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9"/>
    </row>
    <row r="88" spans="1:131" s="200" customFormat="1" ht="26.25" customHeight="1" thickBot="1">
      <c r="A88" s="217" t="s">
        <v>366</v>
      </c>
      <c r="B88" s="943" t="s">
        <v>391</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14074</v>
      </c>
      <c r="AG88" s="958"/>
      <c r="AH88" s="958"/>
      <c r="AI88" s="958"/>
      <c r="AJ88" s="958"/>
      <c r="AK88" s="962"/>
      <c r="AL88" s="962"/>
      <c r="AM88" s="962"/>
      <c r="AN88" s="962"/>
      <c r="AO88" s="962"/>
      <c r="AP88" s="958">
        <v>125</v>
      </c>
      <c r="AQ88" s="958"/>
      <c r="AR88" s="958"/>
      <c r="AS88" s="958"/>
      <c r="AT88" s="958"/>
      <c r="AU88" s="958">
        <v>4</v>
      </c>
      <c r="AV88" s="958"/>
      <c r="AW88" s="958"/>
      <c r="AX88" s="958"/>
      <c r="AY88" s="958"/>
      <c r="AZ88" s="959"/>
      <c r="BA88" s="959"/>
      <c r="BB88" s="959"/>
      <c r="BC88" s="959"/>
      <c r="BD88" s="960"/>
      <c r="BE88" s="218"/>
      <c r="BF88" s="218"/>
      <c r="BG88" s="218"/>
      <c r="BH88" s="218"/>
      <c r="BI88" s="218"/>
      <c r="BJ88" s="218"/>
      <c r="BK88" s="218"/>
      <c r="BL88" s="218"/>
      <c r="BM88" s="218"/>
      <c r="BN88" s="218"/>
      <c r="BO88" s="218"/>
      <c r="BP88" s="218"/>
      <c r="BQ88" s="215">
        <v>82</v>
      </c>
      <c r="BR88" s="220"/>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943" t="s">
        <v>392</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v>3</v>
      </c>
      <c r="CS102" s="950"/>
      <c r="CT102" s="950"/>
      <c r="CU102" s="950"/>
      <c r="CV102" s="951"/>
      <c r="CW102" s="949">
        <v>0</v>
      </c>
      <c r="CX102" s="950"/>
      <c r="CY102" s="950"/>
      <c r="CZ102" s="950"/>
      <c r="DA102" s="951"/>
      <c r="DB102" s="949">
        <v>0</v>
      </c>
      <c r="DC102" s="950"/>
      <c r="DD102" s="950"/>
      <c r="DE102" s="950"/>
      <c r="DF102" s="951"/>
      <c r="DG102" s="949">
        <v>33</v>
      </c>
      <c r="DH102" s="950"/>
      <c r="DI102" s="950"/>
      <c r="DJ102" s="950"/>
      <c r="DK102" s="951"/>
      <c r="DL102" s="949">
        <v>0</v>
      </c>
      <c r="DM102" s="950"/>
      <c r="DN102" s="950"/>
      <c r="DO102" s="950"/>
      <c r="DP102" s="951"/>
      <c r="DQ102" s="949">
        <v>0</v>
      </c>
      <c r="DR102" s="950"/>
      <c r="DS102" s="950"/>
      <c r="DT102" s="950"/>
      <c r="DU102" s="951"/>
      <c r="DV102" s="932"/>
      <c r="DW102" s="933"/>
      <c r="DX102" s="933"/>
      <c r="DY102" s="933"/>
      <c r="DZ102" s="93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5" t="s">
        <v>393</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6" t="s">
        <v>394</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7" t="s">
        <v>397</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398</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9" customFormat="1" ht="26.25" customHeight="1">
      <c r="A109" s="892" t="s">
        <v>399</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5" t="s">
        <v>400</v>
      </c>
      <c r="AB109" s="893"/>
      <c r="AC109" s="893"/>
      <c r="AD109" s="893"/>
      <c r="AE109" s="894"/>
      <c r="AF109" s="895" t="s">
        <v>286</v>
      </c>
      <c r="AG109" s="893"/>
      <c r="AH109" s="893"/>
      <c r="AI109" s="893"/>
      <c r="AJ109" s="894"/>
      <c r="AK109" s="895" t="s">
        <v>285</v>
      </c>
      <c r="AL109" s="893"/>
      <c r="AM109" s="893"/>
      <c r="AN109" s="893"/>
      <c r="AO109" s="894"/>
      <c r="AP109" s="895" t="s">
        <v>401</v>
      </c>
      <c r="AQ109" s="893"/>
      <c r="AR109" s="893"/>
      <c r="AS109" s="893"/>
      <c r="AT109" s="924"/>
      <c r="AU109" s="892" t="s">
        <v>399</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5" t="s">
        <v>400</v>
      </c>
      <c r="BR109" s="893"/>
      <c r="BS109" s="893"/>
      <c r="BT109" s="893"/>
      <c r="BU109" s="894"/>
      <c r="BV109" s="895" t="s">
        <v>286</v>
      </c>
      <c r="BW109" s="893"/>
      <c r="BX109" s="893"/>
      <c r="BY109" s="893"/>
      <c r="BZ109" s="894"/>
      <c r="CA109" s="895" t="s">
        <v>285</v>
      </c>
      <c r="CB109" s="893"/>
      <c r="CC109" s="893"/>
      <c r="CD109" s="893"/>
      <c r="CE109" s="894"/>
      <c r="CF109" s="931" t="s">
        <v>401</v>
      </c>
      <c r="CG109" s="931"/>
      <c r="CH109" s="931"/>
      <c r="CI109" s="931"/>
      <c r="CJ109" s="931"/>
      <c r="CK109" s="895" t="s">
        <v>402</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5" t="s">
        <v>400</v>
      </c>
      <c r="DH109" s="893"/>
      <c r="DI109" s="893"/>
      <c r="DJ109" s="893"/>
      <c r="DK109" s="894"/>
      <c r="DL109" s="895" t="s">
        <v>286</v>
      </c>
      <c r="DM109" s="893"/>
      <c r="DN109" s="893"/>
      <c r="DO109" s="893"/>
      <c r="DP109" s="894"/>
      <c r="DQ109" s="895" t="s">
        <v>285</v>
      </c>
      <c r="DR109" s="893"/>
      <c r="DS109" s="893"/>
      <c r="DT109" s="893"/>
      <c r="DU109" s="894"/>
      <c r="DV109" s="895" t="s">
        <v>401</v>
      </c>
      <c r="DW109" s="893"/>
      <c r="DX109" s="893"/>
      <c r="DY109" s="893"/>
      <c r="DZ109" s="924"/>
    </row>
    <row r="110" spans="1:131" s="199" customFormat="1" ht="26.25" customHeight="1">
      <c r="A110" s="795" t="s">
        <v>403</v>
      </c>
      <c r="B110" s="796"/>
      <c r="C110" s="796"/>
      <c r="D110" s="796"/>
      <c r="E110" s="796"/>
      <c r="F110" s="796"/>
      <c r="G110" s="796"/>
      <c r="H110" s="796"/>
      <c r="I110" s="796"/>
      <c r="J110" s="796"/>
      <c r="K110" s="796"/>
      <c r="L110" s="796"/>
      <c r="M110" s="796"/>
      <c r="N110" s="796"/>
      <c r="O110" s="796"/>
      <c r="P110" s="796"/>
      <c r="Q110" s="796"/>
      <c r="R110" s="796"/>
      <c r="S110" s="796"/>
      <c r="T110" s="796"/>
      <c r="U110" s="796"/>
      <c r="V110" s="796"/>
      <c r="W110" s="796"/>
      <c r="X110" s="796"/>
      <c r="Y110" s="796"/>
      <c r="Z110" s="797"/>
      <c r="AA110" s="885">
        <v>1577480</v>
      </c>
      <c r="AB110" s="886"/>
      <c r="AC110" s="886"/>
      <c r="AD110" s="886"/>
      <c r="AE110" s="887"/>
      <c r="AF110" s="888">
        <v>1459926</v>
      </c>
      <c r="AG110" s="886"/>
      <c r="AH110" s="886"/>
      <c r="AI110" s="886"/>
      <c r="AJ110" s="887"/>
      <c r="AK110" s="888">
        <v>1447692</v>
      </c>
      <c r="AL110" s="886"/>
      <c r="AM110" s="886"/>
      <c r="AN110" s="886"/>
      <c r="AO110" s="887"/>
      <c r="AP110" s="889">
        <v>21.2</v>
      </c>
      <c r="AQ110" s="890"/>
      <c r="AR110" s="890"/>
      <c r="AS110" s="890"/>
      <c r="AT110" s="891"/>
      <c r="AU110" s="925" t="s">
        <v>61</v>
      </c>
      <c r="AV110" s="926"/>
      <c r="AW110" s="926"/>
      <c r="AX110" s="926"/>
      <c r="AY110" s="926"/>
      <c r="AZ110" s="851" t="s">
        <v>404</v>
      </c>
      <c r="BA110" s="796"/>
      <c r="BB110" s="796"/>
      <c r="BC110" s="796"/>
      <c r="BD110" s="796"/>
      <c r="BE110" s="796"/>
      <c r="BF110" s="796"/>
      <c r="BG110" s="796"/>
      <c r="BH110" s="796"/>
      <c r="BI110" s="796"/>
      <c r="BJ110" s="796"/>
      <c r="BK110" s="796"/>
      <c r="BL110" s="796"/>
      <c r="BM110" s="796"/>
      <c r="BN110" s="796"/>
      <c r="BO110" s="796"/>
      <c r="BP110" s="797"/>
      <c r="BQ110" s="852">
        <v>14417856</v>
      </c>
      <c r="BR110" s="833"/>
      <c r="BS110" s="833"/>
      <c r="BT110" s="833"/>
      <c r="BU110" s="833"/>
      <c r="BV110" s="833">
        <v>15513869</v>
      </c>
      <c r="BW110" s="833"/>
      <c r="BX110" s="833"/>
      <c r="BY110" s="833"/>
      <c r="BZ110" s="833"/>
      <c r="CA110" s="833">
        <v>15473440</v>
      </c>
      <c r="CB110" s="833"/>
      <c r="CC110" s="833"/>
      <c r="CD110" s="833"/>
      <c r="CE110" s="833"/>
      <c r="CF110" s="857">
        <v>226.9</v>
      </c>
      <c r="CG110" s="858"/>
      <c r="CH110" s="858"/>
      <c r="CI110" s="858"/>
      <c r="CJ110" s="858"/>
      <c r="CK110" s="921" t="s">
        <v>405</v>
      </c>
      <c r="CL110" s="807"/>
      <c r="CM110" s="882" t="s">
        <v>406</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2" t="s">
        <v>111</v>
      </c>
      <c r="DH110" s="833"/>
      <c r="DI110" s="833"/>
      <c r="DJ110" s="833"/>
      <c r="DK110" s="833"/>
      <c r="DL110" s="833" t="s">
        <v>111</v>
      </c>
      <c r="DM110" s="833"/>
      <c r="DN110" s="833"/>
      <c r="DO110" s="833"/>
      <c r="DP110" s="833"/>
      <c r="DQ110" s="833" t="s">
        <v>111</v>
      </c>
      <c r="DR110" s="833"/>
      <c r="DS110" s="833"/>
      <c r="DT110" s="833"/>
      <c r="DU110" s="833"/>
      <c r="DV110" s="834" t="s">
        <v>111</v>
      </c>
      <c r="DW110" s="834"/>
      <c r="DX110" s="834"/>
      <c r="DY110" s="834"/>
      <c r="DZ110" s="835"/>
    </row>
    <row r="111" spans="1:131" s="199" customFormat="1" ht="26.25" customHeight="1">
      <c r="A111" s="762" t="s">
        <v>407</v>
      </c>
      <c r="B111" s="763"/>
      <c r="C111" s="763"/>
      <c r="D111" s="763"/>
      <c r="E111" s="763"/>
      <c r="F111" s="763"/>
      <c r="G111" s="763"/>
      <c r="H111" s="763"/>
      <c r="I111" s="763"/>
      <c r="J111" s="763"/>
      <c r="K111" s="763"/>
      <c r="L111" s="763"/>
      <c r="M111" s="763"/>
      <c r="N111" s="763"/>
      <c r="O111" s="763"/>
      <c r="P111" s="763"/>
      <c r="Q111" s="763"/>
      <c r="R111" s="763"/>
      <c r="S111" s="763"/>
      <c r="T111" s="763"/>
      <c r="U111" s="763"/>
      <c r="V111" s="763"/>
      <c r="W111" s="763"/>
      <c r="X111" s="763"/>
      <c r="Y111" s="763"/>
      <c r="Z111" s="920"/>
      <c r="AA111" s="913" t="s">
        <v>111</v>
      </c>
      <c r="AB111" s="914"/>
      <c r="AC111" s="914"/>
      <c r="AD111" s="914"/>
      <c r="AE111" s="915"/>
      <c r="AF111" s="916" t="s">
        <v>111</v>
      </c>
      <c r="AG111" s="914"/>
      <c r="AH111" s="914"/>
      <c r="AI111" s="914"/>
      <c r="AJ111" s="915"/>
      <c r="AK111" s="916" t="s">
        <v>111</v>
      </c>
      <c r="AL111" s="914"/>
      <c r="AM111" s="914"/>
      <c r="AN111" s="914"/>
      <c r="AO111" s="915"/>
      <c r="AP111" s="917" t="s">
        <v>111</v>
      </c>
      <c r="AQ111" s="918"/>
      <c r="AR111" s="918"/>
      <c r="AS111" s="918"/>
      <c r="AT111" s="919"/>
      <c r="AU111" s="927"/>
      <c r="AV111" s="928"/>
      <c r="AW111" s="928"/>
      <c r="AX111" s="928"/>
      <c r="AY111" s="928"/>
      <c r="AZ111" s="803" t="s">
        <v>408</v>
      </c>
      <c r="BA111" s="738"/>
      <c r="BB111" s="738"/>
      <c r="BC111" s="738"/>
      <c r="BD111" s="738"/>
      <c r="BE111" s="738"/>
      <c r="BF111" s="738"/>
      <c r="BG111" s="738"/>
      <c r="BH111" s="738"/>
      <c r="BI111" s="738"/>
      <c r="BJ111" s="738"/>
      <c r="BK111" s="738"/>
      <c r="BL111" s="738"/>
      <c r="BM111" s="738"/>
      <c r="BN111" s="738"/>
      <c r="BO111" s="738"/>
      <c r="BP111" s="739"/>
      <c r="BQ111" s="804">
        <v>3752659</v>
      </c>
      <c r="BR111" s="805"/>
      <c r="BS111" s="805"/>
      <c r="BT111" s="805"/>
      <c r="BU111" s="805"/>
      <c r="BV111" s="805">
        <v>3295981</v>
      </c>
      <c r="BW111" s="805"/>
      <c r="BX111" s="805"/>
      <c r="BY111" s="805"/>
      <c r="BZ111" s="805"/>
      <c r="CA111" s="805">
        <v>2839764</v>
      </c>
      <c r="CB111" s="805"/>
      <c r="CC111" s="805"/>
      <c r="CD111" s="805"/>
      <c r="CE111" s="805"/>
      <c r="CF111" s="866">
        <v>41.6</v>
      </c>
      <c r="CG111" s="867"/>
      <c r="CH111" s="867"/>
      <c r="CI111" s="867"/>
      <c r="CJ111" s="867"/>
      <c r="CK111" s="922"/>
      <c r="CL111" s="809"/>
      <c r="CM111" s="812" t="s">
        <v>409</v>
      </c>
      <c r="CN111" s="813"/>
      <c r="CO111" s="813"/>
      <c r="CP111" s="813"/>
      <c r="CQ111" s="813"/>
      <c r="CR111" s="813"/>
      <c r="CS111" s="813"/>
      <c r="CT111" s="813"/>
      <c r="CU111" s="813"/>
      <c r="CV111" s="813"/>
      <c r="CW111" s="813"/>
      <c r="CX111" s="813"/>
      <c r="CY111" s="813"/>
      <c r="CZ111" s="813"/>
      <c r="DA111" s="813"/>
      <c r="DB111" s="813"/>
      <c r="DC111" s="813"/>
      <c r="DD111" s="813"/>
      <c r="DE111" s="813"/>
      <c r="DF111" s="814"/>
      <c r="DG111" s="804">
        <v>3708555</v>
      </c>
      <c r="DH111" s="805"/>
      <c r="DI111" s="805"/>
      <c r="DJ111" s="805"/>
      <c r="DK111" s="805"/>
      <c r="DL111" s="805">
        <v>3253970</v>
      </c>
      <c r="DM111" s="805"/>
      <c r="DN111" s="805"/>
      <c r="DO111" s="805"/>
      <c r="DP111" s="805"/>
      <c r="DQ111" s="805">
        <v>2799560</v>
      </c>
      <c r="DR111" s="805"/>
      <c r="DS111" s="805"/>
      <c r="DT111" s="805"/>
      <c r="DU111" s="805"/>
      <c r="DV111" s="782">
        <v>41</v>
      </c>
      <c r="DW111" s="782"/>
      <c r="DX111" s="782"/>
      <c r="DY111" s="782"/>
      <c r="DZ111" s="783"/>
    </row>
    <row r="112" spans="1:131" s="199" customFormat="1" ht="26.25" customHeight="1">
      <c r="A112" s="907" t="s">
        <v>410</v>
      </c>
      <c r="B112" s="908"/>
      <c r="C112" s="738" t="s">
        <v>411</v>
      </c>
      <c r="D112" s="738"/>
      <c r="E112" s="738"/>
      <c r="F112" s="738"/>
      <c r="G112" s="738"/>
      <c r="H112" s="738"/>
      <c r="I112" s="738"/>
      <c r="J112" s="738"/>
      <c r="K112" s="738"/>
      <c r="L112" s="738"/>
      <c r="M112" s="738"/>
      <c r="N112" s="738"/>
      <c r="O112" s="738"/>
      <c r="P112" s="738"/>
      <c r="Q112" s="738"/>
      <c r="R112" s="738"/>
      <c r="S112" s="738"/>
      <c r="T112" s="738"/>
      <c r="U112" s="738"/>
      <c r="V112" s="738"/>
      <c r="W112" s="738"/>
      <c r="X112" s="738"/>
      <c r="Y112" s="738"/>
      <c r="Z112" s="739"/>
      <c r="AA112" s="767" t="s">
        <v>111</v>
      </c>
      <c r="AB112" s="768"/>
      <c r="AC112" s="768"/>
      <c r="AD112" s="768"/>
      <c r="AE112" s="769"/>
      <c r="AF112" s="770" t="s">
        <v>111</v>
      </c>
      <c r="AG112" s="768"/>
      <c r="AH112" s="768"/>
      <c r="AI112" s="768"/>
      <c r="AJ112" s="769"/>
      <c r="AK112" s="770" t="s">
        <v>111</v>
      </c>
      <c r="AL112" s="768"/>
      <c r="AM112" s="768"/>
      <c r="AN112" s="768"/>
      <c r="AO112" s="769"/>
      <c r="AP112" s="815" t="s">
        <v>111</v>
      </c>
      <c r="AQ112" s="816"/>
      <c r="AR112" s="816"/>
      <c r="AS112" s="816"/>
      <c r="AT112" s="817"/>
      <c r="AU112" s="927"/>
      <c r="AV112" s="928"/>
      <c r="AW112" s="928"/>
      <c r="AX112" s="928"/>
      <c r="AY112" s="928"/>
      <c r="AZ112" s="803" t="s">
        <v>412</v>
      </c>
      <c r="BA112" s="738"/>
      <c r="BB112" s="738"/>
      <c r="BC112" s="738"/>
      <c r="BD112" s="738"/>
      <c r="BE112" s="738"/>
      <c r="BF112" s="738"/>
      <c r="BG112" s="738"/>
      <c r="BH112" s="738"/>
      <c r="BI112" s="738"/>
      <c r="BJ112" s="738"/>
      <c r="BK112" s="738"/>
      <c r="BL112" s="738"/>
      <c r="BM112" s="738"/>
      <c r="BN112" s="738"/>
      <c r="BO112" s="738"/>
      <c r="BP112" s="739"/>
      <c r="BQ112" s="804">
        <v>7840463</v>
      </c>
      <c r="BR112" s="805"/>
      <c r="BS112" s="805"/>
      <c r="BT112" s="805"/>
      <c r="BU112" s="805"/>
      <c r="BV112" s="805">
        <v>8044710</v>
      </c>
      <c r="BW112" s="805"/>
      <c r="BX112" s="805"/>
      <c r="BY112" s="805"/>
      <c r="BZ112" s="805"/>
      <c r="CA112" s="805">
        <v>8426735</v>
      </c>
      <c r="CB112" s="805"/>
      <c r="CC112" s="805"/>
      <c r="CD112" s="805"/>
      <c r="CE112" s="805"/>
      <c r="CF112" s="866">
        <v>123.6</v>
      </c>
      <c r="CG112" s="867"/>
      <c r="CH112" s="867"/>
      <c r="CI112" s="867"/>
      <c r="CJ112" s="867"/>
      <c r="CK112" s="922"/>
      <c r="CL112" s="809"/>
      <c r="CM112" s="812" t="s">
        <v>413</v>
      </c>
      <c r="CN112" s="813"/>
      <c r="CO112" s="813"/>
      <c r="CP112" s="813"/>
      <c r="CQ112" s="813"/>
      <c r="CR112" s="813"/>
      <c r="CS112" s="813"/>
      <c r="CT112" s="813"/>
      <c r="CU112" s="813"/>
      <c r="CV112" s="813"/>
      <c r="CW112" s="813"/>
      <c r="CX112" s="813"/>
      <c r="CY112" s="813"/>
      <c r="CZ112" s="813"/>
      <c r="DA112" s="813"/>
      <c r="DB112" s="813"/>
      <c r="DC112" s="813"/>
      <c r="DD112" s="813"/>
      <c r="DE112" s="813"/>
      <c r="DF112" s="814"/>
      <c r="DG112" s="804" t="s">
        <v>111</v>
      </c>
      <c r="DH112" s="805"/>
      <c r="DI112" s="805"/>
      <c r="DJ112" s="805"/>
      <c r="DK112" s="805"/>
      <c r="DL112" s="805" t="s">
        <v>111</v>
      </c>
      <c r="DM112" s="805"/>
      <c r="DN112" s="805"/>
      <c r="DO112" s="805"/>
      <c r="DP112" s="805"/>
      <c r="DQ112" s="805" t="s">
        <v>111</v>
      </c>
      <c r="DR112" s="805"/>
      <c r="DS112" s="805"/>
      <c r="DT112" s="805"/>
      <c r="DU112" s="805"/>
      <c r="DV112" s="782" t="s">
        <v>111</v>
      </c>
      <c r="DW112" s="782"/>
      <c r="DX112" s="782"/>
      <c r="DY112" s="782"/>
      <c r="DZ112" s="783"/>
    </row>
    <row r="113" spans="1:130" s="199" customFormat="1" ht="26.25" customHeight="1">
      <c r="A113" s="909"/>
      <c r="B113" s="910"/>
      <c r="C113" s="738" t="s">
        <v>414</v>
      </c>
      <c r="D113" s="738"/>
      <c r="E113" s="738"/>
      <c r="F113" s="738"/>
      <c r="G113" s="738"/>
      <c r="H113" s="738"/>
      <c r="I113" s="738"/>
      <c r="J113" s="738"/>
      <c r="K113" s="738"/>
      <c r="L113" s="738"/>
      <c r="M113" s="738"/>
      <c r="N113" s="738"/>
      <c r="O113" s="738"/>
      <c r="P113" s="738"/>
      <c r="Q113" s="738"/>
      <c r="R113" s="738"/>
      <c r="S113" s="738"/>
      <c r="T113" s="738"/>
      <c r="U113" s="738"/>
      <c r="V113" s="738"/>
      <c r="W113" s="738"/>
      <c r="X113" s="738"/>
      <c r="Y113" s="738"/>
      <c r="Z113" s="739"/>
      <c r="AA113" s="913">
        <v>532022</v>
      </c>
      <c r="AB113" s="914"/>
      <c r="AC113" s="914"/>
      <c r="AD113" s="914"/>
      <c r="AE113" s="915"/>
      <c r="AF113" s="916">
        <v>553562</v>
      </c>
      <c r="AG113" s="914"/>
      <c r="AH113" s="914"/>
      <c r="AI113" s="914"/>
      <c r="AJ113" s="915"/>
      <c r="AK113" s="916">
        <v>600097</v>
      </c>
      <c r="AL113" s="914"/>
      <c r="AM113" s="914"/>
      <c r="AN113" s="914"/>
      <c r="AO113" s="915"/>
      <c r="AP113" s="917">
        <v>8.8000000000000007</v>
      </c>
      <c r="AQ113" s="918"/>
      <c r="AR113" s="918"/>
      <c r="AS113" s="918"/>
      <c r="AT113" s="919"/>
      <c r="AU113" s="927"/>
      <c r="AV113" s="928"/>
      <c r="AW113" s="928"/>
      <c r="AX113" s="928"/>
      <c r="AY113" s="928"/>
      <c r="AZ113" s="803" t="s">
        <v>415</v>
      </c>
      <c r="BA113" s="738"/>
      <c r="BB113" s="738"/>
      <c r="BC113" s="738"/>
      <c r="BD113" s="738"/>
      <c r="BE113" s="738"/>
      <c r="BF113" s="738"/>
      <c r="BG113" s="738"/>
      <c r="BH113" s="738"/>
      <c r="BI113" s="738"/>
      <c r="BJ113" s="738"/>
      <c r="BK113" s="738"/>
      <c r="BL113" s="738"/>
      <c r="BM113" s="738"/>
      <c r="BN113" s="738"/>
      <c r="BO113" s="738"/>
      <c r="BP113" s="739"/>
      <c r="BQ113" s="804">
        <v>75704</v>
      </c>
      <c r="BR113" s="805"/>
      <c r="BS113" s="805"/>
      <c r="BT113" s="805"/>
      <c r="BU113" s="805"/>
      <c r="BV113" s="805">
        <v>30851</v>
      </c>
      <c r="BW113" s="805"/>
      <c r="BX113" s="805"/>
      <c r="BY113" s="805"/>
      <c r="BZ113" s="805"/>
      <c r="CA113" s="805">
        <v>3565</v>
      </c>
      <c r="CB113" s="805"/>
      <c r="CC113" s="805"/>
      <c r="CD113" s="805"/>
      <c r="CE113" s="805"/>
      <c r="CF113" s="866">
        <v>0.1</v>
      </c>
      <c r="CG113" s="867"/>
      <c r="CH113" s="867"/>
      <c r="CI113" s="867"/>
      <c r="CJ113" s="867"/>
      <c r="CK113" s="922"/>
      <c r="CL113" s="809"/>
      <c r="CM113" s="812" t="s">
        <v>416</v>
      </c>
      <c r="CN113" s="813"/>
      <c r="CO113" s="813"/>
      <c r="CP113" s="813"/>
      <c r="CQ113" s="813"/>
      <c r="CR113" s="813"/>
      <c r="CS113" s="813"/>
      <c r="CT113" s="813"/>
      <c r="CU113" s="813"/>
      <c r="CV113" s="813"/>
      <c r="CW113" s="813"/>
      <c r="CX113" s="813"/>
      <c r="CY113" s="813"/>
      <c r="CZ113" s="813"/>
      <c r="DA113" s="813"/>
      <c r="DB113" s="813"/>
      <c r="DC113" s="813"/>
      <c r="DD113" s="813"/>
      <c r="DE113" s="813"/>
      <c r="DF113" s="814"/>
      <c r="DG113" s="767" t="s">
        <v>111</v>
      </c>
      <c r="DH113" s="768"/>
      <c r="DI113" s="768"/>
      <c r="DJ113" s="768"/>
      <c r="DK113" s="769"/>
      <c r="DL113" s="770" t="s">
        <v>111</v>
      </c>
      <c r="DM113" s="768"/>
      <c r="DN113" s="768"/>
      <c r="DO113" s="768"/>
      <c r="DP113" s="769"/>
      <c r="DQ113" s="770" t="s">
        <v>111</v>
      </c>
      <c r="DR113" s="768"/>
      <c r="DS113" s="768"/>
      <c r="DT113" s="768"/>
      <c r="DU113" s="769"/>
      <c r="DV113" s="815" t="s">
        <v>111</v>
      </c>
      <c r="DW113" s="816"/>
      <c r="DX113" s="816"/>
      <c r="DY113" s="816"/>
      <c r="DZ113" s="817"/>
    </row>
    <row r="114" spans="1:130" s="199" customFormat="1" ht="26.25" customHeight="1">
      <c r="A114" s="909"/>
      <c r="B114" s="910"/>
      <c r="C114" s="738" t="s">
        <v>417</v>
      </c>
      <c r="D114" s="738"/>
      <c r="E114" s="738"/>
      <c r="F114" s="738"/>
      <c r="G114" s="738"/>
      <c r="H114" s="738"/>
      <c r="I114" s="738"/>
      <c r="J114" s="738"/>
      <c r="K114" s="738"/>
      <c r="L114" s="738"/>
      <c r="M114" s="738"/>
      <c r="N114" s="738"/>
      <c r="O114" s="738"/>
      <c r="P114" s="738"/>
      <c r="Q114" s="738"/>
      <c r="R114" s="738"/>
      <c r="S114" s="738"/>
      <c r="T114" s="738"/>
      <c r="U114" s="738"/>
      <c r="V114" s="738"/>
      <c r="W114" s="738"/>
      <c r="X114" s="738"/>
      <c r="Y114" s="738"/>
      <c r="Z114" s="739"/>
      <c r="AA114" s="767">
        <v>50179</v>
      </c>
      <c r="AB114" s="768"/>
      <c r="AC114" s="768"/>
      <c r="AD114" s="768"/>
      <c r="AE114" s="769"/>
      <c r="AF114" s="770">
        <v>26537</v>
      </c>
      <c r="AG114" s="768"/>
      <c r="AH114" s="768"/>
      <c r="AI114" s="768"/>
      <c r="AJ114" s="769"/>
      <c r="AK114" s="770">
        <v>20507</v>
      </c>
      <c r="AL114" s="768"/>
      <c r="AM114" s="768"/>
      <c r="AN114" s="768"/>
      <c r="AO114" s="769"/>
      <c r="AP114" s="815">
        <v>0.3</v>
      </c>
      <c r="AQ114" s="816"/>
      <c r="AR114" s="816"/>
      <c r="AS114" s="816"/>
      <c r="AT114" s="817"/>
      <c r="AU114" s="927"/>
      <c r="AV114" s="928"/>
      <c r="AW114" s="928"/>
      <c r="AX114" s="928"/>
      <c r="AY114" s="928"/>
      <c r="AZ114" s="803" t="s">
        <v>418</v>
      </c>
      <c r="BA114" s="738"/>
      <c r="BB114" s="738"/>
      <c r="BC114" s="738"/>
      <c r="BD114" s="738"/>
      <c r="BE114" s="738"/>
      <c r="BF114" s="738"/>
      <c r="BG114" s="738"/>
      <c r="BH114" s="738"/>
      <c r="BI114" s="738"/>
      <c r="BJ114" s="738"/>
      <c r="BK114" s="738"/>
      <c r="BL114" s="738"/>
      <c r="BM114" s="738"/>
      <c r="BN114" s="738"/>
      <c r="BO114" s="738"/>
      <c r="BP114" s="739"/>
      <c r="BQ114" s="804">
        <v>1549527</v>
      </c>
      <c r="BR114" s="805"/>
      <c r="BS114" s="805"/>
      <c r="BT114" s="805"/>
      <c r="BU114" s="805"/>
      <c r="BV114" s="805">
        <v>1555527</v>
      </c>
      <c r="BW114" s="805"/>
      <c r="BX114" s="805"/>
      <c r="BY114" s="805"/>
      <c r="BZ114" s="805"/>
      <c r="CA114" s="805">
        <v>1533049</v>
      </c>
      <c r="CB114" s="805"/>
      <c r="CC114" s="805"/>
      <c r="CD114" s="805"/>
      <c r="CE114" s="805"/>
      <c r="CF114" s="866">
        <v>22.5</v>
      </c>
      <c r="CG114" s="867"/>
      <c r="CH114" s="867"/>
      <c r="CI114" s="867"/>
      <c r="CJ114" s="867"/>
      <c r="CK114" s="922"/>
      <c r="CL114" s="809"/>
      <c r="CM114" s="812" t="s">
        <v>419</v>
      </c>
      <c r="CN114" s="813"/>
      <c r="CO114" s="813"/>
      <c r="CP114" s="813"/>
      <c r="CQ114" s="813"/>
      <c r="CR114" s="813"/>
      <c r="CS114" s="813"/>
      <c r="CT114" s="813"/>
      <c r="CU114" s="813"/>
      <c r="CV114" s="813"/>
      <c r="CW114" s="813"/>
      <c r="CX114" s="813"/>
      <c r="CY114" s="813"/>
      <c r="CZ114" s="813"/>
      <c r="DA114" s="813"/>
      <c r="DB114" s="813"/>
      <c r="DC114" s="813"/>
      <c r="DD114" s="813"/>
      <c r="DE114" s="813"/>
      <c r="DF114" s="814"/>
      <c r="DG114" s="767" t="s">
        <v>111</v>
      </c>
      <c r="DH114" s="768"/>
      <c r="DI114" s="768"/>
      <c r="DJ114" s="768"/>
      <c r="DK114" s="769"/>
      <c r="DL114" s="770" t="s">
        <v>111</v>
      </c>
      <c r="DM114" s="768"/>
      <c r="DN114" s="768"/>
      <c r="DO114" s="768"/>
      <c r="DP114" s="769"/>
      <c r="DQ114" s="770" t="s">
        <v>111</v>
      </c>
      <c r="DR114" s="768"/>
      <c r="DS114" s="768"/>
      <c r="DT114" s="768"/>
      <c r="DU114" s="769"/>
      <c r="DV114" s="815" t="s">
        <v>111</v>
      </c>
      <c r="DW114" s="816"/>
      <c r="DX114" s="816"/>
      <c r="DY114" s="816"/>
      <c r="DZ114" s="817"/>
    </row>
    <row r="115" spans="1:130" s="199" customFormat="1" ht="26.25" customHeight="1">
      <c r="A115" s="909"/>
      <c r="B115" s="910"/>
      <c r="C115" s="738" t="s">
        <v>420</v>
      </c>
      <c r="D115" s="738"/>
      <c r="E115" s="738"/>
      <c r="F115" s="738"/>
      <c r="G115" s="738"/>
      <c r="H115" s="738"/>
      <c r="I115" s="738"/>
      <c r="J115" s="738"/>
      <c r="K115" s="738"/>
      <c r="L115" s="738"/>
      <c r="M115" s="738"/>
      <c r="N115" s="738"/>
      <c r="O115" s="738"/>
      <c r="P115" s="738"/>
      <c r="Q115" s="738"/>
      <c r="R115" s="738"/>
      <c r="S115" s="738"/>
      <c r="T115" s="738"/>
      <c r="U115" s="738"/>
      <c r="V115" s="738"/>
      <c r="W115" s="738"/>
      <c r="X115" s="738"/>
      <c r="Y115" s="738"/>
      <c r="Z115" s="739"/>
      <c r="AA115" s="913">
        <v>655486</v>
      </c>
      <c r="AB115" s="914"/>
      <c r="AC115" s="914"/>
      <c r="AD115" s="914"/>
      <c r="AE115" s="915"/>
      <c r="AF115" s="916">
        <v>456896</v>
      </c>
      <c r="AG115" s="914"/>
      <c r="AH115" s="914"/>
      <c r="AI115" s="914"/>
      <c r="AJ115" s="915"/>
      <c r="AK115" s="916">
        <v>456433</v>
      </c>
      <c r="AL115" s="914"/>
      <c r="AM115" s="914"/>
      <c r="AN115" s="914"/>
      <c r="AO115" s="915"/>
      <c r="AP115" s="917">
        <v>6.7</v>
      </c>
      <c r="AQ115" s="918"/>
      <c r="AR115" s="918"/>
      <c r="AS115" s="918"/>
      <c r="AT115" s="919"/>
      <c r="AU115" s="927"/>
      <c r="AV115" s="928"/>
      <c r="AW115" s="928"/>
      <c r="AX115" s="928"/>
      <c r="AY115" s="928"/>
      <c r="AZ115" s="803" t="s">
        <v>421</v>
      </c>
      <c r="BA115" s="738"/>
      <c r="BB115" s="738"/>
      <c r="BC115" s="738"/>
      <c r="BD115" s="738"/>
      <c r="BE115" s="738"/>
      <c r="BF115" s="738"/>
      <c r="BG115" s="738"/>
      <c r="BH115" s="738"/>
      <c r="BI115" s="738"/>
      <c r="BJ115" s="738"/>
      <c r="BK115" s="738"/>
      <c r="BL115" s="738"/>
      <c r="BM115" s="738"/>
      <c r="BN115" s="738"/>
      <c r="BO115" s="738"/>
      <c r="BP115" s="739"/>
      <c r="BQ115" s="804" t="s">
        <v>111</v>
      </c>
      <c r="BR115" s="805"/>
      <c r="BS115" s="805"/>
      <c r="BT115" s="805"/>
      <c r="BU115" s="805"/>
      <c r="BV115" s="805" t="s">
        <v>111</v>
      </c>
      <c r="BW115" s="805"/>
      <c r="BX115" s="805"/>
      <c r="BY115" s="805"/>
      <c r="BZ115" s="805"/>
      <c r="CA115" s="805" t="s">
        <v>111</v>
      </c>
      <c r="CB115" s="805"/>
      <c r="CC115" s="805"/>
      <c r="CD115" s="805"/>
      <c r="CE115" s="805"/>
      <c r="CF115" s="866" t="s">
        <v>111</v>
      </c>
      <c r="CG115" s="867"/>
      <c r="CH115" s="867"/>
      <c r="CI115" s="867"/>
      <c r="CJ115" s="867"/>
      <c r="CK115" s="922"/>
      <c r="CL115" s="809"/>
      <c r="CM115" s="803" t="s">
        <v>422</v>
      </c>
      <c r="CN115" s="906"/>
      <c r="CO115" s="906"/>
      <c r="CP115" s="906"/>
      <c r="CQ115" s="906"/>
      <c r="CR115" s="906"/>
      <c r="CS115" s="906"/>
      <c r="CT115" s="906"/>
      <c r="CU115" s="906"/>
      <c r="CV115" s="906"/>
      <c r="CW115" s="906"/>
      <c r="CX115" s="906"/>
      <c r="CY115" s="906"/>
      <c r="CZ115" s="906"/>
      <c r="DA115" s="906"/>
      <c r="DB115" s="906"/>
      <c r="DC115" s="906"/>
      <c r="DD115" s="906"/>
      <c r="DE115" s="906"/>
      <c r="DF115" s="739"/>
      <c r="DG115" s="767">
        <v>33553</v>
      </c>
      <c r="DH115" s="768"/>
      <c r="DI115" s="768"/>
      <c r="DJ115" s="768"/>
      <c r="DK115" s="769"/>
      <c r="DL115" s="770">
        <v>33769</v>
      </c>
      <c r="DM115" s="768"/>
      <c r="DN115" s="768"/>
      <c r="DO115" s="768"/>
      <c r="DP115" s="769"/>
      <c r="DQ115" s="770">
        <v>33986</v>
      </c>
      <c r="DR115" s="768"/>
      <c r="DS115" s="768"/>
      <c r="DT115" s="768"/>
      <c r="DU115" s="769"/>
      <c r="DV115" s="815">
        <v>0.5</v>
      </c>
      <c r="DW115" s="816"/>
      <c r="DX115" s="816"/>
      <c r="DY115" s="816"/>
      <c r="DZ115" s="817"/>
    </row>
    <row r="116" spans="1:130" s="199" customFormat="1" ht="26.25" customHeight="1">
      <c r="A116" s="911"/>
      <c r="B116" s="912"/>
      <c r="C116" s="871" t="s">
        <v>423</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7">
        <v>53</v>
      </c>
      <c r="AB116" s="768"/>
      <c r="AC116" s="768"/>
      <c r="AD116" s="768"/>
      <c r="AE116" s="769"/>
      <c r="AF116" s="770" t="s">
        <v>111</v>
      </c>
      <c r="AG116" s="768"/>
      <c r="AH116" s="768"/>
      <c r="AI116" s="768"/>
      <c r="AJ116" s="769"/>
      <c r="AK116" s="770" t="s">
        <v>111</v>
      </c>
      <c r="AL116" s="768"/>
      <c r="AM116" s="768"/>
      <c r="AN116" s="768"/>
      <c r="AO116" s="769"/>
      <c r="AP116" s="815" t="s">
        <v>111</v>
      </c>
      <c r="AQ116" s="816"/>
      <c r="AR116" s="816"/>
      <c r="AS116" s="816"/>
      <c r="AT116" s="817"/>
      <c r="AU116" s="927"/>
      <c r="AV116" s="928"/>
      <c r="AW116" s="928"/>
      <c r="AX116" s="928"/>
      <c r="AY116" s="928"/>
      <c r="AZ116" s="854" t="s">
        <v>424</v>
      </c>
      <c r="BA116" s="855"/>
      <c r="BB116" s="855"/>
      <c r="BC116" s="855"/>
      <c r="BD116" s="855"/>
      <c r="BE116" s="855"/>
      <c r="BF116" s="855"/>
      <c r="BG116" s="855"/>
      <c r="BH116" s="855"/>
      <c r="BI116" s="855"/>
      <c r="BJ116" s="855"/>
      <c r="BK116" s="855"/>
      <c r="BL116" s="855"/>
      <c r="BM116" s="855"/>
      <c r="BN116" s="855"/>
      <c r="BO116" s="855"/>
      <c r="BP116" s="856"/>
      <c r="BQ116" s="804" t="s">
        <v>111</v>
      </c>
      <c r="BR116" s="805"/>
      <c r="BS116" s="805"/>
      <c r="BT116" s="805"/>
      <c r="BU116" s="805"/>
      <c r="BV116" s="805" t="s">
        <v>111</v>
      </c>
      <c r="BW116" s="805"/>
      <c r="BX116" s="805"/>
      <c r="BY116" s="805"/>
      <c r="BZ116" s="805"/>
      <c r="CA116" s="805" t="s">
        <v>111</v>
      </c>
      <c r="CB116" s="805"/>
      <c r="CC116" s="805"/>
      <c r="CD116" s="805"/>
      <c r="CE116" s="805"/>
      <c r="CF116" s="866" t="s">
        <v>111</v>
      </c>
      <c r="CG116" s="867"/>
      <c r="CH116" s="867"/>
      <c r="CI116" s="867"/>
      <c r="CJ116" s="867"/>
      <c r="CK116" s="922"/>
      <c r="CL116" s="809"/>
      <c r="CM116" s="812" t="s">
        <v>425</v>
      </c>
      <c r="CN116" s="813"/>
      <c r="CO116" s="813"/>
      <c r="CP116" s="813"/>
      <c r="CQ116" s="813"/>
      <c r="CR116" s="813"/>
      <c r="CS116" s="813"/>
      <c r="CT116" s="813"/>
      <c r="CU116" s="813"/>
      <c r="CV116" s="813"/>
      <c r="CW116" s="813"/>
      <c r="CX116" s="813"/>
      <c r="CY116" s="813"/>
      <c r="CZ116" s="813"/>
      <c r="DA116" s="813"/>
      <c r="DB116" s="813"/>
      <c r="DC116" s="813"/>
      <c r="DD116" s="813"/>
      <c r="DE116" s="813"/>
      <c r="DF116" s="814"/>
      <c r="DG116" s="767">
        <v>10551</v>
      </c>
      <c r="DH116" s="768"/>
      <c r="DI116" s="768"/>
      <c r="DJ116" s="768"/>
      <c r="DK116" s="769"/>
      <c r="DL116" s="770">
        <v>8242</v>
      </c>
      <c r="DM116" s="768"/>
      <c r="DN116" s="768"/>
      <c r="DO116" s="768"/>
      <c r="DP116" s="769"/>
      <c r="DQ116" s="770">
        <v>6218</v>
      </c>
      <c r="DR116" s="768"/>
      <c r="DS116" s="768"/>
      <c r="DT116" s="768"/>
      <c r="DU116" s="769"/>
      <c r="DV116" s="815">
        <v>0.1</v>
      </c>
      <c r="DW116" s="816"/>
      <c r="DX116" s="816"/>
      <c r="DY116" s="816"/>
      <c r="DZ116" s="817"/>
    </row>
    <row r="117" spans="1:130" s="199" customFormat="1" ht="26.25" customHeight="1">
      <c r="A117" s="892" t="s">
        <v>169</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868" t="s">
        <v>426</v>
      </c>
      <c r="Z117" s="894"/>
      <c r="AA117" s="899">
        <v>2815220</v>
      </c>
      <c r="AB117" s="900"/>
      <c r="AC117" s="900"/>
      <c r="AD117" s="900"/>
      <c r="AE117" s="901"/>
      <c r="AF117" s="902">
        <v>2496921</v>
      </c>
      <c r="AG117" s="900"/>
      <c r="AH117" s="900"/>
      <c r="AI117" s="900"/>
      <c r="AJ117" s="901"/>
      <c r="AK117" s="902">
        <v>2524729</v>
      </c>
      <c r="AL117" s="900"/>
      <c r="AM117" s="900"/>
      <c r="AN117" s="900"/>
      <c r="AO117" s="901"/>
      <c r="AP117" s="903"/>
      <c r="AQ117" s="904"/>
      <c r="AR117" s="904"/>
      <c r="AS117" s="904"/>
      <c r="AT117" s="905"/>
      <c r="AU117" s="927"/>
      <c r="AV117" s="928"/>
      <c r="AW117" s="928"/>
      <c r="AX117" s="928"/>
      <c r="AY117" s="928"/>
      <c r="AZ117" s="854" t="s">
        <v>427</v>
      </c>
      <c r="BA117" s="855"/>
      <c r="BB117" s="855"/>
      <c r="BC117" s="855"/>
      <c r="BD117" s="855"/>
      <c r="BE117" s="855"/>
      <c r="BF117" s="855"/>
      <c r="BG117" s="855"/>
      <c r="BH117" s="855"/>
      <c r="BI117" s="855"/>
      <c r="BJ117" s="855"/>
      <c r="BK117" s="855"/>
      <c r="BL117" s="855"/>
      <c r="BM117" s="855"/>
      <c r="BN117" s="855"/>
      <c r="BO117" s="855"/>
      <c r="BP117" s="856"/>
      <c r="BQ117" s="804" t="s">
        <v>111</v>
      </c>
      <c r="BR117" s="805"/>
      <c r="BS117" s="805"/>
      <c r="BT117" s="805"/>
      <c r="BU117" s="805"/>
      <c r="BV117" s="805" t="s">
        <v>111</v>
      </c>
      <c r="BW117" s="805"/>
      <c r="BX117" s="805"/>
      <c r="BY117" s="805"/>
      <c r="BZ117" s="805"/>
      <c r="CA117" s="805" t="s">
        <v>111</v>
      </c>
      <c r="CB117" s="805"/>
      <c r="CC117" s="805"/>
      <c r="CD117" s="805"/>
      <c r="CE117" s="805"/>
      <c r="CF117" s="866" t="s">
        <v>111</v>
      </c>
      <c r="CG117" s="867"/>
      <c r="CH117" s="867"/>
      <c r="CI117" s="867"/>
      <c r="CJ117" s="867"/>
      <c r="CK117" s="922"/>
      <c r="CL117" s="809"/>
      <c r="CM117" s="812" t="s">
        <v>428</v>
      </c>
      <c r="CN117" s="813"/>
      <c r="CO117" s="813"/>
      <c r="CP117" s="813"/>
      <c r="CQ117" s="813"/>
      <c r="CR117" s="813"/>
      <c r="CS117" s="813"/>
      <c r="CT117" s="813"/>
      <c r="CU117" s="813"/>
      <c r="CV117" s="813"/>
      <c r="CW117" s="813"/>
      <c r="CX117" s="813"/>
      <c r="CY117" s="813"/>
      <c r="CZ117" s="813"/>
      <c r="DA117" s="813"/>
      <c r="DB117" s="813"/>
      <c r="DC117" s="813"/>
      <c r="DD117" s="813"/>
      <c r="DE117" s="813"/>
      <c r="DF117" s="814"/>
      <c r="DG117" s="767" t="s">
        <v>111</v>
      </c>
      <c r="DH117" s="768"/>
      <c r="DI117" s="768"/>
      <c r="DJ117" s="768"/>
      <c r="DK117" s="769"/>
      <c r="DL117" s="770" t="s">
        <v>111</v>
      </c>
      <c r="DM117" s="768"/>
      <c r="DN117" s="768"/>
      <c r="DO117" s="768"/>
      <c r="DP117" s="769"/>
      <c r="DQ117" s="770" t="s">
        <v>111</v>
      </c>
      <c r="DR117" s="768"/>
      <c r="DS117" s="768"/>
      <c r="DT117" s="768"/>
      <c r="DU117" s="769"/>
      <c r="DV117" s="815" t="s">
        <v>111</v>
      </c>
      <c r="DW117" s="816"/>
      <c r="DX117" s="816"/>
      <c r="DY117" s="816"/>
      <c r="DZ117" s="817"/>
    </row>
    <row r="118" spans="1:130" s="199" customFormat="1" ht="26.25" customHeight="1">
      <c r="A118" s="892" t="s">
        <v>402</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5" t="s">
        <v>400</v>
      </c>
      <c r="AB118" s="893"/>
      <c r="AC118" s="893"/>
      <c r="AD118" s="893"/>
      <c r="AE118" s="894"/>
      <c r="AF118" s="895" t="s">
        <v>286</v>
      </c>
      <c r="AG118" s="893"/>
      <c r="AH118" s="893"/>
      <c r="AI118" s="893"/>
      <c r="AJ118" s="894"/>
      <c r="AK118" s="895" t="s">
        <v>285</v>
      </c>
      <c r="AL118" s="893"/>
      <c r="AM118" s="893"/>
      <c r="AN118" s="893"/>
      <c r="AO118" s="894"/>
      <c r="AP118" s="896" t="s">
        <v>401</v>
      </c>
      <c r="AQ118" s="897"/>
      <c r="AR118" s="897"/>
      <c r="AS118" s="897"/>
      <c r="AT118" s="898"/>
      <c r="AU118" s="927"/>
      <c r="AV118" s="928"/>
      <c r="AW118" s="928"/>
      <c r="AX118" s="928"/>
      <c r="AY118" s="928"/>
      <c r="AZ118" s="870" t="s">
        <v>429</v>
      </c>
      <c r="BA118" s="871"/>
      <c r="BB118" s="871"/>
      <c r="BC118" s="871"/>
      <c r="BD118" s="871"/>
      <c r="BE118" s="871"/>
      <c r="BF118" s="871"/>
      <c r="BG118" s="871"/>
      <c r="BH118" s="871"/>
      <c r="BI118" s="871"/>
      <c r="BJ118" s="871"/>
      <c r="BK118" s="871"/>
      <c r="BL118" s="871"/>
      <c r="BM118" s="871"/>
      <c r="BN118" s="871"/>
      <c r="BO118" s="871"/>
      <c r="BP118" s="872"/>
      <c r="BQ118" s="873" t="s">
        <v>111</v>
      </c>
      <c r="BR118" s="836"/>
      <c r="BS118" s="836"/>
      <c r="BT118" s="836"/>
      <c r="BU118" s="836"/>
      <c r="BV118" s="836" t="s">
        <v>111</v>
      </c>
      <c r="BW118" s="836"/>
      <c r="BX118" s="836"/>
      <c r="BY118" s="836"/>
      <c r="BZ118" s="836"/>
      <c r="CA118" s="836" t="s">
        <v>111</v>
      </c>
      <c r="CB118" s="836"/>
      <c r="CC118" s="836"/>
      <c r="CD118" s="836"/>
      <c r="CE118" s="836"/>
      <c r="CF118" s="866" t="s">
        <v>111</v>
      </c>
      <c r="CG118" s="867"/>
      <c r="CH118" s="867"/>
      <c r="CI118" s="867"/>
      <c r="CJ118" s="867"/>
      <c r="CK118" s="922"/>
      <c r="CL118" s="809"/>
      <c r="CM118" s="812" t="s">
        <v>430</v>
      </c>
      <c r="CN118" s="813"/>
      <c r="CO118" s="813"/>
      <c r="CP118" s="813"/>
      <c r="CQ118" s="813"/>
      <c r="CR118" s="813"/>
      <c r="CS118" s="813"/>
      <c r="CT118" s="813"/>
      <c r="CU118" s="813"/>
      <c r="CV118" s="813"/>
      <c r="CW118" s="813"/>
      <c r="CX118" s="813"/>
      <c r="CY118" s="813"/>
      <c r="CZ118" s="813"/>
      <c r="DA118" s="813"/>
      <c r="DB118" s="813"/>
      <c r="DC118" s="813"/>
      <c r="DD118" s="813"/>
      <c r="DE118" s="813"/>
      <c r="DF118" s="814"/>
      <c r="DG118" s="767" t="s">
        <v>111</v>
      </c>
      <c r="DH118" s="768"/>
      <c r="DI118" s="768"/>
      <c r="DJ118" s="768"/>
      <c r="DK118" s="769"/>
      <c r="DL118" s="770" t="s">
        <v>111</v>
      </c>
      <c r="DM118" s="768"/>
      <c r="DN118" s="768"/>
      <c r="DO118" s="768"/>
      <c r="DP118" s="769"/>
      <c r="DQ118" s="770" t="s">
        <v>111</v>
      </c>
      <c r="DR118" s="768"/>
      <c r="DS118" s="768"/>
      <c r="DT118" s="768"/>
      <c r="DU118" s="769"/>
      <c r="DV118" s="815" t="s">
        <v>111</v>
      </c>
      <c r="DW118" s="816"/>
      <c r="DX118" s="816"/>
      <c r="DY118" s="816"/>
      <c r="DZ118" s="817"/>
    </row>
    <row r="119" spans="1:130" s="199" customFormat="1" ht="26.25" customHeight="1">
      <c r="A119" s="806" t="s">
        <v>405</v>
      </c>
      <c r="B119" s="807"/>
      <c r="C119" s="882" t="s">
        <v>406</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885" t="s">
        <v>111</v>
      </c>
      <c r="AB119" s="886"/>
      <c r="AC119" s="886"/>
      <c r="AD119" s="886"/>
      <c r="AE119" s="887"/>
      <c r="AF119" s="888" t="s">
        <v>111</v>
      </c>
      <c r="AG119" s="886"/>
      <c r="AH119" s="886"/>
      <c r="AI119" s="886"/>
      <c r="AJ119" s="887"/>
      <c r="AK119" s="888" t="s">
        <v>111</v>
      </c>
      <c r="AL119" s="886"/>
      <c r="AM119" s="886"/>
      <c r="AN119" s="886"/>
      <c r="AO119" s="887"/>
      <c r="AP119" s="889" t="s">
        <v>111</v>
      </c>
      <c r="AQ119" s="890"/>
      <c r="AR119" s="890"/>
      <c r="AS119" s="890"/>
      <c r="AT119" s="891"/>
      <c r="AU119" s="929"/>
      <c r="AV119" s="930"/>
      <c r="AW119" s="930"/>
      <c r="AX119" s="930"/>
      <c r="AY119" s="930"/>
      <c r="AZ119" s="230" t="s">
        <v>169</v>
      </c>
      <c r="BA119" s="230"/>
      <c r="BB119" s="230"/>
      <c r="BC119" s="230"/>
      <c r="BD119" s="230"/>
      <c r="BE119" s="230"/>
      <c r="BF119" s="230"/>
      <c r="BG119" s="230"/>
      <c r="BH119" s="230"/>
      <c r="BI119" s="230"/>
      <c r="BJ119" s="230"/>
      <c r="BK119" s="230"/>
      <c r="BL119" s="230"/>
      <c r="BM119" s="230"/>
      <c r="BN119" s="230"/>
      <c r="BO119" s="868" t="s">
        <v>431</v>
      </c>
      <c r="BP119" s="869"/>
      <c r="BQ119" s="873">
        <v>27636209</v>
      </c>
      <c r="BR119" s="836"/>
      <c r="BS119" s="836"/>
      <c r="BT119" s="836"/>
      <c r="BU119" s="836"/>
      <c r="BV119" s="836">
        <v>28440938</v>
      </c>
      <c r="BW119" s="836"/>
      <c r="BX119" s="836"/>
      <c r="BY119" s="836"/>
      <c r="BZ119" s="836"/>
      <c r="CA119" s="836">
        <v>28276553</v>
      </c>
      <c r="CB119" s="836"/>
      <c r="CC119" s="836"/>
      <c r="CD119" s="836"/>
      <c r="CE119" s="836"/>
      <c r="CF119" s="734"/>
      <c r="CG119" s="735"/>
      <c r="CH119" s="735"/>
      <c r="CI119" s="735"/>
      <c r="CJ119" s="825"/>
      <c r="CK119" s="923"/>
      <c r="CL119" s="811"/>
      <c r="CM119" s="829" t="s">
        <v>432</v>
      </c>
      <c r="CN119" s="830"/>
      <c r="CO119" s="830"/>
      <c r="CP119" s="830"/>
      <c r="CQ119" s="830"/>
      <c r="CR119" s="830"/>
      <c r="CS119" s="830"/>
      <c r="CT119" s="830"/>
      <c r="CU119" s="830"/>
      <c r="CV119" s="830"/>
      <c r="CW119" s="830"/>
      <c r="CX119" s="830"/>
      <c r="CY119" s="830"/>
      <c r="CZ119" s="830"/>
      <c r="DA119" s="830"/>
      <c r="DB119" s="830"/>
      <c r="DC119" s="830"/>
      <c r="DD119" s="830"/>
      <c r="DE119" s="830"/>
      <c r="DF119" s="831"/>
      <c r="DG119" s="750" t="s">
        <v>111</v>
      </c>
      <c r="DH119" s="751"/>
      <c r="DI119" s="751"/>
      <c r="DJ119" s="751"/>
      <c r="DK119" s="752"/>
      <c r="DL119" s="753" t="s">
        <v>111</v>
      </c>
      <c r="DM119" s="751"/>
      <c r="DN119" s="751"/>
      <c r="DO119" s="751"/>
      <c r="DP119" s="752"/>
      <c r="DQ119" s="753" t="s">
        <v>111</v>
      </c>
      <c r="DR119" s="751"/>
      <c r="DS119" s="751"/>
      <c r="DT119" s="751"/>
      <c r="DU119" s="752"/>
      <c r="DV119" s="839" t="s">
        <v>111</v>
      </c>
      <c r="DW119" s="840"/>
      <c r="DX119" s="840"/>
      <c r="DY119" s="840"/>
      <c r="DZ119" s="841"/>
    </row>
    <row r="120" spans="1:130" s="199" customFormat="1" ht="26.25" customHeight="1">
      <c r="A120" s="808"/>
      <c r="B120" s="809"/>
      <c r="C120" s="812" t="s">
        <v>409</v>
      </c>
      <c r="D120" s="813"/>
      <c r="E120" s="813"/>
      <c r="F120" s="813"/>
      <c r="G120" s="813"/>
      <c r="H120" s="813"/>
      <c r="I120" s="813"/>
      <c r="J120" s="813"/>
      <c r="K120" s="813"/>
      <c r="L120" s="813"/>
      <c r="M120" s="813"/>
      <c r="N120" s="813"/>
      <c r="O120" s="813"/>
      <c r="P120" s="813"/>
      <c r="Q120" s="813"/>
      <c r="R120" s="813"/>
      <c r="S120" s="813"/>
      <c r="T120" s="813"/>
      <c r="U120" s="813"/>
      <c r="V120" s="813"/>
      <c r="W120" s="813"/>
      <c r="X120" s="813"/>
      <c r="Y120" s="813"/>
      <c r="Z120" s="814"/>
      <c r="AA120" s="767">
        <v>454763</v>
      </c>
      <c r="AB120" s="768"/>
      <c r="AC120" s="768"/>
      <c r="AD120" s="768"/>
      <c r="AE120" s="769"/>
      <c r="AF120" s="770">
        <v>454587</v>
      </c>
      <c r="AG120" s="768"/>
      <c r="AH120" s="768"/>
      <c r="AI120" s="768"/>
      <c r="AJ120" s="769"/>
      <c r="AK120" s="770">
        <v>454410</v>
      </c>
      <c r="AL120" s="768"/>
      <c r="AM120" s="768"/>
      <c r="AN120" s="768"/>
      <c r="AO120" s="769"/>
      <c r="AP120" s="815">
        <v>6.7</v>
      </c>
      <c r="AQ120" s="816"/>
      <c r="AR120" s="816"/>
      <c r="AS120" s="816"/>
      <c r="AT120" s="817"/>
      <c r="AU120" s="874" t="s">
        <v>433</v>
      </c>
      <c r="AV120" s="875"/>
      <c r="AW120" s="875"/>
      <c r="AX120" s="875"/>
      <c r="AY120" s="876"/>
      <c r="AZ120" s="851" t="s">
        <v>434</v>
      </c>
      <c r="BA120" s="796"/>
      <c r="BB120" s="796"/>
      <c r="BC120" s="796"/>
      <c r="BD120" s="796"/>
      <c r="BE120" s="796"/>
      <c r="BF120" s="796"/>
      <c r="BG120" s="796"/>
      <c r="BH120" s="796"/>
      <c r="BI120" s="796"/>
      <c r="BJ120" s="796"/>
      <c r="BK120" s="796"/>
      <c r="BL120" s="796"/>
      <c r="BM120" s="796"/>
      <c r="BN120" s="796"/>
      <c r="BO120" s="796"/>
      <c r="BP120" s="797"/>
      <c r="BQ120" s="852">
        <v>3249541</v>
      </c>
      <c r="BR120" s="833"/>
      <c r="BS120" s="833"/>
      <c r="BT120" s="833"/>
      <c r="BU120" s="833"/>
      <c r="BV120" s="833">
        <v>3293885</v>
      </c>
      <c r="BW120" s="833"/>
      <c r="BX120" s="833"/>
      <c r="BY120" s="833"/>
      <c r="BZ120" s="833"/>
      <c r="CA120" s="833">
        <v>2625535</v>
      </c>
      <c r="CB120" s="833"/>
      <c r="CC120" s="833"/>
      <c r="CD120" s="833"/>
      <c r="CE120" s="833"/>
      <c r="CF120" s="857">
        <v>38.5</v>
      </c>
      <c r="CG120" s="858"/>
      <c r="CH120" s="858"/>
      <c r="CI120" s="858"/>
      <c r="CJ120" s="858"/>
      <c r="CK120" s="859" t="s">
        <v>435</v>
      </c>
      <c r="CL120" s="843"/>
      <c r="CM120" s="843"/>
      <c r="CN120" s="843"/>
      <c r="CO120" s="844"/>
      <c r="CP120" s="863" t="s">
        <v>381</v>
      </c>
      <c r="CQ120" s="864"/>
      <c r="CR120" s="864"/>
      <c r="CS120" s="864"/>
      <c r="CT120" s="864"/>
      <c r="CU120" s="864"/>
      <c r="CV120" s="864"/>
      <c r="CW120" s="864"/>
      <c r="CX120" s="864"/>
      <c r="CY120" s="864"/>
      <c r="CZ120" s="864"/>
      <c r="DA120" s="864"/>
      <c r="DB120" s="864"/>
      <c r="DC120" s="864"/>
      <c r="DD120" s="864"/>
      <c r="DE120" s="864"/>
      <c r="DF120" s="865"/>
      <c r="DG120" s="852" t="s">
        <v>111</v>
      </c>
      <c r="DH120" s="833"/>
      <c r="DI120" s="833"/>
      <c r="DJ120" s="833"/>
      <c r="DK120" s="833"/>
      <c r="DL120" s="833" t="s">
        <v>111</v>
      </c>
      <c r="DM120" s="833"/>
      <c r="DN120" s="833"/>
      <c r="DO120" s="833"/>
      <c r="DP120" s="833"/>
      <c r="DQ120" s="833">
        <v>19473</v>
      </c>
      <c r="DR120" s="833"/>
      <c r="DS120" s="833"/>
      <c r="DT120" s="833"/>
      <c r="DU120" s="833"/>
      <c r="DV120" s="834">
        <v>0.3</v>
      </c>
      <c r="DW120" s="834"/>
      <c r="DX120" s="834"/>
      <c r="DY120" s="834"/>
      <c r="DZ120" s="835"/>
    </row>
    <row r="121" spans="1:130" s="199" customFormat="1" ht="26.25" customHeight="1">
      <c r="A121" s="808"/>
      <c r="B121" s="809"/>
      <c r="C121" s="854" t="s">
        <v>436</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7" t="s">
        <v>111</v>
      </c>
      <c r="AB121" s="768"/>
      <c r="AC121" s="768"/>
      <c r="AD121" s="768"/>
      <c r="AE121" s="769"/>
      <c r="AF121" s="770" t="s">
        <v>111</v>
      </c>
      <c r="AG121" s="768"/>
      <c r="AH121" s="768"/>
      <c r="AI121" s="768"/>
      <c r="AJ121" s="769"/>
      <c r="AK121" s="770" t="s">
        <v>111</v>
      </c>
      <c r="AL121" s="768"/>
      <c r="AM121" s="768"/>
      <c r="AN121" s="768"/>
      <c r="AO121" s="769"/>
      <c r="AP121" s="815" t="s">
        <v>111</v>
      </c>
      <c r="AQ121" s="816"/>
      <c r="AR121" s="816"/>
      <c r="AS121" s="816"/>
      <c r="AT121" s="817"/>
      <c r="AU121" s="877"/>
      <c r="AV121" s="878"/>
      <c r="AW121" s="878"/>
      <c r="AX121" s="878"/>
      <c r="AY121" s="879"/>
      <c r="AZ121" s="803" t="s">
        <v>437</v>
      </c>
      <c r="BA121" s="738"/>
      <c r="BB121" s="738"/>
      <c r="BC121" s="738"/>
      <c r="BD121" s="738"/>
      <c r="BE121" s="738"/>
      <c r="BF121" s="738"/>
      <c r="BG121" s="738"/>
      <c r="BH121" s="738"/>
      <c r="BI121" s="738"/>
      <c r="BJ121" s="738"/>
      <c r="BK121" s="738"/>
      <c r="BL121" s="738"/>
      <c r="BM121" s="738"/>
      <c r="BN121" s="738"/>
      <c r="BO121" s="738"/>
      <c r="BP121" s="739"/>
      <c r="BQ121" s="804">
        <v>3333611</v>
      </c>
      <c r="BR121" s="805"/>
      <c r="BS121" s="805"/>
      <c r="BT121" s="805"/>
      <c r="BU121" s="805"/>
      <c r="BV121" s="805">
        <v>3300890</v>
      </c>
      <c r="BW121" s="805"/>
      <c r="BX121" s="805"/>
      <c r="BY121" s="805"/>
      <c r="BZ121" s="805"/>
      <c r="CA121" s="805">
        <v>3275867</v>
      </c>
      <c r="CB121" s="805"/>
      <c r="CC121" s="805"/>
      <c r="CD121" s="805"/>
      <c r="CE121" s="805"/>
      <c r="CF121" s="866">
        <v>48</v>
      </c>
      <c r="CG121" s="867"/>
      <c r="CH121" s="867"/>
      <c r="CI121" s="867"/>
      <c r="CJ121" s="867"/>
      <c r="CK121" s="860"/>
      <c r="CL121" s="846"/>
      <c r="CM121" s="846"/>
      <c r="CN121" s="846"/>
      <c r="CO121" s="847"/>
      <c r="CP121" s="826" t="s">
        <v>438</v>
      </c>
      <c r="CQ121" s="827"/>
      <c r="CR121" s="827"/>
      <c r="CS121" s="827"/>
      <c r="CT121" s="827"/>
      <c r="CU121" s="827"/>
      <c r="CV121" s="827"/>
      <c r="CW121" s="827"/>
      <c r="CX121" s="827"/>
      <c r="CY121" s="827"/>
      <c r="CZ121" s="827"/>
      <c r="DA121" s="827"/>
      <c r="DB121" s="827"/>
      <c r="DC121" s="827"/>
      <c r="DD121" s="827"/>
      <c r="DE121" s="827"/>
      <c r="DF121" s="828"/>
      <c r="DG121" s="804" t="s">
        <v>111</v>
      </c>
      <c r="DH121" s="805"/>
      <c r="DI121" s="805"/>
      <c r="DJ121" s="805"/>
      <c r="DK121" s="805"/>
      <c r="DL121" s="805" t="s">
        <v>111</v>
      </c>
      <c r="DM121" s="805"/>
      <c r="DN121" s="805"/>
      <c r="DO121" s="805"/>
      <c r="DP121" s="805"/>
      <c r="DQ121" s="805" t="s">
        <v>111</v>
      </c>
      <c r="DR121" s="805"/>
      <c r="DS121" s="805"/>
      <c r="DT121" s="805"/>
      <c r="DU121" s="805"/>
      <c r="DV121" s="782" t="s">
        <v>111</v>
      </c>
      <c r="DW121" s="782"/>
      <c r="DX121" s="782"/>
      <c r="DY121" s="782"/>
      <c r="DZ121" s="783"/>
    </row>
    <row r="122" spans="1:130" s="199" customFormat="1" ht="26.25" customHeight="1">
      <c r="A122" s="808"/>
      <c r="B122" s="809"/>
      <c r="C122" s="812" t="s">
        <v>419</v>
      </c>
      <c r="D122" s="813"/>
      <c r="E122" s="813"/>
      <c r="F122" s="813"/>
      <c r="G122" s="813"/>
      <c r="H122" s="813"/>
      <c r="I122" s="813"/>
      <c r="J122" s="813"/>
      <c r="K122" s="813"/>
      <c r="L122" s="813"/>
      <c r="M122" s="813"/>
      <c r="N122" s="813"/>
      <c r="O122" s="813"/>
      <c r="P122" s="813"/>
      <c r="Q122" s="813"/>
      <c r="R122" s="813"/>
      <c r="S122" s="813"/>
      <c r="T122" s="813"/>
      <c r="U122" s="813"/>
      <c r="V122" s="813"/>
      <c r="W122" s="813"/>
      <c r="X122" s="813"/>
      <c r="Y122" s="813"/>
      <c r="Z122" s="814"/>
      <c r="AA122" s="767" t="s">
        <v>111</v>
      </c>
      <c r="AB122" s="768"/>
      <c r="AC122" s="768"/>
      <c r="AD122" s="768"/>
      <c r="AE122" s="769"/>
      <c r="AF122" s="770" t="s">
        <v>111</v>
      </c>
      <c r="AG122" s="768"/>
      <c r="AH122" s="768"/>
      <c r="AI122" s="768"/>
      <c r="AJ122" s="769"/>
      <c r="AK122" s="770" t="s">
        <v>111</v>
      </c>
      <c r="AL122" s="768"/>
      <c r="AM122" s="768"/>
      <c r="AN122" s="768"/>
      <c r="AO122" s="769"/>
      <c r="AP122" s="815" t="s">
        <v>111</v>
      </c>
      <c r="AQ122" s="816"/>
      <c r="AR122" s="816"/>
      <c r="AS122" s="816"/>
      <c r="AT122" s="817"/>
      <c r="AU122" s="877"/>
      <c r="AV122" s="878"/>
      <c r="AW122" s="878"/>
      <c r="AX122" s="878"/>
      <c r="AY122" s="879"/>
      <c r="AZ122" s="870" t="s">
        <v>439</v>
      </c>
      <c r="BA122" s="871"/>
      <c r="BB122" s="871"/>
      <c r="BC122" s="871"/>
      <c r="BD122" s="871"/>
      <c r="BE122" s="871"/>
      <c r="BF122" s="871"/>
      <c r="BG122" s="871"/>
      <c r="BH122" s="871"/>
      <c r="BI122" s="871"/>
      <c r="BJ122" s="871"/>
      <c r="BK122" s="871"/>
      <c r="BL122" s="871"/>
      <c r="BM122" s="871"/>
      <c r="BN122" s="871"/>
      <c r="BO122" s="871"/>
      <c r="BP122" s="872"/>
      <c r="BQ122" s="873">
        <v>13761825</v>
      </c>
      <c r="BR122" s="836"/>
      <c r="BS122" s="836"/>
      <c r="BT122" s="836"/>
      <c r="BU122" s="836"/>
      <c r="BV122" s="836">
        <v>14636184</v>
      </c>
      <c r="BW122" s="836"/>
      <c r="BX122" s="836"/>
      <c r="BY122" s="836"/>
      <c r="BZ122" s="836"/>
      <c r="CA122" s="836">
        <v>14697620</v>
      </c>
      <c r="CB122" s="836"/>
      <c r="CC122" s="836"/>
      <c r="CD122" s="836"/>
      <c r="CE122" s="836"/>
      <c r="CF122" s="837">
        <v>215.5</v>
      </c>
      <c r="CG122" s="838"/>
      <c r="CH122" s="838"/>
      <c r="CI122" s="838"/>
      <c r="CJ122" s="838"/>
      <c r="CK122" s="860"/>
      <c r="CL122" s="846"/>
      <c r="CM122" s="846"/>
      <c r="CN122" s="846"/>
      <c r="CO122" s="847"/>
      <c r="CP122" s="826"/>
      <c r="CQ122" s="827"/>
      <c r="CR122" s="827"/>
      <c r="CS122" s="827"/>
      <c r="CT122" s="827"/>
      <c r="CU122" s="827"/>
      <c r="CV122" s="827"/>
      <c r="CW122" s="827"/>
      <c r="CX122" s="827"/>
      <c r="CY122" s="827"/>
      <c r="CZ122" s="827"/>
      <c r="DA122" s="827"/>
      <c r="DB122" s="827"/>
      <c r="DC122" s="827"/>
      <c r="DD122" s="827"/>
      <c r="DE122" s="827"/>
      <c r="DF122" s="828"/>
      <c r="DG122" s="804"/>
      <c r="DH122" s="805"/>
      <c r="DI122" s="805"/>
      <c r="DJ122" s="805"/>
      <c r="DK122" s="805"/>
      <c r="DL122" s="805"/>
      <c r="DM122" s="805"/>
      <c r="DN122" s="805"/>
      <c r="DO122" s="805"/>
      <c r="DP122" s="805"/>
      <c r="DQ122" s="805"/>
      <c r="DR122" s="805"/>
      <c r="DS122" s="805"/>
      <c r="DT122" s="805"/>
      <c r="DU122" s="805"/>
      <c r="DV122" s="782"/>
      <c r="DW122" s="782"/>
      <c r="DX122" s="782"/>
      <c r="DY122" s="782"/>
      <c r="DZ122" s="783"/>
    </row>
    <row r="123" spans="1:130" s="199" customFormat="1" ht="26.25" customHeight="1">
      <c r="A123" s="808"/>
      <c r="B123" s="809"/>
      <c r="C123" s="812" t="s">
        <v>425</v>
      </c>
      <c r="D123" s="813"/>
      <c r="E123" s="813"/>
      <c r="F123" s="813"/>
      <c r="G123" s="813"/>
      <c r="H123" s="813"/>
      <c r="I123" s="813"/>
      <c r="J123" s="813"/>
      <c r="K123" s="813"/>
      <c r="L123" s="813"/>
      <c r="M123" s="813"/>
      <c r="N123" s="813"/>
      <c r="O123" s="813"/>
      <c r="P123" s="813"/>
      <c r="Q123" s="813"/>
      <c r="R123" s="813"/>
      <c r="S123" s="813"/>
      <c r="T123" s="813"/>
      <c r="U123" s="813"/>
      <c r="V123" s="813"/>
      <c r="W123" s="813"/>
      <c r="X123" s="813"/>
      <c r="Y123" s="813"/>
      <c r="Z123" s="814"/>
      <c r="AA123" s="767" t="s">
        <v>111</v>
      </c>
      <c r="AB123" s="768"/>
      <c r="AC123" s="768"/>
      <c r="AD123" s="768"/>
      <c r="AE123" s="769"/>
      <c r="AF123" s="770">
        <v>2309</v>
      </c>
      <c r="AG123" s="768"/>
      <c r="AH123" s="768"/>
      <c r="AI123" s="768"/>
      <c r="AJ123" s="769"/>
      <c r="AK123" s="770">
        <v>2023</v>
      </c>
      <c r="AL123" s="768"/>
      <c r="AM123" s="768"/>
      <c r="AN123" s="768"/>
      <c r="AO123" s="769"/>
      <c r="AP123" s="815">
        <v>0</v>
      </c>
      <c r="AQ123" s="816"/>
      <c r="AR123" s="816"/>
      <c r="AS123" s="816"/>
      <c r="AT123" s="817"/>
      <c r="AU123" s="880"/>
      <c r="AV123" s="881"/>
      <c r="AW123" s="881"/>
      <c r="AX123" s="881"/>
      <c r="AY123" s="881"/>
      <c r="AZ123" s="230" t="s">
        <v>169</v>
      </c>
      <c r="BA123" s="230"/>
      <c r="BB123" s="230"/>
      <c r="BC123" s="230"/>
      <c r="BD123" s="230"/>
      <c r="BE123" s="230"/>
      <c r="BF123" s="230"/>
      <c r="BG123" s="230"/>
      <c r="BH123" s="230"/>
      <c r="BI123" s="230"/>
      <c r="BJ123" s="230"/>
      <c r="BK123" s="230"/>
      <c r="BL123" s="230"/>
      <c r="BM123" s="230"/>
      <c r="BN123" s="230"/>
      <c r="BO123" s="868" t="s">
        <v>440</v>
      </c>
      <c r="BP123" s="869"/>
      <c r="BQ123" s="823">
        <v>20344977</v>
      </c>
      <c r="BR123" s="824"/>
      <c r="BS123" s="824"/>
      <c r="BT123" s="824"/>
      <c r="BU123" s="824"/>
      <c r="BV123" s="824">
        <v>21230959</v>
      </c>
      <c r="BW123" s="824"/>
      <c r="BX123" s="824"/>
      <c r="BY123" s="824"/>
      <c r="BZ123" s="824"/>
      <c r="CA123" s="824">
        <v>20599022</v>
      </c>
      <c r="CB123" s="824"/>
      <c r="CC123" s="824"/>
      <c r="CD123" s="824"/>
      <c r="CE123" s="824"/>
      <c r="CF123" s="734"/>
      <c r="CG123" s="735"/>
      <c r="CH123" s="735"/>
      <c r="CI123" s="735"/>
      <c r="CJ123" s="825"/>
      <c r="CK123" s="860"/>
      <c r="CL123" s="846"/>
      <c r="CM123" s="846"/>
      <c r="CN123" s="846"/>
      <c r="CO123" s="847"/>
      <c r="CP123" s="826"/>
      <c r="CQ123" s="827"/>
      <c r="CR123" s="827"/>
      <c r="CS123" s="827"/>
      <c r="CT123" s="827"/>
      <c r="CU123" s="827"/>
      <c r="CV123" s="827"/>
      <c r="CW123" s="827"/>
      <c r="CX123" s="827"/>
      <c r="CY123" s="827"/>
      <c r="CZ123" s="827"/>
      <c r="DA123" s="827"/>
      <c r="DB123" s="827"/>
      <c r="DC123" s="827"/>
      <c r="DD123" s="827"/>
      <c r="DE123" s="827"/>
      <c r="DF123" s="828"/>
      <c r="DG123" s="767"/>
      <c r="DH123" s="768"/>
      <c r="DI123" s="768"/>
      <c r="DJ123" s="768"/>
      <c r="DK123" s="769"/>
      <c r="DL123" s="770"/>
      <c r="DM123" s="768"/>
      <c r="DN123" s="768"/>
      <c r="DO123" s="768"/>
      <c r="DP123" s="769"/>
      <c r="DQ123" s="770"/>
      <c r="DR123" s="768"/>
      <c r="DS123" s="768"/>
      <c r="DT123" s="768"/>
      <c r="DU123" s="769"/>
      <c r="DV123" s="815"/>
      <c r="DW123" s="816"/>
      <c r="DX123" s="816"/>
      <c r="DY123" s="816"/>
      <c r="DZ123" s="817"/>
    </row>
    <row r="124" spans="1:130" s="199" customFormat="1" ht="26.25" customHeight="1" thickBot="1">
      <c r="A124" s="808"/>
      <c r="B124" s="809"/>
      <c r="C124" s="812" t="s">
        <v>428</v>
      </c>
      <c r="D124" s="813"/>
      <c r="E124" s="813"/>
      <c r="F124" s="813"/>
      <c r="G124" s="813"/>
      <c r="H124" s="813"/>
      <c r="I124" s="813"/>
      <c r="J124" s="813"/>
      <c r="K124" s="813"/>
      <c r="L124" s="813"/>
      <c r="M124" s="813"/>
      <c r="N124" s="813"/>
      <c r="O124" s="813"/>
      <c r="P124" s="813"/>
      <c r="Q124" s="813"/>
      <c r="R124" s="813"/>
      <c r="S124" s="813"/>
      <c r="T124" s="813"/>
      <c r="U124" s="813"/>
      <c r="V124" s="813"/>
      <c r="W124" s="813"/>
      <c r="X124" s="813"/>
      <c r="Y124" s="813"/>
      <c r="Z124" s="814"/>
      <c r="AA124" s="767" t="s">
        <v>111</v>
      </c>
      <c r="AB124" s="768"/>
      <c r="AC124" s="768"/>
      <c r="AD124" s="768"/>
      <c r="AE124" s="769"/>
      <c r="AF124" s="770" t="s">
        <v>111</v>
      </c>
      <c r="AG124" s="768"/>
      <c r="AH124" s="768"/>
      <c r="AI124" s="768"/>
      <c r="AJ124" s="769"/>
      <c r="AK124" s="770" t="s">
        <v>111</v>
      </c>
      <c r="AL124" s="768"/>
      <c r="AM124" s="768"/>
      <c r="AN124" s="768"/>
      <c r="AO124" s="769"/>
      <c r="AP124" s="815" t="s">
        <v>111</v>
      </c>
      <c r="AQ124" s="816"/>
      <c r="AR124" s="816"/>
      <c r="AS124" s="816"/>
      <c r="AT124" s="817"/>
      <c r="AU124" s="818" t="s">
        <v>441</v>
      </c>
      <c r="AV124" s="819"/>
      <c r="AW124" s="819"/>
      <c r="AX124" s="819"/>
      <c r="AY124" s="819"/>
      <c r="AZ124" s="819"/>
      <c r="BA124" s="819"/>
      <c r="BB124" s="819"/>
      <c r="BC124" s="819"/>
      <c r="BD124" s="819"/>
      <c r="BE124" s="819"/>
      <c r="BF124" s="819"/>
      <c r="BG124" s="819"/>
      <c r="BH124" s="819"/>
      <c r="BI124" s="819"/>
      <c r="BJ124" s="819"/>
      <c r="BK124" s="819"/>
      <c r="BL124" s="819"/>
      <c r="BM124" s="819"/>
      <c r="BN124" s="819"/>
      <c r="BO124" s="819"/>
      <c r="BP124" s="820"/>
      <c r="BQ124" s="821">
        <v>111</v>
      </c>
      <c r="BR124" s="822"/>
      <c r="BS124" s="822"/>
      <c r="BT124" s="822"/>
      <c r="BU124" s="822"/>
      <c r="BV124" s="822">
        <v>109.8</v>
      </c>
      <c r="BW124" s="822"/>
      <c r="BX124" s="822"/>
      <c r="BY124" s="822"/>
      <c r="BZ124" s="822"/>
      <c r="CA124" s="822">
        <v>112.5</v>
      </c>
      <c r="CB124" s="822"/>
      <c r="CC124" s="822"/>
      <c r="CD124" s="822"/>
      <c r="CE124" s="822"/>
      <c r="CF124" s="712"/>
      <c r="CG124" s="713"/>
      <c r="CH124" s="713"/>
      <c r="CI124" s="713"/>
      <c r="CJ124" s="853"/>
      <c r="CK124" s="861"/>
      <c r="CL124" s="861"/>
      <c r="CM124" s="861"/>
      <c r="CN124" s="861"/>
      <c r="CO124" s="862"/>
      <c r="CP124" s="826" t="s">
        <v>442</v>
      </c>
      <c r="CQ124" s="827"/>
      <c r="CR124" s="827"/>
      <c r="CS124" s="827"/>
      <c r="CT124" s="827"/>
      <c r="CU124" s="827"/>
      <c r="CV124" s="827"/>
      <c r="CW124" s="827"/>
      <c r="CX124" s="827"/>
      <c r="CY124" s="827"/>
      <c r="CZ124" s="827"/>
      <c r="DA124" s="827"/>
      <c r="DB124" s="827"/>
      <c r="DC124" s="827"/>
      <c r="DD124" s="827"/>
      <c r="DE124" s="827"/>
      <c r="DF124" s="828"/>
      <c r="DG124" s="750">
        <v>7840463</v>
      </c>
      <c r="DH124" s="751"/>
      <c r="DI124" s="751"/>
      <c r="DJ124" s="751"/>
      <c r="DK124" s="752"/>
      <c r="DL124" s="753">
        <v>8044710</v>
      </c>
      <c r="DM124" s="751"/>
      <c r="DN124" s="751"/>
      <c r="DO124" s="751"/>
      <c r="DP124" s="752"/>
      <c r="DQ124" s="753" t="s">
        <v>111</v>
      </c>
      <c r="DR124" s="751"/>
      <c r="DS124" s="751"/>
      <c r="DT124" s="751"/>
      <c r="DU124" s="752"/>
      <c r="DV124" s="839" t="s">
        <v>111</v>
      </c>
      <c r="DW124" s="840"/>
      <c r="DX124" s="840"/>
      <c r="DY124" s="840"/>
      <c r="DZ124" s="841"/>
    </row>
    <row r="125" spans="1:130" s="199" customFormat="1" ht="26.25" customHeight="1">
      <c r="A125" s="808"/>
      <c r="B125" s="809"/>
      <c r="C125" s="812" t="s">
        <v>430</v>
      </c>
      <c r="D125" s="813"/>
      <c r="E125" s="813"/>
      <c r="F125" s="813"/>
      <c r="G125" s="813"/>
      <c r="H125" s="813"/>
      <c r="I125" s="813"/>
      <c r="J125" s="813"/>
      <c r="K125" s="813"/>
      <c r="L125" s="813"/>
      <c r="M125" s="813"/>
      <c r="N125" s="813"/>
      <c r="O125" s="813"/>
      <c r="P125" s="813"/>
      <c r="Q125" s="813"/>
      <c r="R125" s="813"/>
      <c r="S125" s="813"/>
      <c r="T125" s="813"/>
      <c r="U125" s="813"/>
      <c r="V125" s="813"/>
      <c r="W125" s="813"/>
      <c r="X125" s="813"/>
      <c r="Y125" s="813"/>
      <c r="Z125" s="814"/>
      <c r="AA125" s="767" t="s">
        <v>111</v>
      </c>
      <c r="AB125" s="768"/>
      <c r="AC125" s="768"/>
      <c r="AD125" s="768"/>
      <c r="AE125" s="769"/>
      <c r="AF125" s="770" t="s">
        <v>111</v>
      </c>
      <c r="AG125" s="768"/>
      <c r="AH125" s="768"/>
      <c r="AI125" s="768"/>
      <c r="AJ125" s="769"/>
      <c r="AK125" s="770" t="s">
        <v>111</v>
      </c>
      <c r="AL125" s="768"/>
      <c r="AM125" s="768"/>
      <c r="AN125" s="768"/>
      <c r="AO125" s="769"/>
      <c r="AP125" s="815" t="s">
        <v>111</v>
      </c>
      <c r="AQ125" s="816"/>
      <c r="AR125" s="816"/>
      <c r="AS125" s="816"/>
      <c r="AT125" s="81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42" t="s">
        <v>443</v>
      </c>
      <c r="CL125" s="843"/>
      <c r="CM125" s="843"/>
      <c r="CN125" s="843"/>
      <c r="CO125" s="844"/>
      <c r="CP125" s="851" t="s">
        <v>444</v>
      </c>
      <c r="CQ125" s="796"/>
      <c r="CR125" s="796"/>
      <c r="CS125" s="796"/>
      <c r="CT125" s="796"/>
      <c r="CU125" s="796"/>
      <c r="CV125" s="796"/>
      <c r="CW125" s="796"/>
      <c r="CX125" s="796"/>
      <c r="CY125" s="796"/>
      <c r="CZ125" s="796"/>
      <c r="DA125" s="796"/>
      <c r="DB125" s="796"/>
      <c r="DC125" s="796"/>
      <c r="DD125" s="796"/>
      <c r="DE125" s="796"/>
      <c r="DF125" s="797"/>
      <c r="DG125" s="852" t="s">
        <v>111</v>
      </c>
      <c r="DH125" s="833"/>
      <c r="DI125" s="833"/>
      <c r="DJ125" s="833"/>
      <c r="DK125" s="833"/>
      <c r="DL125" s="833" t="s">
        <v>111</v>
      </c>
      <c r="DM125" s="833"/>
      <c r="DN125" s="833"/>
      <c r="DO125" s="833"/>
      <c r="DP125" s="833"/>
      <c r="DQ125" s="833" t="s">
        <v>111</v>
      </c>
      <c r="DR125" s="833"/>
      <c r="DS125" s="833"/>
      <c r="DT125" s="833"/>
      <c r="DU125" s="833"/>
      <c r="DV125" s="834" t="s">
        <v>111</v>
      </c>
      <c r="DW125" s="834"/>
      <c r="DX125" s="834"/>
      <c r="DY125" s="834"/>
      <c r="DZ125" s="835"/>
    </row>
    <row r="126" spans="1:130" s="199" customFormat="1" ht="26.25" customHeight="1" thickBot="1">
      <c r="A126" s="808"/>
      <c r="B126" s="809"/>
      <c r="C126" s="812" t="s">
        <v>432</v>
      </c>
      <c r="D126" s="813"/>
      <c r="E126" s="813"/>
      <c r="F126" s="813"/>
      <c r="G126" s="813"/>
      <c r="H126" s="813"/>
      <c r="I126" s="813"/>
      <c r="J126" s="813"/>
      <c r="K126" s="813"/>
      <c r="L126" s="813"/>
      <c r="M126" s="813"/>
      <c r="N126" s="813"/>
      <c r="O126" s="813"/>
      <c r="P126" s="813"/>
      <c r="Q126" s="813"/>
      <c r="R126" s="813"/>
      <c r="S126" s="813"/>
      <c r="T126" s="813"/>
      <c r="U126" s="813"/>
      <c r="V126" s="813"/>
      <c r="W126" s="813"/>
      <c r="X126" s="813"/>
      <c r="Y126" s="813"/>
      <c r="Z126" s="814"/>
      <c r="AA126" s="767">
        <v>200723</v>
      </c>
      <c r="AB126" s="768"/>
      <c r="AC126" s="768"/>
      <c r="AD126" s="768"/>
      <c r="AE126" s="769"/>
      <c r="AF126" s="770" t="s">
        <v>111</v>
      </c>
      <c r="AG126" s="768"/>
      <c r="AH126" s="768"/>
      <c r="AI126" s="768"/>
      <c r="AJ126" s="769"/>
      <c r="AK126" s="770" t="s">
        <v>111</v>
      </c>
      <c r="AL126" s="768"/>
      <c r="AM126" s="768"/>
      <c r="AN126" s="768"/>
      <c r="AO126" s="769"/>
      <c r="AP126" s="815" t="s">
        <v>111</v>
      </c>
      <c r="AQ126" s="816"/>
      <c r="AR126" s="816"/>
      <c r="AS126" s="816"/>
      <c r="AT126" s="81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45"/>
      <c r="CL126" s="846"/>
      <c r="CM126" s="846"/>
      <c r="CN126" s="846"/>
      <c r="CO126" s="847"/>
      <c r="CP126" s="803" t="s">
        <v>445</v>
      </c>
      <c r="CQ126" s="738"/>
      <c r="CR126" s="738"/>
      <c r="CS126" s="738"/>
      <c r="CT126" s="738"/>
      <c r="CU126" s="738"/>
      <c r="CV126" s="738"/>
      <c r="CW126" s="738"/>
      <c r="CX126" s="738"/>
      <c r="CY126" s="738"/>
      <c r="CZ126" s="738"/>
      <c r="DA126" s="738"/>
      <c r="DB126" s="738"/>
      <c r="DC126" s="738"/>
      <c r="DD126" s="738"/>
      <c r="DE126" s="738"/>
      <c r="DF126" s="739"/>
      <c r="DG126" s="804" t="s">
        <v>111</v>
      </c>
      <c r="DH126" s="805"/>
      <c r="DI126" s="805"/>
      <c r="DJ126" s="805"/>
      <c r="DK126" s="805"/>
      <c r="DL126" s="805" t="s">
        <v>111</v>
      </c>
      <c r="DM126" s="805"/>
      <c r="DN126" s="805"/>
      <c r="DO126" s="805"/>
      <c r="DP126" s="805"/>
      <c r="DQ126" s="805" t="s">
        <v>111</v>
      </c>
      <c r="DR126" s="805"/>
      <c r="DS126" s="805"/>
      <c r="DT126" s="805"/>
      <c r="DU126" s="805"/>
      <c r="DV126" s="782" t="s">
        <v>111</v>
      </c>
      <c r="DW126" s="782"/>
      <c r="DX126" s="782"/>
      <c r="DY126" s="782"/>
      <c r="DZ126" s="783"/>
    </row>
    <row r="127" spans="1:130" s="199" customFormat="1" ht="26.25" customHeight="1">
      <c r="A127" s="810"/>
      <c r="B127" s="811"/>
      <c r="C127" s="829" t="s">
        <v>446</v>
      </c>
      <c r="D127" s="830"/>
      <c r="E127" s="830"/>
      <c r="F127" s="830"/>
      <c r="G127" s="830"/>
      <c r="H127" s="830"/>
      <c r="I127" s="830"/>
      <c r="J127" s="830"/>
      <c r="K127" s="830"/>
      <c r="L127" s="830"/>
      <c r="M127" s="830"/>
      <c r="N127" s="830"/>
      <c r="O127" s="830"/>
      <c r="P127" s="830"/>
      <c r="Q127" s="830"/>
      <c r="R127" s="830"/>
      <c r="S127" s="830"/>
      <c r="T127" s="830"/>
      <c r="U127" s="830"/>
      <c r="V127" s="830"/>
      <c r="W127" s="830"/>
      <c r="X127" s="830"/>
      <c r="Y127" s="830"/>
      <c r="Z127" s="831"/>
      <c r="AA127" s="767" t="s">
        <v>111</v>
      </c>
      <c r="AB127" s="768"/>
      <c r="AC127" s="768"/>
      <c r="AD127" s="768"/>
      <c r="AE127" s="769"/>
      <c r="AF127" s="770" t="s">
        <v>111</v>
      </c>
      <c r="AG127" s="768"/>
      <c r="AH127" s="768"/>
      <c r="AI127" s="768"/>
      <c r="AJ127" s="769"/>
      <c r="AK127" s="770" t="s">
        <v>111</v>
      </c>
      <c r="AL127" s="768"/>
      <c r="AM127" s="768"/>
      <c r="AN127" s="768"/>
      <c r="AO127" s="769"/>
      <c r="AP127" s="815" t="s">
        <v>111</v>
      </c>
      <c r="AQ127" s="816"/>
      <c r="AR127" s="816"/>
      <c r="AS127" s="816"/>
      <c r="AT127" s="817"/>
      <c r="AU127" s="235"/>
      <c r="AV127" s="235"/>
      <c r="AW127" s="235"/>
      <c r="AX127" s="832" t="s">
        <v>447</v>
      </c>
      <c r="AY127" s="800"/>
      <c r="AZ127" s="800"/>
      <c r="BA127" s="800"/>
      <c r="BB127" s="800"/>
      <c r="BC127" s="800"/>
      <c r="BD127" s="800"/>
      <c r="BE127" s="801"/>
      <c r="BF127" s="799" t="s">
        <v>448</v>
      </c>
      <c r="BG127" s="800"/>
      <c r="BH127" s="800"/>
      <c r="BI127" s="800"/>
      <c r="BJ127" s="800"/>
      <c r="BK127" s="800"/>
      <c r="BL127" s="801"/>
      <c r="BM127" s="799" t="s">
        <v>449</v>
      </c>
      <c r="BN127" s="800"/>
      <c r="BO127" s="800"/>
      <c r="BP127" s="800"/>
      <c r="BQ127" s="800"/>
      <c r="BR127" s="800"/>
      <c r="BS127" s="801"/>
      <c r="BT127" s="799" t="s">
        <v>450</v>
      </c>
      <c r="BU127" s="800"/>
      <c r="BV127" s="800"/>
      <c r="BW127" s="800"/>
      <c r="BX127" s="800"/>
      <c r="BY127" s="800"/>
      <c r="BZ127" s="802"/>
      <c r="CA127" s="235"/>
      <c r="CB127" s="235"/>
      <c r="CC127" s="235"/>
      <c r="CD127" s="236"/>
      <c r="CE127" s="236"/>
      <c r="CF127" s="236"/>
      <c r="CG127" s="233"/>
      <c r="CH127" s="233"/>
      <c r="CI127" s="233"/>
      <c r="CJ127" s="234"/>
      <c r="CK127" s="845"/>
      <c r="CL127" s="846"/>
      <c r="CM127" s="846"/>
      <c r="CN127" s="846"/>
      <c r="CO127" s="847"/>
      <c r="CP127" s="803" t="s">
        <v>451</v>
      </c>
      <c r="CQ127" s="738"/>
      <c r="CR127" s="738"/>
      <c r="CS127" s="738"/>
      <c r="CT127" s="738"/>
      <c r="CU127" s="738"/>
      <c r="CV127" s="738"/>
      <c r="CW127" s="738"/>
      <c r="CX127" s="738"/>
      <c r="CY127" s="738"/>
      <c r="CZ127" s="738"/>
      <c r="DA127" s="738"/>
      <c r="DB127" s="738"/>
      <c r="DC127" s="738"/>
      <c r="DD127" s="738"/>
      <c r="DE127" s="738"/>
      <c r="DF127" s="739"/>
      <c r="DG127" s="804" t="s">
        <v>111</v>
      </c>
      <c r="DH127" s="805"/>
      <c r="DI127" s="805"/>
      <c r="DJ127" s="805"/>
      <c r="DK127" s="805"/>
      <c r="DL127" s="805" t="s">
        <v>111</v>
      </c>
      <c r="DM127" s="805"/>
      <c r="DN127" s="805"/>
      <c r="DO127" s="805"/>
      <c r="DP127" s="805"/>
      <c r="DQ127" s="805" t="s">
        <v>111</v>
      </c>
      <c r="DR127" s="805"/>
      <c r="DS127" s="805"/>
      <c r="DT127" s="805"/>
      <c r="DU127" s="805"/>
      <c r="DV127" s="782" t="s">
        <v>111</v>
      </c>
      <c r="DW127" s="782"/>
      <c r="DX127" s="782"/>
      <c r="DY127" s="782"/>
      <c r="DZ127" s="783"/>
    </row>
    <row r="128" spans="1:130" s="199" customFormat="1" ht="26.25" customHeight="1" thickBot="1">
      <c r="A128" s="784" t="s">
        <v>452</v>
      </c>
      <c r="B128" s="785"/>
      <c r="C128" s="785"/>
      <c r="D128" s="785"/>
      <c r="E128" s="785"/>
      <c r="F128" s="785"/>
      <c r="G128" s="785"/>
      <c r="H128" s="785"/>
      <c r="I128" s="785"/>
      <c r="J128" s="785"/>
      <c r="K128" s="785"/>
      <c r="L128" s="785"/>
      <c r="M128" s="785"/>
      <c r="N128" s="785"/>
      <c r="O128" s="785"/>
      <c r="P128" s="785"/>
      <c r="Q128" s="785"/>
      <c r="R128" s="785"/>
      <c r="S128" s="785"/>
      <c r="T128" s="785"/>
      <c r="U128" s="785"/>
      <c r="V128" s="785"/>
      <c r="W128" s="786" t="s">
        <v>453</v>
      </c>
      <c r="X128" s="786"/>
      <c r="Y128" s="786"/>
      <c r="Z128" s="787"/>
      <c r="AA128" s="788">
        <v>544825</v>
      </c>
      <c r="AB128" s="789"/>
      <c r="AC128" s="789"/>
      <c r="AD128" s="789"/>
      <c r="AE128" s="790"/>
      <c r="AF128" s="791">
        <v>342748</v>
      </c>
      <c r="AG128" s="789"/>
      <c r="AH128" s="789"/>
      <c r="AI128" s="789"/>
      <c r="AJ128" s="790"/>
      <c r="AK128" s="791">
        <v>394333</v>
      </c>
      <c r="AL128" s="789"/>
      <c r="AM128" s="789"/>
      <c r="AN128" s="789"/>
      <c r="AO128" s="790"/>
      <c r="AP128" s="792"/>
      <c r="AQ128" s="793"/>
      <c r="AR128" s="793"/>
      <c r="AS128" s="793"/>
      <c r="AT128" s="794"/>
      <c r="AU128" s="235"/>
      <c r="AV128" s="235"/>
      <c r="AW128" s="235"/>
      <c r="AX128" s="795" t="s">
        <v>454</v>
      </c>
      <c r="AY128" s="796"/>
      <c r="AZ128" s="796"/>
      <c r="BA128" s="796"/>
      <c r="BB128" s="796"/>
      <c r="BC128" s="796"/>
      <c r="BD128" s="796"/>
      <c r="BE128" s="797"/>
      <c r="BF128" s="774" t="s">
        <v>111</v>
      </c>
      <c r="BG128" s="775"/>
      <c r="BH128" s="775"/>
      <c r="BI128" s="775"/>
      <c r="BJ128" s="775"/>
      <c r="BK128" s="775"/>
      <c r="BL128" s="798"/>
      <c r="BM128" s="774">
        <v>13.75</v>
      </c>
      <c r="BN128" s="775"/>
      <c r="BO128" s="775"/>
      <c r="BP128" s="775"/>
      <c r="BQ128" s="775"/>
      <c r="BR128" s="775"/>
      <c r="BS128" s="798"/>
      <c r="BT128" s="774">
        <v>20</v>
      </c>
      <c r="BU128" s="775"/>
      <c r="BV128" s="775"/>
      <c r="BW128" s="775"/>
      <c r="BX128" s="775"/>
      <c r="BY128" s="775"/>
      <c r="BZ128" s="776"/>
      <c r="CA128" s="236"/>
      <c r="CB128" s="236"/>
      <c r="CC128" s="236"/>
      <c r="CD128" s="236"/>
      <c r="CE128" s="236"/>
      <c r="CF128" s="236"/>
      <c r="CG128" s="233"/>
      <c r="CH128" s="233"/>
      <c r="CI128" s="233"/>
      <c r="CJ128" s="234"/>
      <c r="CK128" s="848"/>
      <c r="CL128" s="849"/>
      <c r="CM128" s="849"/>
      <c r="CN128" s="849"/>
      <c r="CO128" s="850"/>
      <c r="CP128" s="777" t="s">
        <v>455</v>
      </c>
      <c r="CQ128" s="716"/>
      <c r="CR128" s="716"/>
      <c r="CS128" s="716"/>
      <c r="CT128" s="716"/>
      <c r="CU128" s="716"/>
      <c r="CV128" s="716"/>
      <c r="CW128" s="716"/>
      <c r="CX128" s="716"/>
      <c r="CY128" s="716"/>
      <c r="CZ128" s="716"/>
      <c r="DA128" s="716"/>
      <c r="DB128" s="716"/>
      <c r="DC128" s="716"/>
      <c r="DD128" s="716"/>
      <c r="DE128" s="716"/>
      <c r="DF128" s="717"/>
      <c r="DG128" s="778" t="s">
        <v>111</v>
      </c>
      <c r="DH128" s="779"/>
      <c r="DI128" s="779"/>
      <c r="DJ128" s="779"/>
      <c r="DK128" s="779"/>
      <c r="DL128" s="779" t="s">
        <v>111</v>
      </c>
      <c r="DM128" s="779"/>
      <c r="DN128" s="779"/>
      <c r="DO128" s="779"/>
      <c r="DP128" s="779"/>
      <c r="DQ128" s="779" t="s">
        <v>111</v>
      </c>
      <c r="DR128" s="779"/>
      <c r="DS128" s="779"/>
      <c r="DT128" s="779"/>
      <c r="DU128" s="779"/>
      <c r="DV128" s="780" t="s">
        <v>111</v>
      </c>
      <c r="DW128" s="780"/>
      <c r="DX128" s="780"/>
      <c r="DY128" s="780"/>
      <c r="DZ128" s="781"/>
    </row>
    <row r="129" spans="1:131" s="199" customFormat="1" ht="26.25" customHeight="1">
      <c r="A129" s="762" t="s">
        <v>91</v>
      </c>
      <c r="B129" s="763"/>
      <c r="C129" s="763"/>
      <c r="D129" s="763"/>
      <c r="E129" s="763"/>
      <c r="F129" s="763"/>
      <c r="G129" s="763"/>
      <c r="H129" s="763"/>
      <c r="I129" s="763"/>
      <c r="J129" s="763"/>
      <c r="K129" s="763"/>
      <c r="L129" s="763"/>
      <c r="M129" s="763"/>
      <c r="N129" s="763"/>
      <c r="O129" s="763"/>
      <c r="P129" s="763"/>
      <c r="Q129" s="763"/>
      <c r="R129" s="763"/>
      <c r="S129" s="763"/>
      <c r="T129" s="763"/>
      <c r="U129" s="763"/>
      <c r="V129" s="763"/>
      <c r="W129" s="764" t="s">
        <v>456</v>
      </c>
      <c r="X129" s="765"/>
      <c r="Y129" s="765"/>
      <c r="Z129" s="766"/>
      <c r="AA129" s="767">
        <v>7832596</v>
      </c>
      <c r="AB129" s="768"/>
      <c r="AC129" s="768"/>
      <c r="AD129" s="768"/>
      <c r="AE129" s="769"/>
      <c r="AF129" s="770">
        <v>7937389</v>
      </c>
      <c r="AG129" s="768"/>
      <c r="AH129" s="768"/>
      <c r="AI129" s="768"/>
      <c r="AJ129" s="769"/>
      <c r="AK129" s="770">
        <v>8005141</v>
      </c>
      <c r="AL129" s="768"/>
      <c r="AM129" s="768"/>
      <c r="AN129" s="768"/>
      <c r="AO129" s="769"/>
      <c r="AP129" s="771"/>
      <c r="AQ129" s="772"/>
      <c r="AR129" s="772"/>
      <c r="AS129" s="772"/>
      <c r="AT129" s="773"/>
      <c r="AU129" s="237"/>
      <c r="AV129" s="237"/>
      <c r="AW129" s="237"/>
      <c r="AX129" s="737" t="s">
        <v>457</v>
      </c>
      <c r="AY129" s="738"/>
      <c r="AZ129" s="738"/>
      <c r="BA129" s="738"/>
      <c r="BB129" s="738"/>
      <c r="BC129" s="738"/>
      <c r="BD129" s="738"/>
      <c r="BE129" s="739"/>
      <c r="BF129" s="757" t="s">
        <v>111</v>
      </c>
      <c r="BG129" s="758"/>
      <c r="BH129" s="758"/>
      <c r="BI129" s="758"/>
      <c r="BJ129" s="758"/>
      <c r="BK129" s="758"/>
      <c r="BL129" s="759"/>
      <c r="BM129" s="757">
        <v>18.75</v>
      </c>
      <c r="BN129" s="758"/>
      <c r="BO129" s="758"/>
      <c r="BP129" s="758"/>
      <c r="BQ129" s="758"/>
      <c r="BR129" s="758"/>
      <c r="BS129" s="759"/>
      <c r="BT129" s="757">
        <v>30</v>
      </c>
      <c r="BU129" s="760"/>
      <c r="BV129" s="760"/>
      <c r="BW129" s="760"/>
      <c r="BX129" s="760"/>
      <c r="BY129" s="760"/>
      <c r="BZ129" s="76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62" t="s">
        <v>458</v>
      </c>
      <c r="B130" s="763"/>
      <c r="C130" s="763"/>
      <c r="D130" s="763"/>
      <c r="E130" s="763"/>
      <c r="F130" s="763"/>
      <c r="G130" s="763"/>
      <c r="H130" s="763"/>
      <c r="I130" s="763"/>
      <c r="J130" s="763"/>
      <c r="K130" s="763"/>
      <c r="L130" s="763"/>
      <c r="M130" s="763"/>
      <c r="N130" s="763"/>
      <c r="O130" s="763"/>
      <c r="P130" s="763"/>
      <c r="Q130" s="763"/>
      <c r="R130" s="763"/>
      <c r="S130" s="763"/>
      <c r="T130" s="763"/>
      <c r="U130" s="763"/>
      <c r="V130" s="763"/>
      <c r="W130" s="764" t="s">
        <v>459</v>
      </c>
      <c r="X130" s="765"/>
      <c r="Y130" s="765"/>
      <c r="Z130" s="766"/>
      <c r="AA130" s="767">
        <v>1267144</v>
      </c>
      <c r="AB130" s="768"/>
      <c r="AC130" s="768"/>
      <c r="AD130" s="768"/>
      <c r="AE130" s="769"/>
      <c r="AF130" s="770">
        <v>1373545</v>
      </c>
      <c r="AG130" s="768"/>
      <c r="AH130" s="768"/>
      <c r="AI130" s="768"/>
      <c r="AJ130" s="769"/>
      <c r="AK130" s="770">
        <v>1184997</v>
      </c>
      <c r="AL130" s="768"/>
      <c r="AM130" s="768"/>
      <c r="AN130" s="768"/>
      <c r="AO130" s="769"/>
      <c r="AP130" s="771"/>
      <c r="AQ130" s="772"/>
      <c r="AR130" s="772"/>
      <c r="AS130" s="772"/>
      <c r="AT130" s="773"/>
      <c r="AU130" s="237"/>
      <c r="AV130" s="237"/>
      <c r="AW130" s="237"/>
      <c r="AX130" s="737" t="s">
        <v>460</v>
      </c>
      <c r="AY130" s="738"/>
      <c r="AZ130" s="738"/>
      <c r="BA130" s="738"/>
      <c r="BB130" s="738"/>
      <c r="BC130" s="738"/>
      <c r="BD130" s="738"/>
      <c r="BE130" s="739"/>
      <c r="BF130" s="740">
        <v>13.6</v>
      </c>
      <c r="BG130" s="741"/>
      <c r="BH130" s="741"/>
      <c r="BI130" s="741"/>
      <c r="BJ130" s="741"/>
      <c r="BK130" s="741"/>
      <c r="BL130" s="742"/>
      <c r="BM130" s="740">
        <v>25</v>
      </c>
      <c r="BN130" s="741"/>
      <c r="BO130" s="741"/>
      <c r="BP130" s="741"/>
      <c r="BQ130" s="741"/>
      <c r="BR130" s="741"/>
      <c r="BS130" s="742"/>
      <c r="BT130" s="740">
        <v>35</v>
      </c>
      <c r="BU130" s="743"/>
      <c r="BV130" s="743"/>
      <c r="BW130" s="743"/>
      <c r="BX130" s="743"/>
      <c r="BY130" s="743"/>
      <c r="BZ130" s="7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461</v>
      </c>
      <c r="X131" s="748"/>
      <c r="Y131" s="748"/>
      <c r="Z131" s="749"/>
      <c r="AA131" s="750">
        <v>6565452</v>
      </c>
      <c r="AB131" s="751"/>
      <c r="AC131" s="751"/>
      <c r="AD131" s="751"/>
      <c r="AE131" s="752"/>
      <c r="AF131" s="753">
        <v>6563844</v>
      </c>
      <c r="AG131" s="751"/>
      <c r="AH131" s="751"/>
      <c r="AI131" s="751"/>
      <c r="AJ131" s="752"/>
      <c r="AK131" s="753">
        <v>6820144</v>
      </c>
      <c r="AL131" s="751"/>
      <c r="AM131" s="751"/>
      <c r="AN131" s="751"/>
      <c r="AO131" s="752"/>
      <c r="AP131" s="754"/>
      <c r="AQ131" s="755"/>
      <c r="AR131" s="755"/>
      <c r="AS131" s="755"/>
      <c r="AT131" s="756"/>
      <c r="AU131" s="237"/>
      <c r="AV131" s="237"/>
      <c r="AW131" s="237"/>
      <c r="AX131" s="715" t="s">
        <v>462</v>
      </c>
      <c r="AY131" s="716"/>
      <c r="AZ131" s="716"/>
      <c r="BA131" s="716"/>
      <c r="BB131" s="716"/>
      <c r="BC131" s="716"/>
      <c r="BD131" s="716"/>
      <c r="BE131" s="717"/>
      <c r="BF131" s="718">
        <v>112.5</v>
      </c>
      <c r="BG131" s="719"/>
      <c r="BH131" s="719"/>
      <c r="BI131" s="719"/>
      <c r="BJ131" s="719"/>
      <c r="BK131" s="719"/>
      <c r="BL131" s="720"/>
      <c r="BM131" s="718">
        <v>350</v>
      </c>
      <c r="BN131" s="719"/>
      <c r="BO131" s="719"/>
      <c r="BP131" s="719"/>
      <c r="BQ131" s="719"/>
      <c r="BR131" s="719"/>
      <c r="BS131" s="720"/>
      <c r="BT131" s="721"/>
      <c r="BU131" s="722"/>
      <c r="BV131" s="722"/>
      <c r="BW131" s="722"/>
      <c r="BX131" s="722"/>
      <c r="BY131" s="722"/>
      <c r="BZ131" s="72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24" t="s">
        <v>463</v>
      </c>
      <c r="B132" s="725"/>
      <c r="C132" s="725"/>
      <c r="D132" s="725"/>
      <c r="E132" s="725"/>
      <c r="F132" s="725"/>
      <c r="G132" s="725"/>
      <c r="H132" s="725"/>
      <c r="I132" s="725"/>
      <c r="J132" s="725"/>
      <c r="K132" s="725"/>
      <c r="L132" s="725"/>
      <c r="M132" s="725"/>
      <c r="N132" s="725"/>
      <c r="O132" s="725"/>
      <c r="P132" s="725"/>
      <c r="Q132" s="725"/>
      <c r="R132" s="725"/>
      <c r="S132" s="725"/>
      <c r="T132" s="725"/>
      <c r="U132" s="725"/>
      <c r="V132" s="728" t="s">
        <v>464</v>
      </c>
      <c r="W132" s="728"/>
      <c r="X132" s="728"/>
      <c r="Y132" s="728"/>
      <c r="Z132" s="729"/>
      <c r="AA132" s="730">
        <v>15.280760559999999</v>
      </c>
      <c r="AB132" s="731"/>
      <c r="AC132" s="731"/>
      <c r="AD132" s="731"/>
      <c r="AE132" s="732"/>
      <c r="AF132" s="733">
        <v>11.892848150000001</v>
      </c>
      <c r="AG132" s="731"/>
      <c r="AH132" s="731"/>
      <c r="AI132" s="731"/>
      <c r="AJ132" s="732"/>
      <c r="AK132" s="733">
        <v>13.861862739999999</v>
      </c>
      <c r="AL132" s="731"/>
      <c r="AM132" s="731"/>
      <c r="AN132" s="731"/>
      <c r="AO132" s="732"/>
      <c r="AP132" s="734"/>
      <c r="AQ132" s="735"/>
      <c r="AR132" s="735"/>
      <c r="AS132" s="735"/>
      <c r="AT132" s="73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26"/>
      <c r="B133" s="727"/>
      <c r="C133" s="727"/>
      <c r="D133" s="727"/>
      <c r="E133" s="727"/>
      <c r="F133" s="727"/>
      <c r="G133" s="727"/>
      <c r="H133" s="727"/>
      <c r="I133" s="727"/>
      <c r="J133" s="727"/>
      <c r="K133" s="727"/>
      <c r="L133" s="727"/>
      <c r="M133" s="727"/>
      <c r="N133" s="727"/>
      <c r="O133" s="727"/>
      <c r="P133" s="727"/>
      <c r="Q133" s="727"/>
      <c r="R133" s="727"/>
      <c r="S133" s="727"/>
      <c r="T133" s="727"/>
      <c r="U133" s="727"/>
      <c r="V133" s="707" t="s">
        <v>465</v>
      </c>
      <c r="W133" s="707"/>
      <c r="X133" s="707"/>
      <c r="Y133" s="707"/>
      <c r="Z133" s="708"/>
      <c r="AA133" s="709">
        <v>14</v>
      </c>
      <c r="AB133" s="710"/>
      <c r="AC133" s="710"/>
      <c r="AD133" s="710"/>
      <c r="AE133" s="711"/>
      <c r="AF133" s="709">
        <v>14.1</v>
      </c>
      <c r="AG133" s="710"/>
      <c r="AH133" s="710"/>
      <c r="AI133" s="710"/>
      <c r="AJ133" s="711"/>
      <c r="AK133" s="709">
        <v>13.6</v>
      </c>
      <c r="AL133" s="710"/>
      <c r="AM133" s="710"/>
      <c r="AN133" s="710"/>
      <c r="AO133" s="711"/>
      <c r="AP133" s="712"/>
      <c r="AQ133" s="713"/>
      <c r="AR133" s="713"/>
      <c r="AS133" s="713"/>
      <c r="AT133" s="7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58"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37"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5"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466</v>
      </c>
      <c r="B5" s="248"/>
      <c r="C5" s="248"/>
      <c r="D5" s="248"/>
      <c r="E5" s="248"/>
      <c r="F5" s="248"/>
      <c r="G5" s="248"/>
      <c r="H5" s="248"/>
      <c r="I5" s="248"/>
      <c r="J5" s="248"/>
      <c r="K5" s="248"/>
      <c r="L5" s="248"/>
      <c r="M5" s="248"/>
      <c r="N5" s="248"/>
      <c r="O5" s="249"/>
    </row>
    <row r="6" spans="1:16">
      <c r="A6" s="250"/>
      <c r="B6" s="246"/>
      <c r="C6" s="246"/>
      <c r="D6" s="246"/>
      <c r="E6" s="246"/>
      <c r="F6" s="246"/>
      <c r="G6" s="251" t="s">
        <v>467</v>
      </c>
      <c r="H6" s="251"/>
      <c r="I6" s="251"/>
      <c r="J6" s="251"/>
      <c r="K6" s="246"/>
      <c r="L6" s="246"/>
      <c r="M6" s="246"/>
      <c r="N6" s="246"/>
    </row>
    <row r="7" spans="1:16">
      <c r="A7" s="250"/>
      <c r="B7" s="246"/>
      <c r="C7" s="246"/>
      <c r="D7" s="246"/>
      <c r="E7" s="246"/>
      <c r="F7" s="246"/>
      <c r="G7" s="253"/>
      <c r="H7" s="254"/>
      <c r="I7" s="254"/>
      <c r="J7" s="255"/>
      <c r="K7" s="1122" t="s">
        <v>468</v>
      </c>
      <c r="L7" s="256"/>
      <c r="M7" s="257" t="s">
        <v>469</v>
      </c>
      <c r="N7" s="258"/>
    </row>
    <row r="8" spans="1:16">
      <c r="A8" s="250"/>
      <c r="B8" s="246"/>
      <c r="C8" s="246"/>
      <c r="D8" s="246"/>
      <c r="E8" s="246"/>
      <c r="F8" s="246"/>
      <c r="G8" s="259"/>
      <c r="H8" s="260"/>
      <c r="I8" s="260"/>
      <c r="J8" s="261"/>
      <c r="K8" s="1123"/>
      <c r="L8" s="262" t="s">
        <v>470</v>
      </c>
      <c r="M8" s="263" t="s">
        <v>471</v>
      </c>
      <c r="N8" s="264" t="s">
        <v>472</v>
      </c>
    </row>
    <row r="9" spans="1:16">
      <c r="A9" s="250"/>
      <c r="B9" s="246"/>
      <c r="C9" s="246"/>
      <c r="D9" s="246"/>
      <c r="E9" s="246"/>
      <c r="F9" s="246"/>
      <c r="G9" s="1136" t="s">
        <v>473</v>
      </c>
      <c r="H9" s="1137"/>
      <c r="I9" s="1137"/>
      <c r="J9" s="1138"/>
      <c r="K9" s="265">
        <v>2464713</v>
      </c>
      <c r="L9" s="266">
        <v>65628</v>
      </c>
      <c r="M9" s="267">
        <v>55845</v>
      </c>
      <c r="N9" s="268">
        <v>17.5</v>
      </c>
    </row>
    <row r="10" spans="1:16">
      <c r="A10" s="250"/>
      <c r="B10" s="246"/>
      <c r="C10" s="246"/>
      <c r="D10" s="246"/>
      <c r="E10" s="246"/>
      <c r="F10" s="246"/>
      <c r="G10" s="1136" t="s">
        <v>474</v>
      </c>
      <c r="H10" s="1137"/>
      <c r="I10" s="1137"/>
      <c r="J10" s="1138"/>
      <c r="K10" s="269">
        <v>472990</v>
      </c>
      <c r="L10" s="270">
        <v>12594</v>
      </c>
      <c r="M10" s="271">
        <v>5607</v>
      </c>
      <c r="N10" s="272">
        <v>124.6</v>
      </c>
    </row>
    <row r="11" spans="1:16" ht="13.5" customHeight="1">
      <c r="A11" s="250"/>
      <c r="B11" s="246"/>
      <c r="C11" s="246"/>
      <c r="D11" s="246"/>
      <c r="E11" s="246"/>
      <c r="F11" s="246"/>
      <c r="G11" s="1136" t="s">
        <v>475</v>
      </c>
      <c r="H11" s="1137"/>
      <c r="I11" s="1137"/>
      <c r="J11" s="1138"/>
      <c r="K11" s="269">
        <v>46977</v>
      </c>
      <c r="L11" s="270">
        <v>1251</v>
      </c>
      <c r="M11" s="271">
        <v>8384</v>
      </c>
      <c r="N11" s="272">
        <v>-85.1</v>
      </c>
    </row>
    <row r="12" spans="1:16" ht="13.5" customHeight="1">
      <c r="A12" s="250"/>
      <c r="B12" s="246"/>
      <c r="C12" s="246"/>
      <c r="D12" s="246"/>
      <c r="E12" s="246"/>
      <c r="F12" s="246"/>
      <c r="G12" s="1136" t="s">
        <v>476</v>
      </c>
      <c r="H12" s="1137"/>
      <c r="I12" s="1137"/>
      <c r="J12" s="1138"/>
      <c r="K12" s="269">
        <v>9679</v>
      </c>
      <c r="L12" s="270">
        <v>258</v>
      </c>
      <c r="M12" s="271">
        <v>147</v>
      </c>
      <c r="N12" s="272">
        <v>75.5</v>
      </c>
    </row>
    <row r="13" spans="1:16" ht="13.5" customHeight="1">
      <c r="A13" s="250"/>
      <c r="B13" s="246"/>
      <c r="C13" s="246"/>
      <c r="D13" s="246"/>
      <c r="E13" s="246"/>
      <c r="F13" s="246"/>
      <c r="G13" s="1136" t="s">
        <v>477</v>
      </c>
      <c r="H13" s="1137"/>
      <c r="I13" s="1137"/>
      <c r="J13" s="1138"/>
      <c r="K13" s="269" t="s">
        <v>478</v>
      </c>
      <c r="L13" s="270" t="s">
        <v>478</v>
      </c>
      <c r="M13" s="271">
        <v>6</v>
      </c>
      <c r="N13" s="272" t="s">
        <v>478</v>
      </c>
    </row>
    <row r="14" spans="1:16" ht="13.5" customHeight="1">
      <c r="A14" s="250"/>
      <c r="B14" s="246"/>
      <c r="C14" s="246"/>
      <c r="D14" s="246"/>
      <c r="E14" s="246"/>
      <c r="F14" s="246"/>
      <c r="G14" s="1136" t="s">
        <v>479</v>
      </c>
      <c r="H14" s="1137"/>
      <c r="I14" s="1137"/>
      <c r="J14" s="1138"/>
      <c r="K14" s="269">
        <v>64360</v>
      </c>
      <c r="L14" s="270">
        <v>1714</v>
      </c>
      <c r="M14" s="271">
        <v>2653</v>
      </c>
      <c r="N14" s="272">
        <v>-35.4</v>
      </c>
    </row>
    <row r="15" spans="1:16" ht="13.5" customHeight="1">
      <c r="A15" s="250"/>
      <c r="B15" s="246"/>
      <c r="C15" s="246"/>
      <c r="D15" s="246"/>
      <c r="E15" s="246"/>
      <c r="F15" s="246"/>
      <c r="G15" s="1136" t="s">
        <v>480</v>
      </c>
      <c r="H15" s="1137"/>
      <c r="I15" s="1137"/>
      <c r="J15" s="1138"/>
      <c r="K15" s="269" t="s">
        <v>478</v>
      </c>
      <c r="L15" s="270" t="s">
        <v>478</v>
      </c>
      <c r="M15" s="271">
        <v>1240</v>
      </c>
      <c r="N15" s="272" t="s">
        <v>478</v>
      </c>
    </row>
    <row r="16" spans="1:16">
      <c r="A16" s="250"/>
      <c r="B16" s="246"/>
      <c r="C16" s="246"/>
      <c r="D16" s="246"/>
      <c r="E16" s="246"/>
      <c r="F16" s="246"/>
      <c r="G16" s="1139" t="s">
        <v>481</v>
      </c>
      <c r="H16" s="1140"/>
      <c r="I16" s="1140"/>
      <c r="J16" s="1141"/>
      <c r="K16" s="270">
        <v>-170341</v>
      </c>
      <c r="L16" s="270">
        <v>-4536</v>
      </c>
      <c r="M16" s="271">
        <v>-5294</v>
      </c>
      <c r="N16" s="272">
        <v>-14.3</v>
      </c>
    </row>
    <row r="17" spans="1:16">
      <c r="A17" s="250"/>
      <c r="B17" s="246"/>
      <c r="C17" s="246"/>
      <c r="D17" s="246"/>
      <c r="E17" s="246"/>
      <c r="F17" s="246"/>
      <c r="G17" s="1139" t="s">
        <v>169</v>
      </c>
      <c r="H17" s="1140"/>
      <c r="I17" s="1140"/>
      <c r="J17" s="1141"/>
      <c r="K17" s="270">
        <v>2888378</v>
      </c>
      <c r="L17" s="270">
        <v>76909</v>
      </c>
      <c r="M17" s="271">
        <v>68586</v>
      </c>
      <c r="N17" s="272">
        <v>12.1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482</v>
      </c>
      <c r="H19" s="246"/>
      <c r="I19" s="246"/>
      <c r="J19" s="246"/>
      <c r="K19" s="246"/>
      <c r="L19" s="246"/>
      <c r="M19" s="246"/>
      <c r="N19" s="246"/>
    </row>
    <row r="20" spans="1:16">
      <c r="A20" s="250"/>
      <c r="B20" s="246"/>
      <c r="C20" s="246"/>
      <c r="D20" s="246"/>
      <c r="E20" s="246"/>
      <c r="F20" s="246"/>
      <c r="G20" s="274"/>
      <c r="H20" s="275"/>
      <c r="I20" s="275"/>
      <c r="J20" s="276"/>
      <c r="K20" s="277" t="s">
        <v>483</v>
      </c>
      <c r="L20" s="278" t="s">
        <v>484</v>
      </c>
      <c r="M20" s="279" t="s">
        <v>485</v>
      </c>
      <c r="N20" s="280"/>
    </row>
    <row r="21" spans="1:16" s="286" customFormat="1">
      <c r="A21" s="281"/>
      <c r="B21" s="251"/>
      <c r="C21" s="251"/>
      <c r="D21" s="251"/>
      <c r="E21" s="251"/>
      <c r="F21" s="251"/>
      <c r="G21" s="1133" t="s">
        <v>486</v>
      </c>
      <c r="H21" s="1134"/>
      <c r="I21" s="1134"/>
      <c r="J21" s="1135"/>
      <c r="K21" s="282">
        <v>7.62</v>
      </c>
      <c r="L21" s="283">
        <v>6.42</v>
      </c>
      <c r="M21" s="284">
        <v>1.2</v>
      </c>
      <c r="N21" s="251"/>
      <c r="O21" s="285"/>
      <c r="P21" s="281"/>
    </row>
    <row r="22" spans="1:16" s="286" customFormat="1">
      <c r="A22" s="281"/>
      <c r="B22" s="251"/>
      <c r="C22" s="251"/>
      <c r="D22" s="251"/>
      <c r="E22" s="251"/>
      <c r="F22" s="251"/>
      <c r="G22" s="1133" t="s">
        <v>487</v>
      </c>
      <c r="H22" s="1134"/>
      <c r="I22" s="1134"/>
      <c r="J22" s="1135"/>
      <c r="K22" s="287">
        <v>99.4</v>
      </c>
      <c r="L22" s="288">
        <v>97.3</v>
      </c>
      <c r="M22" s="289">
        <v>2.1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488</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489</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490</v>
      </c>
      <c r="H29" s="251"/>
      <c r="I29" s="251"/>
      <c r="J29" s="251"/>
      <c r="K29" s="246"/>
      <c r="L29" s="246"/>
      <c r="M29" s="246"/>
      <c r="N29" s="246"/>
      <c r="O29" s="295"/>
    </row>
    <row r="30" spans="1:16">
      <c r="A30" s="250"/>
      <c r="B30" s="246"/>
      <c r="C30" s="246"/>
      <c r="D30" s="246"/>
      <c r="E30" s="246"/>
      <c r="F30" s="246"/>
      <c r="G30" s="253"/>
      <c r="H30" s="254"/>
      <c r="I30" s="254"/>
      <c r="J30" s="255"/>
      <c r="K30" s="1122" t="s">
        <v>468</v>
      </c>
      <c r="L30" s="256"/>
      <c r="M30" s="257" t="s">
        <v>469</v>
      </c>
      <c r="N30" s="258"/>
    </row>
    <row r="31" spans="1:16">
      <c r="A31" s="250"/>
      <c r="B31" s="246"/>
      <c r="C31" s="246"/>
      <c r="D31" s="246"/>
      <c r="E31" s="246"/>
      <c r="F31" s="246"/>
      <c r="G31" s="259"/>
      <c r="H31" s="260"/>
      <c r="I31" s="260"/>
      <c r="J31" s="261"/>
      <c r="K31" s="1123"/>
      <c r="L31" s="262" t="s">
        <v>470</v>
      </c>
      <c r="M31" s="263" t="s">
        <v>471</v>
      </c>
      <c r="N31" s="264" t="s">
        <v>472</v>
      </c>
    </row>
    <row r="32" spans="1:16" ht="27" customHeight="1">
      <c r="A32" s="250"/>
      <c r="B32" s="246"/>
      <c r="C32" s="246"/>
      <c r="D32" s="246"/>
      <c r="E32" s="246"/>
      <c r="F32" s="246"/>
      <c r="G32" s="1124" t="s">
        <v>491</v>
      </c>
      <c r="H32" s="1125"/>
      <c r="I32" s="1125"/>
      <c r="J32" s="1126"/>
      <c r="K32" s="296">
        <v>1447692</v>
      </c>
      <c r="L32" s="296">
        <v>38548</v>
      </c>
      <c r="M32" s="297">
        <v>31128</v>
      </c>
      <c r="N32" s="298">
        <v>23.8</v>
      </c>
    </row>
    <row r="33" spans="1:16" ht="13.5" customHeight="1">
      <c r="A33" s="250"/>
      <c r="B33" s="246"/>
      <c r="C33" s="246"/>
      <c r="D33" s="246"/>
      <c r="E33" s="246"/>
      <c r="F33" s="246"/>
      <c r="G33" s="1124" t="s">
        <v>492</v>
      </c>
      <c r="H33" s="1125"/>
      <c r="I33" s="1125"/>
      <c r="J33" s="1126"/>
      <c r="K33" s="296" t="s">
        <v>478</v>
      </c>
      <c r="L33" s="296" t="s">
        <v>478</v>
      </c>
      <c r="M33" s="297" t="s">
        <v>478</v>
      </c>
      <c r="N33" s="298" t="s">
        <v>478</v>
      </c>
    </row>
    <row r="34" spans="1:16" ht="27" customHeight="1">
      <c r="A34" s="250"/>
      <c r="B34" s="246"/>
      <c r="C34" s="246"/>
      <c r="D34" s="246"/>
      <c r="E34" s="246"/>
      <c r="F34" s="246"/>
      <c r="G34" s="1124" t="s">
        <v>493</v>
      </c>
      <c r="H34" s="1125"/>
      <c r="I34" s="1125"/>
      <c r="J34" s="1126"/>
      <c r="K34" s="296" t="s">
        <v>478</v>
      </c>
      <c r="L34" s="296" t="s">
        <v>478</v>
      </c>
      <c r="M34" s="297" t="s">
        <v>478</v>
      </c>
      <c r="N34" s="298" t="s">
        <v>478</v>
      </c>
    </row>
    <row r="35" spans="1:16" ht="27" customHeight="1">
      <c r="A35" s="250"/>
      <c r="B35" s="246"/>
      <c r="C35" s="246"/>
      <c r="D35" s="246"/>
      <c r="E35" s="246"/>
      <c r="F35" s="246"/>
      <c r="G35" s="1124" t="s">
        <v>494</v>
      </c>
      <c r="H35" s="1125"/>
      <c r="I35" s="1125"/>
      <c r="J35" s="1126"/>
      <c r="K35" s="296">
        <v>600097</v>
      </c>
      <c r="L35" s="296">
        <v>15979</v>
      </c>
      <c r="M35" s="297">
        <v>9784</v>
      </c>
      <c r="N35" s="298">
        <v>63.3</v>
      </c>
    </row>
    <row r="36" spans="1:16" ht="27" customHeight="1">
      <c r="A36" s="250"/>
      <c r="B36" s="246"/>
      <c r="C36" s="246"/>
      <c r="D36" s="246"/>
      <c r="E36" s="246"/>
      <c r="F36" s="246"/>
      <c r="G36" s="1124" t="s">
        <v>495</v>
      </c>
      <c r="H36" s="1125"/>
      <c r="I36" s="1125"/>
      <c r="J36" s="1126"/>
      <c r="K36" s="296">
        <v>20507</v>
      </c>
      <c r="L36" s="296">
        <v>546</v>
      </c>
      <c r="M36" s="297">
        <v>2611</v>
      </c>
      <c r="N36" s="298">
        <v>-79.099999999999994</v>
      </c>
    </row>
    <row r="37" spans="1:16" ht="13.5" customHeight="1">
      <c r="A37" s="250"/>
      <c r="B37" s="246"/>
      <c r="C37" s="246"/>
      <c r="D37" s="246"/>
      <c r="E37" s="246"/>
      <c r="F37" s="246"/>
      <c r="G37" s="1124" t="s">
        <v>496</v>
      </c>
      <c r="H37" s="1125"/>
      <c r="I37" s="1125"/>
      <c r="J37" s="1126"/>
      <c r="K37" s="296">
        <v>456433</v>
      </c>
      <c r="L37" s="296">
        <v>12153</v>
      </c>
      <c r="M37" s="297">
        <v>1177</v>
      </c>
      <c r="N37" s="298">
        <v>932.5</v>
      </c>
    </row>
    <row r="38" spans="1:16" ht="27" customHeight="1">
      <c r="A38" s="250"/>
      <c r="B38" s="246"/>
      <c r="C38" s="246"/>
      <c r="D38" s="246"/>
      <c r="E38" s="246"/>
      <c r="F38" s="246"/>
      <c r="G38" s="1127" t="s">
        <v>497</v>
      </c>
      <c r="H38" s="1128"/>
      <c r="I38" s="1128"/>
      <c r="J38" s="1129"/>
      <c r="K38" s="299" t="s">
        <v>478</v>
      </c>
      <c r="L38" s="299" t="s">
        <v>478</v>
      </c>
      <c r="M38" s="300">
        <v>1</v>
      </c>
      <c r="N38" s="301" t="s">
        <v>478</v>
      </c>
      <c r="O38" s="295"/>
    </row>
    <row r="39" spans="1:16">
      <c r="A39" s="250"/>
      <c r="B39" s="246"/>
      <c r="C39" s="246"/>
      <c r="D39" s="246"/>
      <c r="E39" s="246"/>
      <c r="F39" s="246"/>
      <c r="G39" s="1127" t="s">
        <v>498</v>
      </c>
      <c r="H39" s="1128"/>
      <c r="I39" s="1128"/>
      <c r="J39" s="1129"/>
      <c r="K39" s="302">
        <v>-394333</v>
      </c>
      <c r="L39" s="302">
        <v>-10500</v>
      </c>
      <c r="M39" s="303">
        <v>-3247</v>
      </c>
      <c r="N39" s="304">
        <v>223.4</v>
      </c>
      <c r="O39" s="295"/>
    </row>
    <row r="40" spans="1:16" ht="27" customHeight="1">
      <c r="A40" s="250"/>
      <c r="B40" s="246"/>
      <c r="C40" s="246"/>
      <c r="D40" s="246"/>
      <c r="E40" s="246"/>
      <c r="F40" s="246"/>
      <c r="G40" s="1124" t="s">
        <v>499</v>
      </c>
      <c r="H40" s="1125"/>
      <c r="I40" s="1125"/>
      <c r="J40" s="1126"/>
      <c r="K40" s="302">
        <v>-1184997</v>
      </c>
      <c r="L40" s="302">
        <v>-31553</v>
      </c>
      <c r="M40" s="303">
        <v>-28558</v>
      </c>
      <c r="N40" s="304">
        <v>10.5</v>
      </c>
      <c r="O40" s="295"/>
    </row>
    <row r="41" spans="1:16">
      <c r="A41" s="250"/>
      <c r="B41" s="246"/>
      <c r="C41" s="246"/>
      <c r="D41" s="246"/>
      <c r="E41" s="246"/>
      <c r="F41" s="246"/>
      <c r="G41" s="1130" t="s">
        <v>280</v>
      </c>
      <c r="H41" s="1131"/>
      <c r="I41" s="1131"/>
      <c r="J41" s="1132"/>
      <c r="K41" s="296">
        <v>945399</v>
      </c>
      <c r="L41" s="302">
        <v>25173</v>
      </c>
      <c r="M41" s="303">
        <v>12895</v>
      </c>
      <c r="N41" s="304">
        <v>95.2</v>
      </c>
      <c r="O41" s="295"/>
    </row>
    <row r="42" spans="1:16">
      <c r="A42" s="250"/>
      <c r="B42" s="246"/>
      <c r="C42" s="246"/>
      <c r="D42" s="246"/>
      <c r="E42" s="246"/>
      <c r="F42" s="246"/>
      <c r="G42" s="305" t="s">
        <v>500</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501</v>
      </c>
      <c r="B47" s="246"/>
      <c r="C47" s="246"/>
      <c r="D47" s="246"/>
      <c r="E47" s="246"/>
      <c r="F47" s="246"/>
      <c r="G47" s="246"/>
      <c r="H47" s="246"/>
      <c r="I47" s="246"/>
      <c r="J47" s="246"/>
      <c r="K47" s="246"/>
      <c r="L47" s="246"/>
      <c r="M47" s="246"/>
      <c r="N47" s="246"/>
    </row>
    <row r="48" spans="1:16">
      <c r="A48" s="250"/>
      <c r="B48" s="246"/>
      <c r="C48" s="246"/>
      <c r="D48" s="246"/>
      <c r="E48" s="246"/>
      <c r="F48" s="246"/>
      <c r="G48" s="310" t="s">
        <v>502</v>
      </c>
      <c r="H48" s="310"/>
      <c r="I48" s="310"/>
      <c r="J48" s="310"/>
      <c r="K48" s="310"/>
      <c r="L48" s="310"/>
      <c r="M48" s="311"/>
      <c r="N48" s="310"/>
    </row>
    <row r="49" spans="1:14" ht="13.5" customHeight="1">
      <c r="A49" s="250"/>
      <c r="B49" s="246"/>
      <c r="C49" s="246"/>
      <c r="D49" s="246"/>
      <c r="E49" s="246"/>
      <c r="F49" s="246"/>
      <c r="G49" s="312"/>
      <c r="H49" s="313"/>
      <c r="I49" s="1117" t="s">
        <v>468</v>
      </c>
      <c r="J49" s="1119" t="s">
        <v>503</v>
      </c>
      <c r="K49" s="1120"/>
      <c r="L49" s="1120"/>
      <c r="M49" s="1120"/>
      <c r="N49" s="1121"/>
    </row>
    <row r="50" spans="1:14">
      <c r="A50" s="250"/>
      <c r="B50" s="246"/>
      <c r="C50" s="246"/>
      <c r="D50" s="246"/>
      <c r="E50" s="246"/>
      <c r="F50" s="246"/>
      <c r="G50" s="314"/>
      <c r="H50" s="315"/>
      <c r="I50" s="1118"/>
      <c r="J50" s="316" t="s">
        <v>504</v>
      </c>
      <c r="K50" s="317" t="s">
        <v>505</v>
      </c>
      <c r="L50" s="318" t="s">
        <v>506</v>
      </c>
      <c r="M50" s="319" t="s">
        <v>507</v>
      </c>
      <c r="N50" s="320" t="s">
        <v>508</v>
      </c>
    </row>
    <row r="51" spans="1:14">
      <c r="A51" s="250"/>
      <c r="B51" s="246"/>
      <c r="C51" s="246"/>
      <c r="D51" s="246"/>
      <c r="E51" s="246"/>
      <c r="F51" s="246"/>
      <c r="G51" s="312" t="s">
        <v>509</v>
      </c>
      <c r="H51" s="313"/>
      <c r="I51" s="321">
        <v>1111861</v>
      </c>
      <c r="J51" s="322">
        <v>30079</v>
      </c>
      <c r="K51" s="323">
        <v>-21.2</v>
      </c>
      <c r="L51" s="324">
        <v>46819</v>
      </c>
      <c r="M51" s="325">
        <v>9.3000000000000007</v>
      </c>
      <c r="N51" s="326">
        <v>-30.5</v>
      </c>
    </row>
    <row r="52" spans="1:14">
      <c r="A52" s="250"/>
      <c r="B52" s="246"/>
      <c r="C52" s="246"/>
      <c r="D52" s="246"/>
      <c r="E52" s="246"/>
      <c r="F52" s="246"/>
      <c r="G52" s="327"/>
      <c r="H52" s="328" t="s">
        <v>510</v>
      </c>
      <c r="I52" s="329">
        <v>746782</v>
      </c>
      <c r="J52" s="330">
        <v>20202</v>
      </c>
      <c r="K52" s="331">
        <v>-29.3</v>
      </c>
      <c r="L52" s="332">
        <v>24121</v>
      </c>
      <c r="M52" s="333">
        <v>9.5</v>
      </c>
      <c r="N52" s="334">
        <v>-38.799999999999997</v>
      </c>
    </row>
    <row r="53" spans="1:14">
      <c r="A53" s="250"/>
      <c r="B53" s="246"/>
      <c r="C53" s="246"/>
      <c r="D53" s="246"/>
      <c r="E53" s="246"/>
      <c r="F53" s="246"/>
      <c r="G53" s="312" t="s">
        <v>511</v>
      </c>
      <c r="H53" s="313"/>
      <c r="I53" s="321">
        <v>1213805</v>
      </c>
      <c r="J53" s="322">
        <v>32553</v>
      </c>
      <c r="K53" s="323">
        <v>8.1999999999999993</v>
      </c>
      <c r="L53" s="324">
        <v>53270</v>
      </c>
      <c r="M53" s="325">
        <v>13.8</v>
      </c>
      <c r="N53" s="326">
        <v>-5.6</v>
      </c>
    </row>
    <row r="54" spans="1:14">
      <c r="A54" s="250"/>
      <c r="B54" s="246"/>
      <c r="C54" s="246"/>
      <c r="D54" s="246"/>
      <c r="E54" s="246"/>
      <c r="F54" s="246"/>
      <c r="G54" s="327"/>
      <c r="H54" s="328" t="s">
        <v>510</v>
      </c>
      <c r="I54" s="329">
        <v>723640</v>
      </c>
      <c r="J54" s="330">
        <v>19407</v>
      </c>
      <c r="K54" s="331">
        <v>-3.9</v>
      </c>
      <c r="L54" s="332">
        <v>24316</v>
      </c>
      <c r="M54" s="333">
        <v>0.8</v>
      </c>
      <c r="N54" s="334">
        <v>-4.7</v>
      </c>
    </row>
    <row r="55" spans="1:14">
      <c r="A55" s="250"/>
      <c r="B55" s="246"/>
      <c r="C55" s="246"/>
      <c r="D55" s="246"/>
      <c r="E55" s="246"/>
      <c r="F55" s="246"/>
      <c r="G55" s="312" t="s">
        <v>512</v>
      </c>
      <c r="H55" s="313"/>
      <c r="I55" s="321">
        <v>1994312</v>
      </c>
      <c r="J55" s="322">
        <v>53263</v>
      </c>
      <c r="K55" s="323">
        <v>63.6</v>
      </c>
      <c r="L55" s="324">
        <v>53292</v>
      </c>
      <c r="M55" s="325">
        <v>0</v>
      </c>
      <c r="N55" s="326">
        <v>63.6</v>
      </c>
    </row>
    <row r="56" spans="1:14">
      <c r="A56" s="250"/>
      <c r="B56" s="246"/>
      <c r="C56" s="246"/>
      <c r="D56" s="246"/>
      <c r="E56" s="246"/>
      <c r="F56" s="246"/>
      <c r="G56" s="327"/>
      <c r="H56" s="328" t="s">
        <v>510</v>
      </c>
      <c r="I56" s="329">
        <v>949192</v>
      </c>
      <c r="J56" s="330">
        <v>25350</v>
      </c>
      <c r="K56" s="331">
        <v>30.6</v>
      </c>
      <c r="L56" s="332">
        <v>28900</v>
      </c>
      <c r="M56" s="333">
        <v>18.899999999999999</v>
      </c>
      <c r="N56" s="334">
        <v>11.7</v>
      </c>
    </row>
    <row r="57" spans="1:14">
      <c r="A57" s="250"/>
      <c r="B57" s="246"/>
      <c r="C57" s="246"/>
      <c r="D57" s="246"/>
      <c r="E57" s="246"/>
      <c r="F57" s="246"/>
      <c r="G57" s="312" t="s">
        <v>513</v>
      </c>
      <c r="H57" s="313"/>
      <c r="I57" s="321">
        <v>3488821</v>
      </c>
      <c r="J57" s="322">
        <v>92795</v>
      </c>
      <c r="K57" s="323">
        <v>74.2</v>
      </c>
      <c r="L57" s="324">
        <v>49919</v>
      </c>
      <c r="M57" s="325">
        <v>-6.3</v>
      </c>
      <c r="N57" s="326">
        <v>80.5</v>
      </c>
    </row>
    <row r="58" spans="1:14">
      <c r="A58" s="250"/>
      <c r="B58" s="246"/>
      <c r="C58" s="246"/>
      <c r="D58" s="246"/>
      <c r="E58" s="246"/>
      <c r="F58" s="246"/>
      <c r="G58" s="327"/>
      <c r="H58" s="328" t="s">
        <v>510</v>
      </c>
      <c r="I58" s="329">
        <v>2160355</v>
      </c>
      <c r="J58" s="330">
        <v>57461</v>
      </c>
      <c r="K58" s="331">
        <v>126.7</v>
      </c>
      <c r="L58" s="332">
        <v>26398</v>
      </c>
      <c r="M58" s="333">
        <v>-8.6999999999999993</v>
      </c>
      <c r="N58" s="334">
        <v>135.4</v>
      </c>
    </row>
    <row r="59" spans="1:14">
      <c r="A59" s="250"/>
      <c r="B59" s="246"/>
      <c r="C59" s="246"/>
      <c r="D59" s="246"/>
      <c r="E59" s="246"/>
      <c r="F59" s="246"/>
      <c r="G59" s="312" t="s">
        <v>514</v>
      </c>
      <c r="H59" s="313"/>
      <c r="I59" s="321">
        <v>1879671</v>
      </c>
      <c r="J59" s="322">
        <v>50050</v>
      </c>
      <c r="K59" s="323">
        <v>-46.1</v>
      </c>
      <c r="L59" s="324">
        <v>47738</v>
      </c>
      <c r="M59" s="325">
        <v>-4.4000000000000004</v>
      </c>
      <c r="N59" s="326">
        <v>-41.7</v>
      </c>
    </row>
    <row r="60" spans="1:14">
      <c r="A60" s="250"/>
      <c r="B60" s="246"/>
      <c r="C60" s="246"/>
      <c r="D60" s="246"/>
      <c r="E60" s="246"/>
      <c r="F60" s="246"/>
      <c r="G60" s="327"/>
      <c r="H60" s="328" t="s">
        <v>510</v>
      </c>
      <c r="I60" s="335">
        <v>1643390</v>
      </c>
      <c r="J60" s="330">
        <v>43758</v>
      </c>
      <c r="K60" s="331">
        <v>-23.8</v>
      </c>
      <c r="L60" s="332">
        <v>24937</v>
      </c>
      <c r="M60" s="333">
        <v>-5.5</v>
      </c>
      <c r="N60" s="334">
        <v>-18.3</v>
      </c>
    </row>
    <row r="61" spans="1:14">
      <c r="A61" s="250"/>
      <c r="B61" s="246"/>
      <c r="C61" s="246"/>
      <c r="D61" s="246"/>
      <c r="E61" s="246"/>
      <c r="F61" s="246"/>
      <c r="G61" s="312" t="s">
        <v>515</v>
      </c>
      <c r="H61" s="336"/>
      <c r="I61" s="337">
        <v>1937694</v>
      </c>
      <c r="J61" s="338">
        <v>51748</v>
      </c>
      <c r="K61" s="339">
        <v>15.7</v>
      </c>
      <c r="L61" s="340">
        <v>50208</v>
      </c>
      <c r="M61" s="341">
        <v>2.5</v>
      </c>
      <c r="N61" s="326">
        <v>13.2</v>
      </c>
    </row>
    <row r="62" spans="1:14">
      <c r="A62" s="250"/>
      <c r="B62" s="246"/>
      <c r="C62" s="246"/>
      <c r="D62" s="246"/>
      <c r="E62" s="246"/>
      <c r="F62" s="246"/>
      <c r="G62" s="327"/>
      <c r="H62" s="328" t="s">
        <v>510</v>
      </c>
      <c r="I62" s="329">
        <v>1244672</v>
      </c>
      <c r="J62" s="330">
        <v>33236</v>
      </c>
      <c r="K62" s="331">
        <v>20.100000000000001</v>
      </c>
      <c r="L62" s="332">
        <v>25734</v>
      </c>
      <c r="M62" s="333">
        <v>3</v>
      </c>
      <c r="N62" s="334">
        <v>17.100000000000001</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Q58"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M92"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42" t="s">
        <v>3</v>
      </c>
      <c r="D47" s="1142"/>
      <c r="E47" s="1143"/>
      <c r="F47" s="11">
        <v>11.6</v>
      </c>
      <c r="G47" s="12">
        <v>8.8800000000000008</v>
      </c>
      <c r="H47" s="12">
        <v>9.91</v>
      </c>
      <c r="I47" s="12">
        <v>14.48</v>
      </c>
      <c r="J47" s="13">
        <v>11.65</v>
      </c>
    </row>
    <row r="48" spans="2:10" ht="57.75" customHeight="1">
      <c r="B48" s="14"/>
      <c r="C48" s="1144" t="s">
        <v>4</v>
      </c>
      <c r="D48" s="1144"/>
      <c r="E48" s="1145"/>
      <c r="F48" s="15">
        <v>0.63</v>
      </c>
      <c r="G48" s="16">
        <v>0.41</v>
      </c>
      <c r="H48" s="16">
        <v>0.67</v>
      </c>
      <c r="I48" s="16">
        <v>0.74</v>
      </c>
      <c r="J48" s="17">
        <v>0.64</v>
      </c>
    </row>
    <row r="49" spans="2:10" ht="57.75" customHeight="1" thickBot="1">
      <c r="B49" s="18"/>
      <c r="C49" s="1146" t="s">
        <v>5</v>
      </c>
      <c r="D49" s="1146"/>
      <c r="E49" s="1147"/>
      <c r="F49" s="19">
        <v>0.98</v>
      </c>
      <c r="G49" s="20" t="s">
        <v>522</v>
      </c>
      <c r="H49" s="20">
        <v>0.97</v>
      </c>
      <c r="I49" s="20">
        <v>4.4400000000000004</v>
      </c>
      <c r="J49" s="21" t="s">
        <v>523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2018-02-20T07:43:32Z</cp:lastPrinted>
  <dcterms:modified xsi:type="dcterms:W3CDTF">2018-11-16T05:59:54Z</dcterms:modified>
</cp:coreProperties>
</file>