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65" yWindow="0" windowWidth="11325" windowHeight="8055" tabRatio="552" activeTab="0"/>
  </bookViews>
  <sheets>
    <sheet name="表紙" sheetId="1" r:id="rId1"/>
    <sheet name="目次" sheetId="2" r:id="rId2"/>
    <sheet name="総括集計表見出し" sheetId="3" r:id="rId3"/>
    <sheet name="０１～０８表" sheetId="4" r:id="rId4"/>
    <sheet name="０９表" sheetId="5" r:id="rId5"/>
    <sheet name="１０～１８・２１表" sheetId="6" r:id="rId6"/>
    <sheet name="２０表" sheetId="7" r:id="rId7"/>
    <sheet name="２０表ⅱ" sheetId="8" r:id="rId8"/>
    <sheet name="２０表ⅲ" sheetId="9" r:id="rId9"/>
  </sheets>
  <definedNames>
    <definedName name="_xlnm.Print_Area" localSheetId="3">'０１～０８表'!$B$1:$N$57</definedName>
    <definedName name="_xlnm.Print_Area" localSheetId="4">'０９表'!$B$1:$P$60</definedName>
    <definedName name="_xlnm.Print_Area" localSheetId="5">'１０～１８・２１表'!$B$1:$P$70</definedName>
    <definedName name="_xlnm.Print_Area" localSheetId="6">'２０表'!$B$1:$P$61</definedName>
    <definedName name="_xlnm.Print_Area" localSheetId="7">'２０表ⅱ'!$B$1:$N$52</definedName>
    <definedName name="_xlnm.Print_Area" localSheetId="8">'２０表ⅲ'!$B$1:$N$64</definedName>
    <definedName name="_xlnm.Print_Area" localSheetId="0">'表紙'!$A$1:$H$46</definedName>
    <definedName name="_xlnm.Print_Area" localSheetId="1">'目次'!$A$1:$G$33</definedName>
  </definedNames>
  <calcPr fullCalcOnLoad="1"/>
</workbook>
</file>

<file path=xl/sharedStrings.xml><?xml version="1.0" encoding="utf-8"?>
<sst xmlns="http://schemas.openxmlformats.org/spreadsheetml/2006/main" count="791" uniqueCount="265">
  <si>
    <t>B</t>
  </si>
  <si>
    <t>A</t>
  </si>
  <si>
    <t>E</t>
  </si>
  <si>
    <t>G</t>
  </si>
  <si>
    <t>F</t>
  </si>
  <si>
    <t>C</t>
  </si>
  <si>
    <t>D</t>
  </si>
  <si>
    <t>H</t>
  </si>
  <si>
    <t>I</t>
  </si>
  <si>
    <t>(％)</t>
  </si>
  <si>
    <t>G/C×100</t>
  </si>
  <si>
    <t>C/B×100</t>
  </si>
  <si>
    <t>(％)</t>
  </si>
  <si>
    <t>E/D×100</t>
  </si>
  <si>
    <t>G/F×100</t>
  </si>
  <si>
    <t>I/H×100</t>
  </si>
  <si>
    <t>山村振興地域</t>
  </si>
  <si>
    <t>近畿圏</t>
  </si>
  <si>
    <t>過疎地域</t>
  </si>
  <si>
    <t>実延長</t>
  </si>
  <si>
    <t>面積</t>
  </si>
  <si>
    <t>区　　　　　　　　　　　分</t>
  </si>
  <si>
    <t>市町村立</t>
  </si>
  <si>
    <t>その他</t>
  </si>
  <si>
    <t>市町村立以外</t>
  </si>
  <si>
    <t>宅地</t>
  </si>
  <si>
    <t>実施率</t>
  </si>
  <si>
    <t>処理人口</t>
  </si>
  <si>
    <t>年間総収集量</t>
  </si>
  <si>
    <t>(人)</t>
  </si>
  <si>
    <t>簡易水道</t>
  </si>
  <si>
    <t>一部事務組合営</t>
  </si>
  <si>
    <t>現在排水人口</t>
  </si>
  <si>
    <t>計画排水区域面積</t>
  </si>
  <si>
    <t>現在排水区域面積</t>
  </si>
  <si>
    <t>計画終末処理場数</t>
  </si>
  <si>
    <t>現在終末処理場数</t>
  </si>
  <si>
    <t>計画処理区域面積</t>
  </si>
  <si>
    <t>現在処理区域内人口</t>
  </si>
  <si>
    <t>現在水洗便所設置済人口</t>
  </si>
  <si>
    <t>処理率</t>
  </si>
  <si>
    <t>排水区域面積</t>
  </si>
  <si>
    <t>終末処理場数</t>
  </si>
  <si>
    <t>処理区域面積</t>
  </si>
  <si>
    <t>現在処理区域面積</t>
  </si>
  <si>
    <t>うち汚水に係るもの</t>
  </si>
  <si>
    <t>(人)</t>
  </si>
  <si>
    <t>区　　　　　　　　　　　　　分</t>
  </si>
  <si>
    <t>うち特定地域生活排水処理施設に係るもの</t>
  </si>
  <si>
    <t>うち個別排水処理施設に係るもの</t>
  </si>
  <si>
    <t>市町村立施設</t>
  </si>
  <si>
    <t>箇所数</t>
  </si>
  <si>
    <t>延面積</t>
  </si>
  <si>
    <t>その他の行政機関</t>
  </si>
  <si>
    <t>小学校</t>
  </si>
  <si>
    <t>中学校</t>
  </si>
  <si>
    <t>公園</t>
  </si>
  <si>
    <t>（人）</t>
  </si>
  <si>
    <t>専任職員数</t>
  </si>
  <si>
    <t>町 村 計</t>
  </si>
  <si>
    <t>府    計</t>
  </si>
  <si>
    <t>延面積</t>
  </si>
  <si>
    <t>本庁舎</t>
  </si>
  <si>
    <t>児童館</t>
  </si>
  <si>
    <t>公民館</t>
  </si>
  <si>
    <t>図書館</t>
  </si>
  <si>
    <t>体育館</t>
  </si>
  <si>
    <t>野球場</t>
  </si>
  <si>
    <t>戸数</t>
  </si>
  <si>
    <t>山林</t>
  </si>
  <si>
    <t>(m)</t>
  </si>
  <si>
    <t>総括集計表</t>
  </si>
  <si>
    <t>全市町村別公共施設の状況</t>
  </si>
  <si>
    <t>道路</t>
  </si>
  <si>
    <t>公営住宅等</t>
  </si>
  <si>
    <t>廃棄物処理施設</t>
  </si>
  <si>
    <t>下水道等</t>
  </si>
  <si>
    <t>児童福祉施設</t>
  </si>
  <si>
    <t>老人福祉施設</t>
  </si>
  <si>
    <t>保護施設</t>
  </si>
  <si>
    <t>集会施設</t>
  </si>
  <si>
    <t>公有財産</t>
  </si>
  <si>
    <t>基金</t>
  </si>
  <si>
    <t>目　　　　　　　　　　　　　次</t>
  </si>
  <si>
    <t>Ⅰ</t>
  </si>
  <si>
    <t>Ⅱ</t>
  </si>
  <si>
    <t>(㎡)</t>
  </si>
  <si>
    <t>（人）</t>
  </si>
  <si>
    <t xml:space="preserve"> （人）</t>
  </si>
  <si>
    <t>都市　　　</t>
  </si>
  <si>
    <t>下水路</t>
  </si>
  <si>
    <t>公共 下水道</t>
  </si>
  <si>
    <t>市 町 村 公 共 施 設 状 況 調</t>
  </si>
  <si>
    <t>（戸）</t>
  </si>
  <si>
    <t>（ｍ）</t>
  </si>
  <si>
    <t>し尿処理施設</t>
  </si>
  <si>
    <t>ごみ処理施設</t>
  </si>
  <si>
    <t>（kl）</t>
  </si>
  <si>
    <t>飲料水供給施設</t>
  </si>
  <si>
    <t>保育所</t>
  </si>
  <si>
    <t>一部事務組合立施設</t>
  </si>
  <si>
    <t>母子生活支援施設</t>
  </si>
  <si>
    <t>授産施設</t>
  </si>
  <si>
    <t>支所・出張所</t>
  </si>
  <si>
    <t>職員公舎</t>
  </si>
  <si>
    <t>隣保館</t>
  </si>
  <si>
    <t>公会堂・市民会館</t>
  </si>
  <si>
    <t>体育施設</t>
  </si>
  <si>
    <t>陸上競技場</t>
  </si>
  <si>
    <t>保健センター</t>
  </si>
  <si>
    <t>青年の家
自然の家</t>
  </si>
  <si>
    <t>（t）</t>
  </si>
  <si>
    <t>（㎡）</t>
  </si>
  <si>
    <t>概況</t>
  </si>
  <si>
    <t>Ⅰ　総　　括　　集　　計　　表</t>
  </si>
  <si>
    <t>Ⅰ　総　括　集　計　表（京都市を除く。）</t>
  </si>
  <si>
    <t>(㎡)</t>
  </si>
  <si>
    <t>(㎡)</t>
  </si>
  <si>
    <t>プール</t>
  </si>
  <si>
    <t>給水人口</t>
  </si>
  <si>
    <t>地域
指定</t>
  </si>
  <si>
    <t>総合博物館</t>
  </si>
  <si>
    <t>科学博物館</t>
  </si>
  <si>
    <t>歴史博物館</t>
  </si>
  <si>
    <t>美術博物館</t>
  </si>
  <si>
    <t>その他</t>
  </si>
  <si>
    <t>京都府総務部自治振興課</t>
  </si>
  <si>
    <t>１４ 市 計</t>
  </si>
  <si>
    <t>平均幅員</t>
  </si>
  <si>
    <t>(m)</t>
  </si>
  <si>
    <t>都市公園</t>
  </si>
  <si>
    <t>計</t>
  </si>
  <si>
    <t>１都市公園等（都市計画区域内）</t>
  </si>
  <si>
    <t>２その他の公園（都市計画区域外）</t>
  </si>
  <si>
    <t>公園面積</t>
  </si>
  <si>
    <t>１公営住宅</t>
  </si>
  <si>
    <t>２改良住宅</t>
  </si>
  <si>
    <t>３単独住宅</t>
  </si>
  <si>
    <t>合計（1+2+3）</t>
  </si>
  <si>
    <t>農道延長</t>
  </si>
  <si>
    <t>林道延長</t>
  </si>
  <si>
    <t>市町村</t>
  </si>
  <si>
    <t>市町村営</t>
  </si>
  <si>
    <t>６５歳以上の人口</t>
  </si>
  <si>
    <t>区　　　　　　　　　　　分</t>
  </si>
  <si>
    <t>１　行　　　　　　政　　　　　　財　　　　　　産</t>
  </si>
  <si>
    <t>本庁舎</t>
  </si>
  <si>
    <t>前年度末</t>
  </si>
  <si>
    <t>当該年度中増減</t>
  </si>
  <si>
    <t>当該年度末</t>
  </si>
  <si>
    <t>公　　共　　用　　財　　産</t>
  </si>
  <si>
    <t>山　林</t>
  </si>
  <si>
    <t>　　２０表（続き）</t>
  </si>
  <si>
    <t>田畑</t>
  </si>
  <si>
    <t>　　０９表</t>
  </si>
  <si>
    <t>　　１８表（続き）～２０表</t>
  </si>
  <si>
    <t>　　０１表～０８表</t>
  </si>
  <si>
    <t>Ａ</t>
  </si>
  <si>
    <t>箇     所     数</t>
  </si>
  <si>
    <t>面     積</t>
  </si>
  <si>
    <t>(㎡)</t>
  </si>
  <si>
    <t>博物館等</t>
  </si>
  <si>
    <t>博物館</t>
  </si>
  <si>
    <t>特別養護老人
ホーム</t>
  </si>
  <si>
    <t>軽費老人
ホーム</t>
  </si>
  <si>
    <t>養護老人
ホーム</t>
  </si>
  <si>
    <t>農業施設</t>
  </si>
  <si>
    <t>林業施設</t>
  </si>
  <si>
    <t>上水道等</t>
  </si>
  <si>
    <t>道路</t>
  </si>
  <si>
    <t>公　　　　園</t>
  </si>
  <si>
    <t>公営住宅等</t>
  </si>
  <si>
    <t>廃棄物処理施設</t>
  </si>
  <si>
    <t>　　　　　　　　下　　　　　　水　　　　　　道　　　　　　等</t>
  </si>
  <si>
    <t>そ　の　他　施　設</t>
  </si>
  <si>
    <t>そ　の　他　施　設</t>
  </si>
  <si>
    <t>診療施設</t>
  </si>
  <si>
    <t>病院</t>
  </si>
  <si>
    <t>診療所</t>
  </si>
  <si>
    <t>病床数</t>
  </si>
  <si>
    <t>市町村立以外の施設</t>
  </si>
  <si>
    <t>合計</t>
  </si>
  <si>
    <t>１　行　政　財　産</t>
  </si>
  <si>
    <t>2　普　通　財　産</t>
  </si>
  <si>
    <t>基　　　　　　　　　金　　　　　　　（地積㎡）　</t>
  </si>
  <si>
    <t>1　土　地　開　発　基　金</t>
  </si>
  <si>
    <t>2　そ　の　他　の　基　金</t>
  </si>
  <si>
    <t>公営住宅</t>
  </si>
  <si>
    <t>その他の施設</t>
  </si>
  <si>
    <t>消防施設</t>
  </si>
  <si>
    <t>中等教育学校</t>
  </si>
  <si>
    <t>高等学校</t>
  </si>
  <si>
    <t>その他の施設</t>
  </si>
  <si>
    <t>公共用財産</t>
  </si>
  <si>
    <t>(市町村立以外の施設)</t>
  </si>
  <si>
    <t>9 合併処理浄化槽処理人口</t>
  </si>
  <si>
    <t>8 ｺﾐｭﾆﾃｨ･ﾌﾟﾗﾝﾄ処理人口</t>
  </si>
  <si>
    <t>2 都市下水路</t>
  </si>
  <si>
    <t>1 公共下水道</t>
  </si>
  <si>
    <t>3 農業集落排水施設</t>
  </si>
  <si>
    <t>4 漁業集落排水施設</t>
  </si>
  <si>
    <t>5 林業集落排水施設</t>
  </si>
  <si>
    <t>6 簡易排水施設</t>
  </si>
  <si>
    <t>7 小規模集合排水施設</t>
  </si>
  <si>
    <t>　　１０表～１８表・２１表</t>
  </si>
  <si>
    <t>更生施設</t>
  </si>
  <si>
    <t>(㎡)</t>
  </si>
  <si>
    <t>国勢調査</t>
  </si>
  <si>
    <t>人口　（人）</t>
  </si>
  <si>
    <t>幼稚園等</t>
  </si>
  <si>
    <t>幼稚園</t>
  </si>
  <si>
    <t>認定こども園</t>
  </si>
  <si>
    <t>土地</t>
  </si>
  <si>
    <t>公　　　有　　　財　　　産　　　（土地＝地積㎡、建物＝延面積㎡）　</t>
  </si>
  <si>
    <t>建物</t>
  </si>
  <si>
    <t>公　　　有　　　財　　　産　　　（土地＝地積㎡、建物＝延面積㎡）　</t>
  </si>
  <si>
    <t>公有財産（土地＝地積㎡、建物＝延面積㎡）　</t>
  </si>
  <si>
    <t>産業大分類別就業者総数</t>
  </si>
  <si>
    <t>第１次産業就業者数</t>
  </si>
  <si>
    <t>第２次産業就業者数</t>
  </si>
  <si>
    <t xml:space="preserve">第３次産業就業者数 </t>
  </si>
  <si>
    <t>職員数</t>
  </si>
  <si>
    <t>敷地面積</t>
  </si>
  <si>
    <t>水面面積</t>
  </si>
  <si>
    <t>前年度末</t>
  </si>
  <si>
    <t>当該年度中増減</t>
  </si>
  <si>
    <t>当該年度末</t>
  </si>
  <si>
    <t>その他施設
(市町村立施設)</t>
  </si>
  <si>
    <t>幼稚園・認定こども園</t>
  </si>
  <si>
    <r>
      <t>住民基本台帳登載人口(外国人住民含む</t>
    </r>
    <r>
      <rPr>
        <sz val="10"/>
        <color indexed="8"/>
        <rFont val="ＭＳ Ｐ明朝"/>
        <family val="1"/>
      </rPr>
      <t>)</t>
    </r>
  </si>
  <si>
    <t>Ｂ</t>
  </si>
  <si>
    <t>Ｃ</t>
  </si>
  <si>
    <t>　Ｃ/Ｂ</t>
  </si>
  <si>
    <t>面     積      Ｄ</t>
  </si>
  <si>
    <t>面     積     Ｅ</t>
  </si>
  <si>
    <t>面     積     Ｆ</t>
  </si>
  <si>
    <t>面     積      Ｇ</t>
  </si>
  <si>
    <t>（D+E+F+G）/A</t>
  </si>
  <si>
    <t>住民基本台帳登載人口１人当たり</t>
  </si>
  <si>
    <t>-</t>
  </si>
  <si>
    <t>（　　　　　　〃　　　　　 　）</t>
  </si>
  <si>
    <t>平成２７年</t>
  </si>
  <si>
    <r>
      <t>平成２２</t>
    </r>
    <r>
      <rPr>
        <sz val="10"/>
        <color indexed="8"/>
        <rFont val="ＭＳ Ｐ明朝"/>
        <family val="1"/>
      </rPr>
      <t>年</t>
    </r>
  </si>
  <si>
    <r>
      <t xml:space="preserve">平  成 </t>
    </r>
    <r>
      <rPr>
        <sz val="10"/>
        <color indexed="10"/>
        <rFont val="ＭＳ Ｐ明朝"/>
        <family val="1"/>
      </rPr>
      <t xml:space="preserve"> ２８ </t>
    </r>
    <r>
      <rPr>
        <sz val="10"/>
        <color indexed="8"/>
        <rFont val="ＭＳ Ｐ明朝"/>
        <family val="1"/>
      </rPr>
      <t xml:space="preserve"> 年  度</t>
    </r>
  </si>
  <si>
    <t>平成２２年</t>
  </si>
  <si>
    <r>
      <t xml:space="preserve">平  成  </t>
    </r>
    <r>
      <rPr>
        <sz val="10"/>
        <color indexed="10"/>
        <rFont val="ＭＳ Ｐ明朝"/>
        <family val="1"/>
      </rPr>
      <t>２８</t>
    </r>
    <r>
      <rPr>
        <sz val="10"/>
        <color indexed="8"/>
        <rFont val="ＭＳ Ｐ明朝"/>
        <family val="1"/>
      </rPr>
      <t xml:space="preserve">  年  度</t>
    </r>
  </si>
  <si>
    <r>
      <t xml:space="preserve">平  成 </t>
    </r>
    <r>
      <rPr>
        <sz val="10"/>
        <color indexed="10"/>
        <rFont val="ＭＳ Ｐ明朝"/>
        <family val="1"/>
      </rPr>
      <t xml:space="preserve"> ２８</t>
    </r>
    <r>
      <rPr>
        <sz val="10"/>
        <color indexed="8"/>
        <rFont val="ＭＳ Ｐ明朝"/>
        <family val="1"/>
      </rPr>
      <t xml:space="preserve">  年  度</t>
    </r>
  </si>
  <si>
    <r>
      <t>平  成</t>
    </r>
    <r>
      <rPr>
        <sz val="10"/>
        <color indexed="10"/>
        <rFont val="ＭＳ Ｐ明朝"/>
        <family val="1"/>
      </rPr>
      <t xml:space="preserve">  ２８</t>
    </r>
    <r>
      <rPr>
        <sz val="10"/>
        <color indexed="8"/>
        <rFont val="ＭＳ Ｐ明朝"/>
        <family val="1"/>
      </rPr>
      <t xml:space="preserve">  年  度</t>
    </r>
  </si>
  <si>
    <r>
      <t xml:space="preserve">平  成  </t>
    </r>
    <r>
      <rPr>
        <b/>
        <sz val="20"/>
        <color indexed="10"/>
        <rFont val="ＭＳ 明朝"/>
        <family val="1"/>
      </rPr>
      <t>２９</t>
    </r>
    <r>
      <rPr>
        <b/>
        <sz val="20"/>
        <color indexed="8"/>
        <rFont val="ＭＳ 明朝"/>
        <family val="1"/>
      </rPr>
      <t xml:space="preserve"> 年  度</t>
    </r>
  </si>
  <si>
    <r>
      <t>平成</t>
    </r>
    <r>
      <rPr>
        <b/>
        <sz val="16"/>
        <color indexed="10"/>
        <rFont val="ＭＳ 明朝"/>
        <family val="1"/>
      </rPr>
      <t>３０</t>
    </r>
    <r>
      <rPr>
        <b/>
        <sz val="16"/>
        <color indexed="8"/>
        <rFont val="ＭＳ 明朝"/>
        <family val="1"/>
      </rPr>
      <t>年３月末日 現在</t>
    </r>
  </si>
  <si>
    <t>（平成３０年 ４ 月  １ 日現在）</t>
  </si>
  <si>
    <t>（平成３０年 ３ 月 ３１日現在）</t>
  </si>
  <si>
    <t>（平成２９年１０月  １ 日現在）</t>
  </si>
  <si>
    <t>（幼稚園：平成３０年 ５ 月 １日現在）</t>
  </si>
  <si>
    <t>（認定こども園：平成３０年 ４ 月 １ 日現在）</t>
  </si>
  <si>
    <t>（施設の現況：平成３０年３月３１日現在）</t>
  </si>
  <si>
    <t>（専任職員数： 平成３０年 ４ 月 １ 日現在）</t>
  </si>
  <si>
    <r>
      <t xml:space="preserve">平  成 </t>
    </r>
    <r>
      <rPr>
        <sz val="10"/>
        <color indexed="10"/>
        <rFont val="ＭＳ Ｐ明朝"/>
        <family val="1"/>
      </rPr>
      <t xml:space="preserve"> ２９ </t>
    </r>
    <r>
      <rPr>
        <sz val="10"/>
        <color indexed="8"/>
        <rFont val="ＭＳ Ｐ明朝"/>
        <family val="1"/>
      </rPr>
      <t xml:space="preserve"> 年  度</t>
    </r>
  </si>
  <si>
    <t>（平成30年1月1日現在）　（人）</t>
  </si>
  <si>
    <t>（※平成２８年度数値は、昨年度発行時点のものです。）</t>
  </si>
  <si>
    <r>
      <t xml:space="preserve">平  成  </t>
    </r>
    <r>
      <rPr>
        <sz val="10"/>
        <color indexed="10"/>
        <rFont val="ＭＳ Ｐ明朝"/>
        <family val="1"/>
      </rPr>
      <t xml:space="preserve">２９ </t>
    </r>
    <r>
      <rPr>
        <sz val="10"/>
        <color indexed="8"/>
        <rFont val="ＭＳ Ｐ明朝"/>
        <family val="1"/>
      </rPr>
      <t xml:space="preserve"> 年  度</t>
    </r>
  </si>
  <si>
    <r>
      <t xml:space="preserve">平  成  </t>
    </r>
    <r>
      <rPr>
        <sz val="10"/>
        <color indexed="10"/>
        <rFont val="ＭＳ Ｐ明朝"/>
        <family val="1"/>
      </rPr>
      <t xml:space="preserve">２８  </t>
    </r>
    <r>
      <rPr>
        <sz val="10"/>
        <color indexed="8"/>
        <rFont val="ＭＳ Ｐ明朝"/>
        <family val="1"/>
      </rPr>
      <t>年  度</t>
    </r>
  </si>
  <si>
    <r>
      <t xml:space="preserve">平  成  </t>
    </r>
    <r>
      <rPr>
        <sz val="10"/>
        <color indexed="10"/>
        <rFont val="ＭＳ Ｐ明朝"/>
        <family val="1"/>
      </rPr>
      <t>２９</t>
    </r>
    <r>
      <rPr>
        <sz val="10"/>
        <color indexed="8"/>
        <rFont val="ＭＳ Ｐ明朝"/>
        <family val="1"/>
      </rPr>
      <t xml:space="preserve">  年  度</t>
    </r>
  </si>
  <si>
    <r>
      <t xml:space="preserve">平  成 </t>
    </r>
    <r>
      <rPr>
        <sz val="10"/>
        <color indexed="10"/>
        <rFont val="ＭＳ Ｐ明朝"/>
        <family val="1"/>
      </rPr>
      <t xml:space="preserve"> ２９</t>
    </r>
    <r>
      <rPr>
        <sz val="10"/>
        <color indexed="8"/>
        <rFont val="ＭＳ Ｐ明朝"/>
        <family val="1"/>
      </rPr>
      <t xml:space="preserve">  年  度</t>
    </r>
  </si>
  <si>
    <r>
      <t>平  成</t>
    </r>
    <r>
      <rPr>
        <sz val="10"/>
        <color indexed="10"/>
        <rFont val="ＭＳ Ｐ明朝"/>
        <family val="1"/>
      </rPr>
      <t xml:space="preserve">  ２９</t>
    </r>
    <r>
      <rPr>
        <sz val="10"/>
        <color indexed="8"/>
        <rFont val="ＭＳ Ｐ明朝"/>
        <family val="1"/>
      </rPr>
      <t xml:space="preserve">  年  度</t>
    </r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</si>
</sst>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);[Red]\(#,##0.0\)"/>
    <numFmt numFmtId="179" formatCode="#,##0.0_ 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#,##0.0;[Red]\-#,##0.0"/>
    <numFmt numFmtId="186" formatCode="0.00_);[Red]\(0.00\)"/>
    <numFmt numFmtId="187" formatCode="#,##0.0;&quot;△ &quot;#,##0.0"/>
    <numFmt numFmtId="188" formatCode="#,##0.00_);[Red]\(#,##0.00\)"/>
    <numFmt numFmtId="189" formatCode="#,##0;&quot;△ &quot;#,##0"/>
    <numFmt numFmtId="190" formatCode="_ * #,##0.0_ ;_ * \-#,##0.0_ ;_ * &quot;-&quot;?_ ;_ @_ "/>
    <numFmt numFmtId="191" formatCode="#,##0.0;&quot;△ &quot;#,##0.0\ "/>
    <numFmt numFmtId="192" formatCode="#,##0.0;&quot;△ &quot;\ #,##0.0\ "/>
    <numFmt numFmtId="193" formatCode="#,##0.0\ ;&quot;△ &quot;#,##0.0\ "/>
    <numFmt numFmtId="194" formatCode="#,##0\ ;&quot;△ &quot;#,##0\ "/>
    <numFmt numFmtId="195" formatCode="#,##0.0_ ;[Red]\-#,##0.0\ "/>
    <numFmt numFmtId="196" formatCode="#,##0_);[Red]\(#,##0\)"/>
    <numFmt numFmtId="197" formatCode="#,##0_ ;[Red]\-#,##0\ "/>
    <numFmt numFmtId="198" formatCode="0_ "/>
    <numFmt numFmtId="199" formatCode="[&lt;=999]000;[&lt;=99999]000\-00;000\-0000"/>
    <numFmt numFmtId="200" formatCode="0.0_ "/>
    <numFmt numFmtId="201" formatCode="_ * #,##0.0_ ;_ * \-#,##0.0_ ;_ * &quot;-&quot;_ ;_ @_ "/>
    <numFmt numFmtId="202" formatCode="_ * #,##0;_ * &quot;△&quot;#,##0;_ * &quot;-&quot;_ ;_ @_ "/>
    <numFmt numFmtId="203" formatCode="_ * #,##0.0;_ * &quot;△&quot;#,##0.0;_ * &quot;-&quot;_ ;_ @_ "/>
    <numFmt numFmtId="204" formatCode="#,##0;&quot;▲ &quot;#,##0"/>
    <numFmt numFmtId="205" formatCode="#,##0.0;&quot;▲ &quot;#,##0.0"/>
    <numFmt numFmtId="206" formatCode="#,##0;\▲#,##0;\-"/>
    <numFmt numFmtId="207" formatCode="#,##0.0;\▲#,##0.0;\-"/>
    <numFmt numFmtId="208" formatCode="#,##0.00;\▲#,##0.00;\-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b/>
      <sz val="20"/>
      <color indexed="8"/>
      <name val="ＭＳ 明朝"/>
      <family val="1"/>
    </font>
    <font>
      <sz val="10"/>
      <color indexed="8"/>
      <name val="ＭＳ Ｐ明朝"/>
      <family val="1"/>
    </font>
    <font>
      <b/>
      <sz val="16"/>
      <color indexed="8"/>
      <name val="ＭＳ 明朝"/>
      <family val="1"/>
    </font>
    <font>
      <b/>
      <sz val="20"/>
      <color indexed="10"/>
      <name val="ＭＳ 明朝"/>
      <family val="1"/>
    </font>
    <font>
      <b/>
      <sz val="16"/>
      <color indexed="10"/>
      <name val="ＭＳ 明朝"/>
      <family val="1"/>
    </font>
    <font>
      <sz val="10"/>
      <color indexed="10"/>
      <name val="ＭＳ Ｐ明朝"/>
      <family val="1"/>
    </font>
    <font>
      <sz val="12"/>
      <color indexed="8"/>
      <name val="ＭＳ 明朝"/>
      <family val="1"/>
    </font>
    <font>
      <b/>
      <sz val="18"/>
      <color indexed="8"/>
      <name val="ＭＳ 明朝"/>
      <family val="1"/>
    </font>
    <font>
      <b/>
      <sz val="24"/>
      <color indexed="8"/>
      <name val="ＭＳ 明朝"/>
      <family val="1"/>
    </font>
    <font>
      <sz val="12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ゴシック"/>
      <family val="3"/>
    </font>
    <font>
      <sz val="6"/>
      <color indexed="8"/>
      <name val="ＭＳ Ｐ明朝"/>
      <family val="1"/>
    </font>
    <font>
      <sz val="8"/>
      <color indexed="8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9"/>
      <name val="ＭＳ 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420">
    <xf numFmtId="0" fontId="0" fillId="0" borderId="0" xfId="0" applyAlignment="1">
      <alignment/>
    </xf>
    <xf numFmtId="0" fontId="13" fillId="0" borderId="0" xfId="61" applyFont="1">
      <alignment/>
      <protection/>
    </xf>
    <xf numFmtId="0" fontId="14" fillId="0" borderId="0" xfId="61" applyFont="1" applyAlignment="1">
      <alignment horizontal="center"/>
      <protection/>
    </xf>
    <xf numFmtId="0" fontId="15" fillId="0" borderId="0" xfId="61" applyFont="1" applyAlignment="1">
      <alignment horizontal="center"/>
      <protection/>
    </xf>
    <xf numFmtId="0" fontId="7" fillId="0" borderId="0" xfId="61" applyFont="1" applyAlignment="1">
      <alignment/>
      <protection/>
    </xf>
    <xf numFmtId="0" fontId="1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17" fillId="0" borderId="12" xfId="0" applyFont="1" applyFill="1" applyBorder="1" applyAlignment="1">
      <alignment horizontal="distributed" vertical="center" shrinkToFit="1"/>
    </xf>
    <xf numFmtId="0" fontId="8" fillId="0" borderId="12" xfId="0" applyFont="1" applyFill="1" applyBorder="1" applyAlignment="1">
      <alignment horizontal="distributed" vertical="center"/>
    </xf>
    <xf numFmtId="0" fontId="17" fillId="0" borderId="12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 shrinkToFit="1"/>
    </xf>
    <xf numFmtId="0" fontId="8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distributed" vertical="center"/>
    </xf>
    <xf numFmtId="0" fontId="17" fillId="0" borderId="0" xfId="0" applyFont="1" applyFill="1" applyAlignment="1">
      <alignment horizontal="distributed" vertical="center" shrinkToFit="1"/>
    </xf>
    <xf numFmtId="0" fontId="1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 horizontal="distributed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distributed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 shrinkToFit="1"/>
    </xf>
    <xf numFmtId="0" fontId="8" fillId="0" borderId="16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distributed"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distributed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/>
    </xf>
    <xf numFmtId="0" fontId="4" fillId="0" borderId="0" xfId="0" applyFont="1" applyAlignment="1" quotePrefix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0" fontId="25" fillId="0" borderId="0" xfId="0" applyFont="1" applyAlignment="1">
      <alignment horizontal="distributed" vertical="center" indent="1"/>
    </xf>
    <xf numFmtId="0" fontId="22" fillId="0" borderId="0" xfId="0" applyFont="1" applyAlignment="1">
      <alignment horizontal="center"/>
    </xf>
    <xf numFmtId="0" fontId="22" fillId="0" borderId="0" xfId="0" applyFont="1" applyAlignment="1" quotePrefix="1">
      <alignment horizontal="center" vertical="center"/>
    </xf>
    <xf numFmtId="0" fontId="22" fillId="0" borderId="0" xfId="0" applyFont="1" applyAlignment="1">
      <alignment vertical="center" shrinkToFit="1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shrinkToFit="1"/>
    </xf>
    <xf numFmtId="207" fontId="8" fillId="5" borderId="23" xfId="0" applyNumberFormat="1" applyFont="1" applyFill="1" applyBorder="1" applyAlignment="1" applyProtection="1">
      <alignment vertical="center"/>
      <protection locked="0"/>
    </xf>
    <xf numFmtId="207" fontId="8" fillId="5" borderId="10" xfId="0" applyNumberFormat="1" applyFont="1" applyFill="1" applyBorder="1" applyAlignment="1" applyProtection="1">
      <alignment vertical="center"/>
      <protection locked="0"/>
    </xf>
    <xf numFmtId="207" fontId="8" fillId="5" borderId="12" xfId="0" applyNumberFormat="1" applyFont="1" applyFill="1" applyBorder="1" applyAlignment="1" applyProtection="1">
      <alignment vertical="center"/>
      <protection locked="0"/>
    </xf>
    <xf numFmtId="206" fontId="8" fillId="0" borderId="16" xfId="0" applyNumberFormat="1" applyFont="1" applyFill="1" applyBorder="1" applyAlignment="1" applyProtection="1">
      <alignment vertical="center"/>
      <protection locked="0"/>
    </xf>
    <xf numFmtId="206" fontId="8" fillId="5" borderId="24" xfId="0" applyNumberFormat="1" applyFont="1" applyFill="1" applyBorder="1" applyAlignment="1" applyProtection="1">
      <alignment vertical="center"/>
      <protection locked="0"/>
    </xf>
    <xf numFmtId="206" fontId="8" fillId="0" borderId="10" xfId="0" applyNumberFormat="1" applyFont="1" applyFill="1" applyBorder="1" applyAlignment="1" applyProtection="1">
      <alignment vertical="center"/>
      <protection locked="0"/>
    </xf>
    <xf numFmtId="206" fontId="8" fillId="5" borderId="11" xfId="0" applyNumberFormat="1" applyFont="1" applyFill="1" applyBorder="1" applyAlignment="1" applyProtection="1">
      <alignment vertical="center"/>
      <protection locked="0"/>
    </xf>
    <xf numFmtId="206" fontId="8" fillId="0" borderId="14" xfId="0" applyNumberFormat="1" applyFont="1" applyFill="1" applyBorder="1" applyAlignment="1" applyProtection="1">
      <alignment vertical="center"/>
      <protection locked="0"/>
    </xf>
    <xf numFmtId="206" fontId="8" fillId="0" borderId="10" xfId="49" applyNumberFormat="1" applyFont="1" applyFill="1" applyBorder="1" applyAlignment="1">
      <alignment vertical="center"/>
    </xf>
    <xf numFmtId="206" fontId="8" fillId="0" borderId="10" xfId="0" applyNumberFormat="1" applyFont="1" applyFill="1" applyBorder="1" applyAlignment="1" applyProtection="1">
      <alignment vertical="center"/>
      <protection locked="0"/>
    </xf>
    <xf numFmtId="206" fontId="8" fillId="5" borderId="11" xfId="0" applyNumberFormat="1" applyFont="1" applyFill="1" applyBorder="1" applyAlignment="1" applyProtection="1">
      <alignment vertical="center"/>
      <protection locked="0"/>
    </xf>
    <xf numFmtId="206" fontId="8" fillId="0" borderId="19" xfId="0" applyNumberFormat="1" applyFont="1" applyFill="1" applyBorder="1" applyAlignment="1">
      <alignment vertical="center"/>
    </xf>
    <xf numFmtId="206" fontId="8" fillId="0" borderId="10" xfId="0" applyNumberFormat="1" applyFont="1" applyFill="1" applyBorder="1" applyAlignment="1">
      <alignment vertical="center"/>
    </xf>
    <xf numFmtId="206" fontId="8" fillId="5" borderId="11" xfId="0" applyNumberFormat="1" applyFont="1" applyFill="1" applyBorder="1" applyAlignment="1">
      <alignment vertical="center"/>
    </xf>
    <xf numFmtId="206" fontId="8" fillId="0" borderId="19" xfId="0" applyNumberFormat="1" applyFont="1" applyFill="1" applyBorder="1" applyAlignment="1">
      <alignment horizontal="right" vertical="center"/>
    </xf>
    <xf numFmtId="206" fontId="8" fillId="0" borderId="10" xfId="0" applyNumberFormat="1" applyFont="1" applyFill="1" applyBorder="1" applyAlignment="1">
      <alignment horizontal="right" vertical="center"/>
    </xf>
    <xf numFmtId="206" fontId="8" fillId="0" borderId="21" xfId="0" applyNumberFormat="1" applyFont="1" applyFill="1" applyBorder="1" applyAlignment="1">
      <alignment horizontal="right" vertical="center"/>
    </xf>
    <xf numFmtId="206" fontId="8" fillId="0" borderId="20" xfId="0" applyNumberFormat="1" applyFont="1" applyFill="1" applyBorder="1" applyAlignment="1">
      <alignment horizontal="right" vertical="center"/>
    </xf>
    <xf numFmtId="206" fontId="8" fillId="5" borderId="22" xfId="0" applyNumberFormat="1" applyFont="1" applyFill="1" applyBorder="1" applyAlignment="1">
      <alignment vertical="center"/>
    </xf>
    <xf numFmtId="206" fontId="8" fillId="5" borderId="11" xfId="0" applyNumberFormat="1" applyFont="1" applyFill="1" applyBorder="1" applyAlignment="1">
      <alignment horizontal="right" vertical="center"/>
    </xf>
    <xf numFmtId="206" fontId="8" fillId="5" borderId="22" xfId="0" applyNumberFormat="1" applyFont="1" applyFill="1" applyBorder="1" applyAlignment="1">
      <alignment horizontal="right" vertical="center"/>
    </xf>
    <xf numFmtId="206" fontId="8" fillId="0" borderId="25" xfId="0" applyNumberFormat="1" applyFont="1" applyFill="1" applyBorder="1" applyAlignment="1" applyProtection="1">
      <alignment vertical="center" shrinkToFit="1"/>
      <protection locked="0"/>
    </xf>
    <xf numFmtId="206" fontId="8" fillId="5" borderId="26" xfId="0" applyNumberFormat="1" applyFont="1" applyFill="1" applyBorder="1" applyAlignment="1" applyProtection="1">
      <alignment vertical="center" shrinkToFit="1"/>
      <protection locked="0"/>
    </xf>
    <xf numFmtId="206" fontId="8" fillId="0" borderId="10" xfId="0" applyNumberFormat="1" applyFont="1" applyFill="1" applyBorder="1" applyAlignment="1" applyProtection="1">
      <alignment vertical="center" shrinkToFit="1"/>
      <protection locked="0"/>
    </xf>
    <xf numFmtId="206" fontId="8" fillId="5" borderId="11" xfId="0" applyNumberFormat="1" applyFont="1" applyFill="1" applyBorder="1" applyAlignment="1" applyProtection="1">
      <alignment vertical="center" shrinkToFit="1"/>
      <protection locked="0"/>
    </xf>
    <xf numFmtId="207" fontId="8" fillId="5" borderId="19" xfId="0" applyNumberFormat="1" applyFont="1" applyFill="1" applyBorder="1" applyAlignment="1" applyProtection="1">
      <alignment vertical="center" shrinkToFit="1"/>
      <protection locked="0"/>
    </xf>
    <xf numFmtId="207" fontId="8" fillId="5" borderId="10" xfId="0" applyNumberFormat="1" applyFont="1" applyFill="1" applyBorder="1" applyAlignment="1" applyProtection="1">
      <alignment vertical="center" shrinkToFit="1"/>
      <protection locked="0"/>
    </xf>
    <xf numFmtId="207" fontId="8" fillId="5" borderId="11" xfId="0" applyNumberFormat="1" applyFont="1" applyFill="1" applyBorder="1" applyAlignment="1" applyProtection="1">
      <alignment vertical="center" shrinkToFit="1"/>
      <protection locked="0"/>
    </xf>
    <xf numFmtId="206" fontId="8" fillId="0" borderId="27" xfId="0" applyNumberFormat="1" applyFont="1" applyFill="1" applyBorder="1" applyAlignment="1">
      <alignment vertical="center"/>
    </xf>
    <xf numFmtId="206" fontId="8" fillId="0" borderId="14" xfId="0" applyNumberFormat="1" applyFont="1" applyFill="1" applyBorder="1" applyAlignment="1">
      <alignment vertical="center"/>
    </xf>
    <xf numFmtId="206" fontId="8" fillId="5" borderId="28" xfId="0" applyNumberFormat="1" applyFont="1" applyFill="1" applyBorder="1" applyAlignment="1">
      <alignment vertical="center"/>
    </xf>
    <xf numFmtId="206" fontId="8" fillId="0" borderId="20" xfId="0" applyNumberFormat="1" applyFont="1" applyFill="1" applyBorder="1" applyAlignment="1">
      <alignment vertical="center"/>
    </xf>
    <xf numFmtId="206" fontId="8" fillId="0" borderId="14" xfId="0" applyNumberFormat="1" applyFont="1" applyFill="1" applyBorder="1" applyAlignment="1">
      <alignment horizontal="right" vertical="center"/>
    </xf>
    <xf numFmtId="206" fontId="8" fillId="0" borderId="16" xfId="0" applyNumberFormat="1" applyFont="1" applyFill="1" applyBorder="1" applyAlignment="1">
      <alignment vertical="center"/>
    </xf>
    <xf numFmtId="206" fontId="8" fillId="5" borderId="24" xfId="0" applyNumberFormat="1" applyFont="1" applyFill="1" applyBorder="1" applyAlignment="1">
      <alignment vertical="center"/>
    </xf>
    <xf numFmtId="206" fontId="8" fillId="0" borderId="10" xfId="0" applyNumberFormat="1" applyFont="1" applyFill="1" applyBorder="1" applyAlignment="1" applyProtection="1">
      <alignment horizontal="right" vertical="center"/>
      <protection locked="0"/>
    </xf>
    <xf numFmtId="206" fontId="8" fillId="0" borderId="20" xfId="0" applyNumberFormat="1" applyFont="1" applyFill="1" applyBorder="1" applyAlignment="1" applyProtection="1">
      <alignment vertical="center"/>
      <protection locked="0"/>
    </xf>
    <xf numFmtId="206" fontId="8" fillId="5" borderId="22" xfId="0" applyNumberFormat="1" applyFont="1" applyFill="1" applyBorder="1" applyAlignment="1" applyProtection="1">
      <alignment vertical="center"/>
      <protection locked="0"/>
    </xf>
    <xf numFmtId="206" fontId="8" fillId="0" borderId="16" xfId="0" applyNumberFormat="1" applyFont="1" applyFill="1" applyBorder="1" applyAlignment="1" applyProtection="1">
      <alignment horizontal="right" vertical="center"/>
      <protection locked="0"/>
    </xf>
    <xf numFmtId="206" fontId="8" fillId="5" borderId="24" xfId="0" applyNumberFormat="1" applyFont="1" applyFill="1" applyBorder="1" applyAlignment="1" applyProtection="1">
      <alignment horizontal="right" vertical="center"/>
      <protection locked="0"/>
    </xf>
    <xf numFmtId="206" fontId="8" fillId="0" borderId="20" xfId="0" applyNumberFormat="1" applyFont="1" applyFill="1" applyBorder="1" applyAlignment="1" applyProtection="1">
      <alignment horizontal="right" vertical="center"/>
      <protection locked="0"/>
    </xf>
    <xf numFmtId="206" fontId="8" fillId="0" borderId="0" xfId="0" applyNumberFormat="1" applyFont="1" applyAlignment="1">
      <alignment vertical="center"/>
    </xf>
    <xf numFmtId="206" fontId="8" fillId="5" borderId="19" xfId="0" applyNumberFormat="1" applyFont="1" applyFill="1" applyBorder="1" applyAlignment="1">
      <alignment vertical="center"/>
    </xf>
    <xf numFmtId="206" fontId="8" fillId="5" borderId="10" xfId="0" applyNumberFormat="1" applyFont="1" applyFill="1" applyBorder="1" applyAlignment="1">
      <alignment vertical="center"/>
    </xf>
    <xf numFmtId="0" fontId="8" fillId="0" borderId="29" xfId="0" applyFont="1" applyFill="1" applyBorder="1" applyAlignment="1">
      <alignment horizontal="distributed" vertical="center"/>
    </xf>
    <xf numFmtId="206" fontId="8" fillId="0" borderId="30" xfId="0" applyNumberFormat="1" applyFont="1" applyFill="1" applyBorder="1" applyAlignment="1" applyProtection="1">
      <alignment vertical="center"/>
      <protection locked="0"/>
    </xf>
    <xf numFmtId="206" fontId="8" fillId="0" borderId="30" xfId="49" applyNumberFormat="1" applyFont="1" applyFill="1" applyBorder="1" applyAlignment="1">
      <alignment vertical="center"/>
    </xf>
    <xf numFmtId="207" fontId="8" fillId="5" borderId="13" xfId="0" applyNumberFormat="1" applyFont="1" applyFill="1" applyBorder="1" applyAlignment="1" applyProtection="1">
      <alignment vertical="center"/>
      <protection locked="0"/>
    </xf>
    <xf numFmtId="206" fontId="8" fillId="0" borderId="31" xfId="0" applyNumberFormat="1" applyFont="1" applyFill="1" applyBorder="1" applyAlignment="1" applyProtection="1">
      <alignment vertical="center"/>
      <protection locked="0"/>
    </xf>
    <xf numFmtId="0" fontId="8" fillId="0" borderId="23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shrinkToFit="1"/>
    </xf>
    <xf numFmtId="206" fontId="8" fillId="0" borderId="30" xfId="0" applyNumberFormat="1" applyFont="1" applyFill="1" applyBorder="1" applyAlignment="1">
      <alignment vertical="center"/>
    </xf>
    <xf numFmtId="0" fontId="8" fillId="0" borderId="23" xfId="0" applyFont="1" applyFill="1" applyBorder="1" applyAlignment="1">
      <alignment horizontal="center" vertical="center"/>
    </xf>
    <xf numFmtId="206" fontId="8" fillId="5" borderId="30" xfId="0" applyNumberFormat="1" applyFont="1" applyFill="1" applyBorder="1" applyAlignment="1">
      <alignment vertical="center"/>
    </xf>
    <xf numFmtId="206" fontId="8" fillId="0" borderId="30" xfId="0" applyNumberFormat="1" applyFont="1" applyFill="1" applyBorder="1" applyAlignment="1">
      <alignment horizontal="right" vertical="center"/>
    </xf>
    <xf numFmtId="206" fontId="8" fillId="0" borderId="32" xfId="0" applyNumberFormat="1" applyFont="1" applyFill="1" applyBorder="1" applyAlignment="1">
      <alignment horizontal="right" vertical="center"/>
    </xf>
    <xf numFmtId="0" fontId="8" fillId="0" borderId="33" xfId="0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center" vertical="center"/>
    </xf>
    <xf numFmtId="206" fontId="8" fillId="0" borderId="35" xfId="0" applyNumberFormat="1" applyFont="1" applyFill="1" applyBorder="1" applyAlignment="1" applyProtection="1">
      <alignment vertical="center" shrinkToFit="1"/>
      <protection locked="0"/>
    </xf>
    <xf numFmtId="206" fontId="8" fillId="0" borderId="30" xfId="0" applyNumberFormat="1" applyFont="1" applyFill="1" applyBorder="1" applyAlignment="1" applyProtection="1">
      <alignment vertical="center" shrinkToFit="1"/>
      <protection locked="0"/>
    </xf>
    <xf numFmtId="0" fontId="8" fillId="0" borderId="36" xfId="0" applyFont="1" applyFill="1" applyBorder="1" applyAlignment="1">
      <alignment horizontal="center" vertical="center" shrinkToFit="1"/>
    </xf>
    <xf numFmtId="206" fontId="8" fillId="0" borderId="31" xfId="0" applyNumberFormat="1" applyFont="1" applyFill="1" applyBorder="1" applyAlignment="1">
      <alignment vertical="center"/>
    </xf>
    <xf numFmtId="206" fontId="8" fillId="0" borderId="32" xfId="0" applyNumberFormat="1" applyFont="1" applyFill="1" applyBorder="1" applyAlignment="1">
      <alignment vertical="center"/>
    </xf>
    <xf numFmtId="206" fontId="8" fillId="0" borderId="37" xfId="0" applyNumberFormat="1" applyFont="1" applyFill="1" applyBorder="1" applyAlignment="1" applyProtection="1">
      <alignment vertical="center"/>
      <protection locked="0"/>
    </xf>
    <xf numFmtId="0" fontId="17" fillId="0" borderId="36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 shrinkToFit="1"/>
    </xf>
    <xf numFmtId="0" fontId="17" fillId="0" borderId="38" xfId="0" applyFont="1" applyFill="1" applyBorder="1" applyAlignment="1">
      <alignment vertical="center" shrinkToFit="1"/>
    </xf>
    <xf numFmtId="0" fontId="17" fillId="0" borderId="34" xfId="0" applyFont="1" applyFill="1" applyBorder="1" applyAlignment="1">
      <alignment horizontal="center" vertical="center"/>
    </xf>
    <xf numFmtId="206" fontId="8" fillId="0" borderId="37" xfId="0" applyNumberFormat="1" applyFont="1" applyFill="1" applyBorder="1" applyAlignment="1">
      <alignment vertical="center"/>
    </xf>
    <xf numFmtId="206" fontId="8" fillId="0" borderId="32" xfId="0" applyNumberFormat="1" applyFont="1" applyFill="1" applyBorder="1" applyAlignment="1" applyProtection="1">
      <alignment vertical="center"/>
      <protection locked="0"/>
    </xf>
    <xf numFmtId="0" fontId="8" fillId="0" borderId="3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/>
    </xf>
    <xf numFmtId="0" fontId="8" fillId="0" borderId="23" xfId="0" applyFont="1" applyFill="1" applyBorder="1" applyAlignment="1">
      <alignment horizontal="distributed" vertical="center"/>
    </xf>
    <xf numFmtId="206" fontId="8" fillId="0" borderId="35" xfId="0" applyNumberFormat="1" applyFont="1" applyFill="1" applyBorder="1" applyAlignment="1" applyProtection="1">
      <alignment horizontal="right" vertical="center"/>
      <protection locked="0"/>
    </xf>
    <xf numFmtId="206" fontId="8" fillId="0" borderId="30" xfId="0" applyNumberFormat="1" applyFont="1" applyFill="1" applyBorder="1" applyAlignment="1" applyProtection="1">
      <alignment horizontal="right" vertical="center"/>
      <protection locked="0"/>
    </xf>
    <xf numFmtId="206" fontId="8" fillId="0" borderId="36" xfId="0" applyNumberFormat="1" applyFont="1" applyFill="1" applyBorder="1" applyAlignment="1" applyProtection="1">
      <alignment horizontal="right" vertical="center"/>
      <protection locked="0"/>
    </xf>
    <xf numFmtId="0" fontId="8" fillId="0" borderId="39" xfId="0" applyFont="1" applyFill="1" applyBorder="1" applyAlignment="1">
      <alignment vertical="center" textRotation="255" shrinkToFit="1"/>
    </xf>
    <xf numFmtId="0" fontId="8" fillId="0" borderId="23" xfId="0" applyFont="1" applyFill="1" applyBorder="1" applyAlignment="1">
      <alignment vertical="center" textRotation="255" shrinkToFit="1"/>
    </xf>
    <xf numFmtId="0" fontId="8" fillId="0" borderId="33" xfId="0" applyFont="1" applyFill="1" applyBorder="1" applyAlignment="1">
      <alignment vertical="center" textRotation="255" shrinkToFit="1"/>
    </xf>
    <xf numFmtId="0" fontId="8" fillId="0" borderId="33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36" xfId="0" applyFont="1" applyFill="1" applyBorder="1" applyAlignment="1">
      <alignment horizontal="distributed" vertical="center"/>
    </xf>
    <xf numFmtId="0" fontId="8" fillId="0" borderId="33" xfId="0" applyFont="1" applyFill="1" applyBorder="1" applyAlignment="1">
      <alignment horizontal="distributed" vertical="center"/>
    </xf>
    <xf numFmtId="0" fontId="8" fillId="0" borderId="34" xfId="0" applyFont="1" applyFill="1" applyBorder="1" applyAlignment="1">
      <alignment horizontal="distributed" vertical="center"/>
    </xf>
    <xf numFmtId="206" fontId="8" fillId="5" borderId="11" xfId="0" applyNumberFormat="1" applyFont="1" applyFill="1" applyBorder="1" applyAlignment="1" applyProtection="1">
      <alignment vertical="center"/>
      <protection locked="0"/>
    </xf>
    <xf numFmtId="206" fontId="6" fillId="33" borderId="23" xfId="0" applyNumberFormat="1" applyFont="1" applyFill="1" applyBorder="1" applyAlignment="1">
      <alignment vertical="center"/>
    </xf>
    <xf numFmtId="206" fontId="8" fillId="34" borderId="19" xfId="0" applyNumberFormat="1" applyFont="1" applyFill="1" applyBorder="1" applyAlignment="1" applyProtection="1">
      <alignment vertical="center"/>
      <protection locked="0"/>
    </xf>
    <xf numFmtId="206" fontId="25" fillId="34" borderId="10" xfId="0" applyNumberFormat="1" applyFont="1" applyFill="1" applyBorder="1" applyAlignment="1">
      <alignment vertical="center"/>
    </xf>
    <xf numFmtId="206" fontId="6" fillId="34" borderId="10" xfId="0" applyNumberFormat="1" applyFont="1" applyFill="1" applyBorder="1" applyAlignment="1">
      <alignment vertical="center"/>
    </xf>
    <xf numFmtId="206" fontId="8" fillId="0" borderId="16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>
      <alignment vertical="center"/>
    </xf>
    <xf numFmtId="0" fontId="7" fillId="0" borderId="0" xfId="61" applyFont="1" applyAlignment="1">
      <alignment horizontal="distributed"/>
      <protection/>
    </xf>
    <xf numFmtId="0" fontId="15" fillId="0" borderId="0" xfId="61" applyFont="1" applyAlignment="1">
      <alignment horizontal="center"/>
      <protection/>
    </xf>
    <xf numFmtId="0" fontId="7" fillId="0" borderId="0" xfId="61" applyFont="1" applyAlignment="1">
      <alignment horizontal="center"/>
      <protection/>
    </xf>
    <xf numFmtId="0" fontId="7" fillId="0" borderId="0" xfId="61" applyFont="1" applyAlignment="1">
      <alignment horizontal="center"/>
      <protection/>
    </xf>
    <xf numFmtId="0" fontId="9" fillId="0" borderId="0" xfId="61" applyFont="1" applyAlignment="1">
      <alignment horizontal="center"/>
      <protection/>
    </xf>
    <xf numFmtId="0" fontId="9" fillId="0" borderId="0" xfId="61" applyFont="1" applyAlignment="1">
      <alignment horizontal="center"/>
      <protection/>
    </xf>
    <xf numFmtId="0" fontId="22" fillId="0" borderId="0" xfId="0" applyFont="1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/>
    </xf>
    <xf numFmtId="0" fontId="22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horizontal="center" vertical="center"/>
    </xf>
    <xf numFmtId="0" fontId="20" fillId="0" borderId="14" xfId="0" applyFont="1" applyFill="1" applyBorder="1" applyAlignment="1">
      <alignment horizontal="center" vertical="center" textRotation="255" shrinkToFit="1"/>
    </xf>
    <xf numFmtId="0" fontId="20" fillId="0" borderId="40" xfId="0" applyFont="1" applyFill="1" applyBorder="1" applyAlignment="1">
      <alignment horizontal="center" vertical="center" textRotation="255" shrinkToFit="1"/>
    </xf>
    <xf numFmtId="0" fontId="8" fillId="0" borderId="41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distributed" vertical="center"/>
    </xf>
    <xf numFmtId="0" fontId="18" fillId="0" borderId="10" xfId="0" applyFont="1" applyFill="1" applyBorder="1" applyAlignment="1">
      <alignment horizontal="distributed" vertical="center" shrinkToFit="1"/>
    </xf>
    <xf numFmtId="0" fontId="18" fillId="0" borderId="12" xfId="0" applyFont="1" applyFill="1" applyBorder="1" applyAlignment="1">
      <alignment horizontal="distributed" vertical="center" shrinkToFit="1"/>
    </xf>
    <xf numFmtId="0" fontId="18" fillId="0" borderId="13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17" fillId="0" borderId="37" xfId="0" applyFont="1" applyFill="1" applyBorder="1" applyAlignment="1">
      <alignment horizontal="distributed" vertical="center"/>
    </xf>
    <xf numFmtId="0" fontId="17" fillId="0" borderId="17" xfId="0" applyFont="1" applyFill="1" applyBorder="1" applyAlignment="1">
      <alignment horizontal="distributed" vertical="center"/>
    </xf>
    <xf numFmtId="0" fontId="8" fillId="0" borderId="42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44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distributed" vertical="center" textRotation="255"/>
    </xf>
    <xf numFmtId="0" fontId="19" fillId="0" borderId="19" xfId="0" applyFont="1" applyFill="1" applyBorder="1" applyAlignment="1">
      <alignment/>
    </xf>
    <xf numFmtId="0" fontId="8" fillId="0" borderId="27" xfId="0" applyFont="1" applyFill="1" applyBorder="1" applyAlignment="1">
      <alignment horizontal="center" vertical="center" textRotation="255" shrinkToFit="1"/>
    </xf>
    <xf numFmtId="0" fontId="8" fillId="0" borderId="45" xfId="0" applyFont="1" applyFill="1" applyBorder="1" applyAlignment="1">
      <alignment horizontal="center" vertical="center" textRotation="255" shrinkToFit="1"/>
    </xf>
    <xf numFmtId="0" fontId="8" fillId="0" borderId="46" xfId="0" applyFont="1" applyFill="1" applyBorder="1" applyAlignment="1">
      <alignment horizontal="center" vertical="center" textRotation="255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47" xfId="0" applyFont="1" applyFill="1" applyBorder="1" applyAlignment="1">
      <alignment horizontal="center" vertical="center" shrinkToFit="1"/>
    </xf>
    <xf numFmtId="0" fontId="17" fillId="0" borderId="48" xfId="0" applyFont="1" applyFill="1" applyBorder="1" applyAlignment="1">
      <alignment horizontal="center" vertical="center" shrinkToFit="1"/>
    </xf>
    <xf numFmtId="0" fontId="17" fillId="0" borderId="18" xfId="0" applyFont="1" applyFill="1" applyBorder="1" applyAlignment="1">
      <alignment horizontal="center" vertical="center" shrinkToFit="1"/>
    </xf>
    <xf numFmtId="0" fontId="20" fillId="0" borderId="27" xfId="0" applyFont="1" applyFill="1" applyBorder="1" applyAlignment="1">
      <alignment horizontal="center" vertical="center" textRotation="255" shrinkToFit="1"/>
    </xf>
    <xf numFmtId="0" fontId="20" fillId="0" borderId="45" xfId="0" applyFont="1" applyFill="1" applyBorder="1" applyAlignment="1">
      <alignment horizontal="center" vertical="center" textRotation="255" shrinkToFit="1"/>
    </xf>
    <xf numFmtId="0" fontId="20" fillId="0" borderId="49" xfId="0" applyFont="1" applyFill="1" applyBorder="1" applyAlignment="1">
      <alignment horizontal="center" vertical="center" textRotation="255" shrinkToFit="1"/>
    </xf>
    <xf numFmtId="0" fontId="8" fillId="0" borderId="10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distributed" vertical="center" shrinkToFit="1"/>
    </xf>
    <xf numFmtId="0" fontId="8" fillId="0" borderId="12" xfId="0" applyFont="1" applyFill="1" applyBorder="1" applyAlignment="1">
      <alignment horizontal="distributed" vertical="center" shrinkToFit="1"/>
    </xf>
    <xf numFmtId="0" fontId="8" fillId="0" borderId="11" xfId="0" applyFont="1" applyFill="1" applyBorder="1" applyAlignment="1">
      <alignment horizontal="distributed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20" fillId="0" borderId="14" xfId="0" applyFont="1" applyFill="1" applyBorder="1" applyAlignment="1">
      <alignment horizontal="center" vertical="center" textRotation="255"/>
    </xf>
    <xf numFmtId="0" fontId="20" fillId="0" borderId="40" xfId="0" applyFont="1" applyFill="1" applyBorder="1" applyAlignment="1">
      <alignment horizontal="center" vertical="center" textRotation="255"/>
    </xf>
    <xf numFmtId="0" fontId="8" fillId="0" borderId="41" xfId="0" applyFont="1" applyFill="1" applyBorder="1" applyAlignment="1">
      <alignment horizontal="center" vertical="center" shrinkToFit="1"/>
    </xf>
    <xf numFmtId="0" fontId="8" fillId="0" borderId="31" xfId="0" applyFont="1" applyFill="1" applyBorder="1" applyAlignment="1">
      <alignment horizontal="center" vertical="center" shrinkToFit="1"/>
    </xf>
    <xf numFmtId="0" fontId="8" fillId="0" borderId="42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vertical="center"/>
    </xf>
    <xf numFmtId="0" fontId="18" fillId="0" borderId="41" xfId="0" applyFont="1" applyFill="1" applyBorder="1" applyAlignment="1">
      <alignment horizontal="center" vertical="center" textRotation="255" shrinkToFit="1"/>
    </xf>
    <xf numFmtId="0" fontId="18" fillId="0" borderId="31" xfId="0" applyFont="1" applyFill="1" applyBorder="1" applyAlignment="1">
      <alignment horizontal="center" vertical="center" textRotation="255" shrinkToFit="1"/>
    </xf>
    <xf numFmtId="0" fontId="18" fillId="0" borderId="42" xfId="0" applyFont="1" applyFill="1" applyBorder="1" applyAlignment="1">
      <alignment horizontal="center" vertical="center" textRotation="255" shrinkToFit="1"/>
    </xf>
    <xf numFmtId="0" fontId="18" fillId="0" borderId="43" xfId="0" applyFont="1" applyFill="1" applyBorder="1" applyAlignment="1">
      <alignment horizontal="center" vertical="center" textRotation="255" shrinkToFit="1"/>
    </xf>
    <xf numFmtId="0" fontId="18" fillId="0" borderId="51" xfId="0" applyFont="1" applyFill="1" applyBorder="1" applyAlignment="1">
      <alignment horizontal="center" vertical="center" textRotation="255" shrinkToFit="1"/>
    </xf>
    <xf numFmtId="0" fontId="18" fillId="0" borderId="52" xfId="0" applyFont="1" applyFill="1" applyBorder="1" applyAlignment="1">
      <alignment horizontal="center" vertical="center" textRotation="255" shrinkToFit="1"/>
    </xf>
    <xf numFmtId="0" fontId="18" fillId="0" borderId="14" xfId="0" applyFont="1" applyFill="1" applyBorder="1" applyAlignment="1">
      <alignment horizontal="distributed" vertical="center"/>
    </xf>
    <xf numFmtId="0" fontId="21" fillId="0" borderId="53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right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43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center" vertical="center" shrinkToFit="1"/>
    </xf>
    <xf numFmtId="206" fontId="8" fillId="5" borderId="11" xfId="0" applyNumberFormat="1" applyFont="1" applyFill="1" applyBorder="1" applyAlignment="1" applyProtection="1">
      <alignment vertical="center"/>
      <protection locked="0"/>
    </xf>
    <xf numFmtId="206" fontId="8" fillId="0" borderId="27" xfId="0" applyNumberFormat="1" applyFont="1" applyFill="1" applyBorder="1" applyAlignment="1" applyProtection="1">
      <alignment vertical="center"/>
      <protection locked="0"/>
    </xf>
    <xf numFmtId="206" fontId="8" fillId="0" borderId="49" xfId="0" applyNumberFormat="1" applyFont="1" applyFill="1" applyBorder="1" applyAlignment="1" applyProtection="1">
      <alignment vertical="center"/>
      <protection locked="0"/>
    </xf>
    <xf numFmtId="206" fontId="8" fillId="0" borderId="14" xfId="0" applyNumberFormat="1" applyFont="1" applyFill="1" applyBorder="1" applyAlignment="1" applyProtection="1">
      <alignment vertical="center"/>
      <protection locked="0"/>
    </xf>
    <xf numFmtId="206" fontId="8" fillId="0" borderId="16" xfId="0" applyNumberFormat="1" applyFont="1" applyFill="1" applyBorder="1" applyAlignment="1" applyProtection="1">
      <alignment vertical="center"/>
      <protection locked="0"/>
    </xf>
    <xf numFmtId="205" fontId="6" fillId="5" borderId="27" xfId="0" applyNumberFormat="1" applyFont="1" applyFill="1" applyBorder="1" applyAlignment="1">
      <alignment vertical="center"/>
    </xf>
    <xf numFmtId="205" fontId="6" fillId="5" borderId="37" xfId="0" applyNumberFormat="1" applyFont="1" applyFill="1" applyBorder="1" applyAlignment="1">
      <alignment vertical="center"/>
    </xf>
    <xf numFmtId="205" fontId="6" fillId="5" borderId="14" xfId="0" applyNumberFormat="1" applyFont="1" applyFill="1" applyBorder="1" applyAlignment="1">
      <alignment vertical="center"/>
    </xf>
    <xf numFmtId="205" fontId="6" fillId="5" borderId="16" xfId="0" applyNumberFormat="1" applyFont="1" applyFill="1" applyBorder="1" applyAlignment="1">
      <alignment vertical="center"/>
    </xf>
    <xf numFmtId="0" fontId="8" fillId="0" borderId="4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textRotation="255" shrinkToFit="1"/>
    </xf>
    <xf numFmtId="0" fontId="19" fillId="0" borderId="45" xfId="0" applyFont="1" applyFill="1" applyBorder="1" applyAlignment="1">
      <alignment/>
    </xf>
    <xf numFmtId="0" fontId="19" fillId="0" borderId="49" xfId="0" applyFont="1" applyFill="1" applyBorder="1" applyAlignment="1">
      <alignment/>
    </xf>
    <xf numFmtId="0" fontId="8" fillId="0" borderId="10" xfId="0" applyFont="1" applyFill="1" applyBorder="1" applyAlignment="1">
      <alignment shrinkToFit="1"/>
    </xf>
    <xf numFmtId="0" fontId="8" fillId="0" borderId="12" xfId="0" applyFont="1" applyFill="1" applyBorder="1" applyAlignment="1">
      <alignment shrinkToFit="1"/>
    </xf>
    <xf numFmtId="0" fontId="18" fillId="0" borderId="20" xfId="0" applyFont="1" applyFill="1" applyBorder="1" applyAlignment="1">
      <alignment horizontal="distributed" vertical="center" shrinkToFit="1"/>
    </xf>
    <xf numFmtId="0" fontId="18" fillId="0" borderId="56" xfId="0" applyFont="1" applyFill="1" applyBorder="1" applyAlignment="1">
      <alignment horizontal="distributed" vertical="center" shrinkToFit="1"/>
    </xf>
    <xf numFmtId="0" fontId="8" fillId="0" borderId="12" xfId="0" applyFont="1" applyFill="1" applyBorder="1" applyAlignment="1">
      <alignment horizontal="distributed" vertical="center"/>
    </xf>
    <xf numFmtId="0" fontId="18" fillId="0" borderId="40" xfId="0" applyFont="1" applyFill="1" applyBorder="1" applyAlignment="1">
      <alignment horizontal="distributed" vertical="center"/>
    </xf>
    <xf numFmtId="0" fontId="8" fillId="0" borderId="41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205" fontId="6" fillId="5" borderId="28" xfId="0" applyNumberFormat="1" applyFont="1" applyFill="1" applyBorder="1" applyAlignment="1">
      <alignment vertical="center"/>
    </xf>
    <xf numFmtId="205" fontId="6" fillId="5" borderId="24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distributed" vertical="center"/>
    </xf>
    <xf numFmtId="0" fontId="18" fillId="0" borderId="27" xfId="0" applyFont="1" applyFill="1" applyBorder="1" applyAlignment="1">
      <alignment horizontal="center" vertical="center" textRotation="255"/>
    </xf>
    <xf numFmtId="0" fontId="18" fillId="0" borderId="45" xfId="0" applyFont="1" applyFill="1" applyBorder="1" applyAlignment="1">
      <alignment horizontal="center" vertical="center" textRotation="255"/>
    </xf>
    <xf numFmtId="0" fontId="18" fillId="0" borderId="49" xfId="0" applyFont="1" applyFill="1" applyBorder="1" applyAlignment="1">
      <alignment horizontal="center" vertical="center" textRotation="255"/>
    </xf>
    <xf numFmtId="0" fontId="8" fillId="0" borderId="3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shrinkToFit="1"/>
    </xf>
    <xf numFmtId="0" fontId="17" fillId="0" borderId="14" xfId="0" applyFont="1" applyFill="1" applyBorder="1" applyAlignment="1">
      <alignment horizontal="distributed" vertical="center" shrinkToFit="1"/>
    </xf>
    <xf numFmtId="0" fontId="17" fillId="0" borderId="40" xfId="0" applyFont="1" applyFill="1" applyBorder="1" applyAlignment="1">
      <alignment horizontal="distributed" vertical="center" shrinkToFit="1"/>
    </xf>
    <xf numFmtId="0" fontId="17" fillId="0" borderId="16" xfId="0" applyFont="1" applyFill="1" applyBorder="1" applyAlignment="1">
      <alignment horizontal="distributed" vertical="center" shrinkToFit="1"/>
    </xf>
    <xf numFmtId="207" fontId="8" fillId="5" borderId="11" xfId="0" applyNumberFormat="1" applyFont="1" applyFill="1" applyBorder="1" applyAlignment="1" applyProtection="1">
      <alignment vertical="center" shrinkToFit="1"/>
      <protection locked="0"/>
    </xf>
    <xf numFmtId="207" fontId="8" fillId="5" borderId="10" xfId="0" applyNumberFormat="1" applyFont="1" applyFill="1" applyBorder="1" applyAlignment="1" applyProtection="1">
      <alignment vertical="center" shrinkToFit="1"/>
      <protection locked="0"/>
    </xf>
    <xf numFmtId="207" fontId="8" fillId="5" borderId="30" xfId="0" applyNumberFormat="1" applyFont="1" applyFill="1" applyBorder="1" applyAlignment="1" applyProtection="1">
      <alignment vertical="center" shrinkToFit="1"/>
      <protection locked="0"/>
    </xf>
    <xf numFmtId="0" fontId="19" fillId="0" borderId="40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0" fontId="8" fillId="0" borderId="49" xfId="0" applyFont="1" applyFill="1" applyBorder="1" applyAlignment="1">
      <alignment horizontal="center" vertical="center" textRotation="255"/>
    </xf>
    <xf numFmtId="0" fontId="8" fillId="0" borderId="19" xfId="0" applyFont="1" applyFill="1" applyBorder="1" applyAlignment="1">
      <alignment horizontal="center" vertical="center" textRotation="255"/>
    </xf>
    <xf numFmtId="0" fontId="8" fillId="0" borderId="21" xfId="0" applyFont="1" applyFill="1" applyBorder="1" applyAlignment="1">
      <alignment horizontal="center" vertical="center" textRotation="255"/>
    </xf>
    <xf numFmtId="0" fontId="8" fillId="0" borderId="40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32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56" xfId="0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 textRotation="255" shrinkToFit="1"/>
    </xf>
    <xf numFmtId="0" fontId="17" fillId="0" borderId="40" xfId="0" applyFont="1" applyFill="1" applyBorder="1" applyAlignment="1">
      <alignment horizontal="center" vertical="center" textRotation="255" shrinkToFit="1"/>
    </xf>
    <xf numFmtId="0" fontId="17" fillId="0" borderId="16" xfId="0" applyFont="1" applyFill="1" applyBorder="1" applyAlignment="1">
      <alignment horizontal="center" vertical="center" textRotation="255" shrinkToFit="1"/>
    </xf>
    <xf numFmtId="0" fontId="8" fillId="0" borderId="14" xfId="0" applyFont="1" applyFill="1" applyBorder="1" applyAlignment="1">
      <alignment horizontal="distributed" vertical="center"/>
    </xf>
    <xf numFmtId="0" fontId="8" fillId="0" borderId="3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distributed" vertical="center" wrapText="1"/>
    </xf>
    <xf numFmtId="0" fontId="17" fillId="0" borderId="14" xfId="0" applyFont="1" applyFill="1" applyBorder="1" applyAlignment="1">
      <alignment horizontal="distributed" vertical="center"/>
    </xf>
    <xf numFmtId="0" fontId="17" fillId="0" borderId="40" xfId="0" applyFont="1" applyFill="1" applyBorder="1" applyAlignment="1">
      <alignment horizontal="distributed" vertical="center"/>
    </xf>
    <xf numFmtId="0" fontId="17" fillId="0" borderId="16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center" vertical="center" textRotation="255"/>
    </xf>
    <xf numFmtId="0" fontId="8" fillId="0" borderId="10" xfId="0" applyFont="1" applyFill="1" applyBorder="1" applyAlignment="1">
      <alignment vertical="center" shrinkToFit="1"/>
    </xf>
    <xf numFmtId="0" fontId="8" fillId="0" borderId="58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 textRotation="255" wrapText="1"/>
    </xf>
    <xf numFmtId="0" fontId="8" fillId="0" borderId="10" xfId="0" applyFont="1" applyFill="1" applyBorder="1" applyAlignment="1">
      <alignment horizontal="distributed" vertical="center" textRotation="255" wrapText="1"/>
    </xf>
    <xf numFmtId="0" fontId="17" fillId="0" borderId="13" xfId="0" applyFont="1" applyFill="1" applyBorder="1" applyAlignment="1">
      <alignment horizontal="distributed" vertical="center" shrinkToFit="1"/>
    </xf>
    <xf numFmtId="0" fontId="17" fillId="0" borderId="15" xfId="0" applyFont="1" applyFill="1" applyBorder="1" applyAlignment="1">
      <alignment horizontal="distributed" vertical="center"/>
    </xf>
    <xf numFmtId="0" fontId="17" fillId="0" borderId="31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horizontal="distributed" vertical="center"/>
    </xf>
    <xf numFmtId="0" fontId="17" fillId="0" borderId="43" xfId="0" applyFont="1" applyFill="1" applyBorder="1" applyAlignment="1">
      <alignment horizontal="distributed" vertical="center"/>
    </xf>
    <xf numFmtId="0" fontId="17" fillId="0" borderId="18" xfId="0" applyFont="1" applyFill="1" applyBorder="1" applyAlignment="1">
      <alignment horizontal="distributed" vertical="center"/>
    </xf>
    <xf numFmtId="0" fontId="17" fillId="0" borderId="13" xfId="0" applyFont="1" applyFill="1" applyBorder="1" applyAlignment="1">
      <alignment horizontal="center" vertical="center" shrinkToFit="1"/>
    </xf>
    <xf numFmtId="0" fontId="17" fillId="0" borderId="41" xfId="0" applyFont="1" applyFill="1" applyBorder="1" applyAlignment="1">
      <alignment horizontal="distributed" vertical="center"/>
    </xf>
    <xf numFmtId="0" fontId="17" fillId="0" borderId="42" xfId="0" applyFont="1" applyFill="1" applyBorder="1" applyAlignment="1">
      <alignment horizontal="distributed" vertical="center"/>
    </xf>
    <xf numFmtId="0" fontId="17" fillId="0" borderId="10" xfId="0" applyFont="1" applyFill="1" applyBorder="1" applyAlignment="1">
      <alignment horizontal="distributed" vertical="center" shrinkToFit="1"/>
    </xf>
    <xf numFmtId="0" fontId="17" fillId="0" borderId="10" xfId="0" applyFont="1" applyFill="1" applyBorder="1" applyAlignment="1">
      <alignment horizontal="distributed" vertical="center" wrapText="1"/>
    </xf>
    <xf numFmtId="0" fontId="17" fillId="0" borderId="64" xfId="0" applyFont="1" applyFill="1" applyBorder="1" applyAlignment="1">
      <alignment horizontal="center" vertical="center" shrinkToFit="1"/>
    </xf>
    <xf numFmtId="0" fontId="17" fillId="0" borderId="14" xfId="0" applyFont="1" applyFill="1" applyBorder="1" applyAlignment="1">
      <alignment horizontal="distributed" vertical="center" textRotation="255"/>
    </xf>
    <xf numFmtId="0" fontId="17" fillId="0" borderId="40" xfId="0" applyFont="1" applyFill="1" applyBorder="1" applyAlignment="1">
      <alignment horizontal="distributed" vertical="center" textRotation="255"/>
    </xf>
    <xf numFmtId="0" fontId="17" fillId="0" borderId="53" xfId="0" applyFont="1" applyFill="1" applyBorder="1" applyAlignment="1">
      <alignment horizontal="distributed" vertical="center" textRotation="255"/>
    </xf>
    <xf numFmtId="0" fontId="17" fillId="0" borderId="51" xfId="0" applyFont="1" applyFill="1" applyBorder="1" applyAlignment="1">
      <alignment horizontal="distributed" vertical="center"/>
    </xf>
    <xf numFmtId="0" fontId="17" fillId="0" borderId="52" xfId="0" applyFont="1" applyFill="1" applyBorder="1" applyAlignment="1">
      <alignment horizontal="distributed" vertical="center"/>
    </xf>
    <xf numFmtId="0" fontId="17" fillId="0" borderId="12" xfId="0" applyFont="1" applyFill="1" applyBorder="1" applyAlignment="1">
      <alignment horizontal="distributed" vertical="center"/>
    </xf>
    <xf numFmtId="0" fontId="17" fillId="0" borderId="13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center" vertical="center" textRotation="255" shrinkToFit="1"/>
    </xf>
    <xf numFmtId="0" fontId="8" fillId="0" borderId="14" xfId="0" applyFont="1" applyFill="1" applyBorder="1" applyAlignment="1">
      <alignment horizontal="center" vertical="center" textRotation="255"/>
    </xf>
    <xf numFmtId="0" fontId="8" fillId="0" borderId="40" xfId="0" applyFont="1" applyFill="1" applyBorder="1" applyAlignment="1">
      <alignment horizontal="center" vertical="center" textRotation="255"/>
    </xf>
    <xf numFmtId="0" fontId="8" fillId="0" borderId="53" xfId="0" applyFont="1" applyFill="1" applyBorder="1" applyAlignment="1">
      <alignment horizontal="center" vertical="center" textRotation="255"/>
    </xf>
    <xf numFmtId="0" fontId="17" fillId="0" borderId="41" xfId="0" applyFont="1" applyFill="1" applyBorder="1" applyAlignment="1">
      <alignment horizontal="distributed" vertical="center" wrapText="1" shrinkToFit="1"/>
    </xf>
    <xf numFmtId="0" fontId="17" fillId="0" borderId="15" xfId="0" applyFont="1" applyFill="1" applyBorder="1" applyAlignment="1">
      <alignment horizontal="distributed" vertical="center" shrinkToFit="1"/>
    </xf>
    <xf numFmtId="0" fontId="17" fillId="0" borderId="31" xfId="0" applyFont="1" applyFill="1" applyBorder="1" applyAlignment="1">
      <alignment horizontal="distributed" vertical="center" shrinkToFit="1"/>
    </xf>
    <xf numFmtId="0" fontId="17" fillId="0" borderId="42" xfId="0" applyFont="1" applyFill="1" applyBorder="1" applyAlignment="1">
      <alignment horizontal="distributed" vertical="center" shrinkToFit="1"/>
    </xf>
    <xf numFmtId="0" fontId="17" fillId="0" borderId="0" xfId="0" applyFont="1" applyFill="1" applyBorder="1" applyAlignment="1">
      <alignment horizontal="distributed" vertical="center" shrinkToFit="1"/>
    </xf>
    <xf numFmtId="0" fontId="17" fillId="0" borderId="43" xfId="0" applyFont="1" applyFill="1" applyBorder="1" applyAlignment="1">
      <alignment horizontal="distributed" vertical="center" shrinkToFit="1"/>
    </xf>
    <xf numFmtId="0" fontId="17" fillId="0" borderId="17" xfId="0" applyFont="1" applyFill="1" applyBorder="1" applyAlignment="1">
      <alignment horizontal="distributed" vertical="center" shrinkToFit="1"/>
    </xf>
    <xf numFmtId="0" fontId="17" fillId="0" borderId="18" xfId="0" applyFont="1" applyFill="1" applyBorder="1" applyAlignment="1">
      <alignment horizontal="distributed" vertical="center" shrinkToFit="1"/>
    </xf>
    <xf numFmtId="0" fontId="17" fillId="0" borderId="37" xfId="0" applyFont="1" applyFill="1" applyBorder="1" applyAlignment="1">
      <alignment horizontal="distributed" vertical="center" shrinkToFit="1"/>
    </xf>
    <xf numFmtId="0" fontId="8" fillId="0" borderId="27" xfId="0" applyFont="1" applyFill="1" applyBorder="1" applyAlignment="1">
      <alignment horizontal="center" vertical="center" textRotation="255"/>
    </xf>
    <xf numFmtId="0" fontId="8" fillId="0" borderId="45" xfId="0" applyFont="1" applyFill="1" applyBorder="1" applyAlignment="1">
      <alignment horizontal="center" vertical="center" textRotation="255"/>
    </xf>
    <xf numFmtId="0" fontId="19" fillId="0" borderId="45" xfId="0" applyFont="1" applyFill="1" applyBorder="1" applyAlignment="1">
      <alignment vertical="center"/>
    </xf>
    <xf numFmtId="0" fontId="19" fillId="0" borderId="46" xfId="0" applyFont="1" applyFill="1" applyBorder="1" applyAlignment="1">
      <alignment vertical="center"/>
    </xf>
    <xf numFmtId="0" fontId="17" fillId="0" borderId="23" xfId="0" applyFont="1" applyFill="1" applyBorder="1" applyAlignment="1">
      <alignment horizontal="distributed" vertical="center"/>
    </xf>
    <xf numFmtId="0" fontId="17" fillId="0" borderId="41" xfId="0" applyFont="1" applyFill="1" applyBorder="1" applyAlignment="1">
      <alignment horizontal="distributed" vertical="center" shrinkToFit="1"/>
    </xf>
    <xf numFmtId="0" fontId="17" fillId="0" borderId="16" xfId="0" applyFont="1" applyFill="1" applyBorder="1" applyAlignment="1">
      <alignment horizontal="distributed" vertical="center" wrapText="1" shrinkToFit="1"/>
    </xf>
    <xf numFmtId="0" fontId="17" fillId="0" borderId="10" xfId="0" applyFont="1" applyFill="1" applyBorder="1" applyAlignment="1">
      <alignment horizontal="distributed" vertical="center" wrapText="1" shrinkToFit="1"/>
    </xf>
    <xf numFmtId="0" fontId="8" fillId="0" borderId="18" xfId="0" applyFont="1" applyFill="1" applyBorder="1" applyAlignment="1">
      <alignment horizontal="distributed" vertical="center"/>
    </xf>
    <xf numFmtId="0" fontId="17" fillId="0" borderId="12" xfId="0" applyFont="1" applyFill="1" applyBorder="1" applyAlignment="1">
      <alignment horizontal="distributed" vertical="center" shrinkToFit="1"/>
    </xf>
    <xf numFmtId="0" fontId="17" fillId="0" borderId="0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 shrinkToFit="1"/>
    </xf>
    <xf numFmtId="0" fontId="8" fillId="0" borderId="31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 wrapText="1" shrinkToFit="1"/>
    </xf>
    <xf numFmtId="0" fontId="8" fillId="0" borderId="43" xfId="0" applyFont="1" applyFill="1" applyBorder="1" applyAlignment="1">
      <alignment horizontal="center" vertical="center" wrapText="1" shrinkToFit="1"/>
    </xf>
    <xf numFmtId="0" fontId="8" fillId="0" borderId="18" xfId="0" applyFont="1" applyFill="1" applyBorder="1" applyAlignment="1">
      <alignment horizontal="center" vertical="center" wrapText="1" shrinkToFit="1"/>
    </xf>
    <xf numFmtId="0" fontId="8" fillId="0" borderId="37" xfId="0" applyFont="1" applyFill="1" applyBorder="1" applyAlignment="1">
      <alignment horizontal="center" vertical="center" wrapText="1" shrinkToFit="1"/>
    </xf>
    <xf numFmtId="0" fontId="8" fillId="0" borderId="41" xfId="0" applyFont="1" applyFill="1" applyBorder="1" applyAlignment="1">
      <alignment horizontal="center" vertical="center" wrapText="1" shrinkToFit="1"/>
    </xf>
    <xf numFmtId="0" fontId="8" fillId="0" borderId="42" xfId="0" applyFont="1" applyFill="1" applyBorder="1" applyAlignment="1">
      <alignment horizontal="center" vertical="center" wrapText="1" shrinkToFit="1"/>
    </xf>
    <xf numFmtId="0" fontId="8" fillId="0" borderId="17" xfId="0" applyFont="1" applyFill="1" applyBorder="1" applyAlignment="1">
      <alignment horizontal="center" vertical="center" wrapText="1" shrinkToFit="1"/>
    </xf>
    <xf numFmtId="0" fontId="8" fillId="0" borderId="17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 textRotation="255" shrinkToFit="1"/>
    </xf>
    <xf numFmtId="0" fontId="18" fillId="0" borderId="49" xfId="0" applyFont="1" applyFill="1" applyBorder="1" applyAlignment="1">
      <alignment horizontal="center" vertical="center" textRotation="255" shrinkToFit="1"/>
    </xf>
    <xf numFmtId="0" fontId="17" fillId="0" borderId="41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 textRotation="255"/>
    </xf>
    <xf numFmtId="0" fontId="8" fillId="0" borderId="15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textRotation="255" shrinkToFit="1"/>
    </xf>
    <xf numFmtId="0" fontId="17" fillId="0" borderId="14" xfId="0" applyFont="1" applyFill="1" applyBorder="1" applyAlignment="1">
      <alignment horizontal="center" vertical="center" textRotation="255" shrinkToFit="1"/>
    </xf>
    <xf numFmtId="0" fontId="8" fillId="0" borderId="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distributed" textRotation="255"/>
    </xf>
    <xf numFmtId="0" fontId="8" fillId="0" borderId="31" xfId="0" applyFont="1" applyFill="1" applyBorder="1" applyAlignment="1">
      <alignment horizontal="center" vertical="distributed" textRotation="255"/>
    </xf>
    <xf numFmtId="0" fontId="8" fillId="0" borderId="42" xfId="0" applyFont="1" applyFill="1" applyBorder="1" applyAlignment="1">
      <alignment horizontal="center" vertical="distributed" textRotation="255"/>
    </xf>
    <xf numFmtId="0" fontId="8" fillId="0" borderId="43" xfId="0" applyFont="1" applyFill="1" applyBorder="1" applyAlignment="1">
      <alignment horizontal="center" vertical="distributed" textRotation="255"/>
    </xf>
    <xf numFmtId="0" fontId="8" fillId="0" borderId="17" xfId="0" applyFont="1" applyFill="1" applyBorder="1" applyAlignment="1">
      <alignment horizontal="center" vertical="distributed" textRotation="255"/>
    </xf>
    <xf numFmtId="0" fontId="8" fillId="0" borderId="37" xfId="0" applyFont="1" applyFill="1" applyBorder="1" applyAlignment="1">
      <alignment horizontal="center" vertical="distributed" textRotation="255"/>
    </xf>
    <xf numFmtId="0" fontId="17" fillId="0" borderId="37" xfId="0" applyFont="1" applyFill="1" applyBorder="1" applyAlignment="1">
      <alignment horizontal="center" vertical="center" textRotation="255"/>
    </xf>
    <xf numFmtId="0" fontId="17" fillId="0" borderId="30" xfId="0" applyFont="1" applyFill="1" applyBorder="1" applyAlignment="1">
      <alignment horizontal="center" vertical="center" textRotation="255"/>
    </xf>
    <xf numFmtId="0" fontId="8" fillId="0" borderId="41" xfId="0" applyFont="1" applyFill="1" applyBorder="1" applyAlignment="1">
      <alignment horizontal="center" vertical="center" textRotation="255" shrinkToFit="1"/>
    </xf>
    <xf numFmtId="0" fontId="8" fillId="0" borderId="17" xfId="0" applyFont="1" applyFill="1" applyBorder="1" applyAlignment="1">
      <alignment horizontal="center" vertical="center" textRotation="255" shrinkToFit="1"/>
    </xf>
    <xf numFmtId="0" fontId="8" fillId="0" borderId="31" xfId="0" applyFont="1" applyFill="1" applyBorder="1" applyAlignment="1">
      <alignment horizontal="center" vertical="center" textRotation="255" shrinkToFit="1"/>
    </xf>
    <xf numFmtId="0" fontId="8" fillId="0" borderId="42" xfId="0" applyFont="1" applyFill="1" applyBorder="1" applyAlignment="1">
      <alignment horizontal="center" vertical="center" textRotation="255" shrinkToFit="1"/>
    </xf>
    <xf numFmtId="0" fontId="8" fillId="0" borderId="43" xfId="0" applyFont="1" applyFill="1" applyBorder="1" applyAlignment="1">
      <alignment horizontal="center" vertical="center" textRotation="255" shrinkToFit="1"/>
    </xf>
    <xf numFmtId="0" fontId="8" fillId="0" borderId="37" xfId="0" applyFont="1" applyFill="1" applyBorder="1" applyAlignment="1">
      <alignment horizontal="center" vertical="center" textRotation="255" shrinkToFit="1"/>
    </xf>
    <xf numFmtId="0" fontId="18" fillId="0" borderId="27" xfId="0" applyFont="1" applyFill="1" applyBorder="1" applyAlignment="1">
      <alignment horizontal="center" vertical="center" textRotation="255" shrinkToFit="1"/>
    </xf>
    <xf numFmtId="0" fontId="8" fillId="0" borderId="14" xfId="0" applyFont="1" applyFill="1" applyBorder="1" applyAlignment="1">
      <alignment horizontal="center" vertical="center" textRotation="255" shrinkToFit="1"/>
    </xf>
    <xf numFmtId="0" fontId="8" fillId="0" borderId="40" xfId="0" applyFont="1" applyFill="1" applyBorder="1" applyAlignment="1">
      <alignment horizontal="center" vertical="center" textRotation="255" shrinkToFit="1"/>
    </xf>
    <xf numFmtId="0" fontId="8" fillId="0" borderId="16" xfId="0" applyFont="1" applyFill="1" applyBorder="1" applyAlignment="1">
      <alignment horizontal="center" vertical="center" textRotation="255" shrinkToFit="1"/>
    </xf>
    <xf numFmtId="0" fontId="8" fillId="0" borderId="1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textRotation="255"/>
    </xf>
    <xf numFmtId="0" fontId="8" fillId="0" borderId="14" xfId="0" applyFont="1" applyFill="1" applyBorder="1" applyAlignment="1">
      <alignment horizontal="center" vertical="distributed" textRotation="255"/>
    </xf>
    <xf numFmtId="0" fontId="8" fillId="0" borderId="40" xfId="0" applyFont="1" applyFill="1" applyBorder="1" applyAlignment="1">
      <alignment horizontal="center" vertical="distributed" textRotation="255"/>
    </xf>
    <xf numFmtId="0" fontId="8" fillId="0" borderId="16" xfId="0" applyFont="1" applyFill="1" applyBorder="1" applyAlignment="1">
      <alignment horizontal="center" vertical="distributed" textRotation="255"/>
    </xf>
    <xf numFmtId="0" fontId="8" fillId="0" borderId="41" xfId="0" applyFont="1" applyFill="1" applyBorder="1" applyAlignment="1">
      <alignment horizontal="center" vertical="distributed" textRotation="255"/>
    </xf>
    <xf numFmtId="0" fontId="8" fillId="0" borderId="31" xfId="0" applyFont="1" applyFill="1" applyBorder="1" applyAlignment="1">
      <alignment horizontal="center" vertical="distributed" textRotation="255"/>
    </xf>
    <xf numFmtId="0" fontId="8" fillId="0" borderId="42" xfId="0" applyFont="1" applyFill="1" applyBorder="1" applyAlignment="1">
      <alignment horizontal="center" vertical="distributed" textRotation="255"/>
    </xf>
    <xf numFmtId="0" fontId="8" fillId="0" borderId="43" xfId="0" applyFont="1" applyFill="1" applyBorder="1" applyAlignment="1">
      <alignment horizontal="center" vertical="distributed" textRotation="255"/>
    </xf>
    <xf numFmtId="0" fontId="8" fillId="0" borderId="17" xfId="0" applyFont="1" applyFill="1" applyBorder="1" applyAlignment="1">
      <alignment horizontal="center" vertical="distributed" textRotation="255"/>
    </xf>
    <xf numFmtId="0" fontId="8" fillId="0" borderId="37" xfId="0" applyFont="1" applyFill="1" applyBorder="1" applyAlignment="1">
      <alignment horizontal="center" vertical="distributed" textRotation="255"/>
    </xf>
    <xf numFmtId="0" fontId="8" fillId="0" borderId="46" xfId="0" applyFont="1" applyFill="1" applyBorder="1" applyAlignment="1">
      <alignment horizontal="center" vertical="center" textRotation="255"/>
    </xf>
    <xf numFmtId="0" fontId="8" fillId="0" borderId="42" xfId="0" applyFont="1" applyFill="1" applyBorder="1" applyAlignment="1">
      <alignment horizontal="center" vertical="center" textRotation="255"/>
    </xf>
    <xf numFmtId="0" fontId="8" fillId="0" borderId="49" xfId="0" applyFont="1" applyFill="1" applyBorder="1" applyAlignment="1">
      <alignment horizontal="center" vertical="center" textRotation="255" shrinkToFit="1"/>
    </xf>
    <xf numFmtId="0" fontId="8" fillId="0" borderId="51" xfId="0" applyFont="1" applyFill="1" applyBorder="1" applyAlignment="1">
      <alignment horizontal="center" vertical="distributed" textRotation="255"/>
    </xf>
    <xf numFmtId="0" fontId="8" fillId="0" borderId="52" xfId="0" applyFont="1" applyFill="1" applyBorder="1" applyAlignment="1">
      <alignment horizontal="center" vertical="distributed" textRotation="255"/>
    </xf>
    <xf numFmtId="0" fontId="8" fillId="0" borderId="56" xfId="0" applyFont="1" applyFill="1" applyBorder="1" applyAlignment="1">
      <alignment horizontal="distributed" vertical="center"/>
    </xf>
    <xf numFmtId="0" fontId="8" fillId="0" borderId="64" xfId="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公共施設フォーム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133350</xdr:rowOff>
    </xdr:from>
    <xdr:to>
      <xdr:col>6</xdr:col>
      <xdr:colOff>0</xdr:colOff>
      <xdr:row>4</xdr:row>
      <xdr:rowOff>133350</xdr:rowOff>
    </xdr:to>
    <xdr:sp>
      <xdr:nvSpPr>
        <xdr:cNvPr id="1" name="Line 1"/>
        <xdr:cNvSpPr>
          <a:spLocks/>
        </xdr:cNvSpPr>
      </xdr:nvSpPr>
      <xdr:spPr>
        <a:xfrm>
          <a:off x="2505075" y="1238250"/>
          <a:ext cx="32575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133350</xdr:rowOff>
    </xdr:from>
    <xdr:to>
      <xdr:col>6</xdr:col>
      <xdr:colOff>0</xdr:colOff>
      <xdr:row>5</xdr:row>
      <xdr:rowOff>133350</xdr:rowOff>
    </xdr:to>
    <xdr:sp>
      <xdr:nvSpPr>
        <xdr:cNvPr id="2" name="Line 2"/>
        <xdr:cNvSpPr>
          <a:spLocks/>
        </xdr:cNvSpPr>
      </xdr:nvSpPr>
      <xdr:spPr>
        <a:xfrm>
          <a:off x="2505075" y="1514475"/>
          <a:ext cx="32575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9</xdr:row>
      <xdr:rowOff>133350</xdr:rowOff>
    </xdr:from>
    <xdr:to>
      <xdr:col>6</xdr:col>
      <xdr:colOff>0</xdr:colOff>
      <xdr:row>9</xdr:row>
      <xdr:rowOff>133350</xdr:rowOff>
    </xdr:to>
    <xdr:sp>
      <xdr:nvSpPr>
        <xdr:cNvPr id="3" name="Line 3"/>
        <xdr:cNvSpPr>
          <a:spLocks/>
        </xdr:cNvSpPr>
      </xdr:nvSpPr>
      <xdr:spPr>
        <a:xfrm>
          <a:off x="4400550" y="26193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152400</xdr:rowOff>
    </xdr:from>
    <xdr:to>
      <xdr:col>6</xdr:col>
      <xdr:colOff>0</xdr:colOff>
      <xdr:row>11</xdr:row>
      <xdr:rowOff>161925</xdr:rowOff>
    </xdr:to>
    <xdr:sp>
      <xdr:nvSpPr>
        <xdr:cNvPr id="4" name="Freeform 5"/>
        <xdr:cNvSpPr>
          <a:spLocks/>
        </xdr:cNvSpPr>
      </xdr:nvSpPr>
      <xdr:spPr>
        <a:xfrm>
          <a:off x="4400550" y="3190875"/>
          <a:ext cx="1362075" cy="9525"/>
        </a:xfrm>
        <a:custGeom>
          <a:pathLst>
            <a:path h="1" w="143">
              <a:moveTo>
                <a:pt x="0" y="0"/>
              </a:moveTo>
              <a:lnTo>
                <a:pt x="143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12</xdr:row>
      <xdr:rowOff>133350</xdr:rowOff>
    </xdr:from>
    <xdr:to>
      <xdr:col>6</xdr:col>
      <xdr:colOff>0</xdr:colOff>
      <xdr:row>12</xdr:row>
      <xdr:rowOff>133350</xdr:rowOff>
    </xdr:to>
    <xdr:sp>
      <xdr:nvSpPr>
        <xdr:cNvPr id="5" name="Line 6"/>
        <xdr:cNvSpPr>
          <a:spLocks/>
        </xdr:cNvSpPr>
      </xdr:nvSpPr>
      <xdr:spPr>
        <a:xfrm>
          <a:off x="4410075" y="344805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133350</xdr:rowOff>
    </xdr:from>
    <xdr:to>
      <xdr:col>6</xdr:col>
      <xdr:colOff>0</xdr:colOff>
      <xdr:row>13</xdr:row>
      <xdr:rowOff>133350</xdr:rowOff>
    </xdr:to>
    <xdr:sp>
      <xdr:nvSpPr>
        <xdr:cNvPr id="6" name="Line 7"/>
        <xdr:cNvSpPr>
          <a:spLocks/>
        </xdr:cNvSpPr>
      </xdr:nvSpPr>
      <xdr:spPr>
        <a:xfrm>
          <a:off x="4400550" y="37242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14</xdr:row>
      <xdr:rowOff>133350</xdr:rowOff>
    </xdr:from>
    <xdr:to>
      <xdr:col>6</xdr:col>
      <xdr:colOff>0</xdr:colOff>
      <xdr:row>14</xdr:row>
      <xdr:rowOff>133350</xdr:rowOff>
    </xdr:to>
    <xdr:sp>
      <xdr:nvSpPr>
        <xdr:cNvPr id="7" name="Line 8"/>
        <xdr:cNvSpPr>
          <a:spLocks/>
        </xdr:cNvSpPr>
      </xdr:nvSpPr>
      <xdr:spPr>
        <a:xfrm>
          <a:off x="4400550" y="400050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152400</xdr:rowOff>
    </xdr:from>
    <xdr:to>
      <xdr:col>6</xdr:col>
      <xdr:colOff>0</xdr:colOff>
      <xdr:row>15</xdr:row>
      <xdr:rowOff>161925</xdr:rowOff>
    </xdr:to>
    <xdr:sp>
      <xdr:nvSpPr>
        <xdr:cNvPr id="8" name="Freeform 9"/>
        <xdr:cNvSpPr>
          <a:spLocks/>
        </xdr:cNvSpPr>
      </xdr:nvSpPr>
      <xdr:spPr>
        <a:xfrm>
          <a:off x="4391025" y="4295775"/>
          <a:ext cx="1371600" cy="9525"/>
        </a:xfrm>
        <a:custGeom>
          <a:pathLst>
            <a:path h="1" w="144">
              <a:moveTo>
                <a:pt x="0" y="0"/>
              </a:moveTo>
              <a:lnTo>
                <a:pt x="144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152400</xdr:rowOff>
    </xdr:from>
    <xdr:to>
      <xdr:col>6</xdr:col>
      <xdr:colOff>0</xdr:colOff>
      <xdr:row>16</xdr:row>
      <xdr:rowOff>161925</xdr:rowOff>
    </xdr:to>
    <xdr:sp>
      <xdr:nvSpPr>
        <xdr:cNvPr id="9" name="Freeform 10"/>
        <xdr:cNvSpPr>
          <a:spLocks/>
        </xdr:cNvSpPr>
      </xdr:nvSpPr>
      <xdr:spPr>
        <a:xfrm>
          <a:off x="4400550" y="4572000"/>
          <a:ext cx="1362075" cy="9525"/>
        </a:xfrm>
        <a:custGeom>
          <a:pathLst>
            <a:path h="1" w="143">
              <a:moveTo>
                <a:pt x="0" y="0"/>
              </a:moveTo>
              <a:lnTo>
                <a:pt x="143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142875</xdr:rowOff>
    </xdr:from>
    <xdr:to>
      <xdr:col>6</xdr:col>
      <xdr:colOff>9525</xdr:colOff>
      <xdr:row>17</xdr:row>
      <xdr:rowOff>152400</xdr:rowOff>
    </xdr:to>
    <xdr:sp>
      <xdr:nvSpPr>
        <xdr:cNvPr id="10" name="Freeform 11"/>
        <xdr:cNvSpPr>
          <a:spLocks/>
        </xdr:cNvSpPr>
      </xdr:nvSpPr>
      <xdr:spPr>
        <a:xfrm>
          <a:off x="4400550" y="4838700"/>
          <a:ext cx="1371600" cy="9525"/>
        </a:xfrm>
        <a:custGeom>
          <a:pathLst>
            <a:path h="1" w="144">
              <a:moveTo>
                <a:pt x="0" y="0"/>
              </a:moveTo>
              <a:lnTo>
                <a:pt x="144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6</xdr:col>
      <xdr:colOff>0</xdr:colOff>
      <xdr:row>21</xdr:row>
      <xdr:rowOff>19050</xdr:rowOff>
    </xdr:to>
    <xdr:sp>
      <xdr:nvSpPr>
        <xdr:cNvPr id="11" name="Freeform 12"/>
        <xdr:cNvSpPr>
          <a:spLocks/>
        </xdr:cNvSpPr>
      </xdr:nvSpPr>
      <xdr:spPr>
        <a:xfrm>
          <a:off x="4400550" y="5524500"/>
          <a:ext cx="1362075" cy="9525"/>
        </a:xfrm>
        <a:custGeom>
          <a:pathLst>
            <a:path h="1" w="143">
              <a:moveTo>
                <a:pt x="0" y="0"/>
              </a:moveTo>
              <a:lnTo>
                <a:pt x="143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1876425</xdr:colOff>
      <xdr:row>22</xdr:row>
      <xdr:rowOff>152400</xdr:rowOff>
    </xdr:from>
    <xdr:to>
      <xdr:col>5</xdr:col>
      <xdr:colOff>676275</xdr:colOff>
      <xdr:row>22</xdr:row>
      <xdr:rowOff>161925</xdr:rowOff>
    </xdr:to>
    <xdr:sp>
      <xdr:nvSpPr>
        <xdr:cNvPr id="12" name="Freeform 13"/>
        <xdr:cNvSpPr>
          <a:spLocks/>
        </xdr:cNvSpPr>
      </xdr:nvSpPr>
      <xdr:spPr>
        <a:xfrm>
          <a:off x="4381500" y="5848350"/>
          <a:ext cx="1371600" cy="9525"/>
        </a:xfrm>
        <a:custGeom>
          <a:pathLst>
            <a:path h="1" w="144">
              <a:moveTo>
                <a:pt x="0" y="0"/>
              </a:moveTo>
              <a:lnTo>
                <a:pt x="144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161925</xdr:rowOff>
    </xdr:from>
    <xdr:to>
      <xdr:col>6</xdr:col>
      <xdr:colOff>0</xdr:colOff>
      <xdr:row>7</xdr:row>
      <xdr:rowOff>161925</xdr:rowOff>
    </xdr:to>
    <xdr:sp>
      <xdr:nvSpPr>
        <xdr:cNvPr id="13" name="Line 28"/>
        <xdr:cNvSpPr>
          <a:spLocks/>
        </xdr:cNvSpPr>
      </xdr:nvSpPr>
      <xdr:spPr>
        <a:xfrm>
          <a:off x="4391025" y="209550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8</xdr:row>
      <xdr:rowOff>161925</xdr:rowOff>
    </xdr:from>
    <xdr:to>
      <xdr:col>6</xdr:col>
      <xdr:colOff>0</xdr:colOff>
      <xdr:row>8</xdr:row>
      <xdr:rowOff>161925</xdr:rowOff>
    </xdr:to>
    <xdr:sp>
      <xdr:nvSpPr>
        <xdr:cNvPr id="14" name="Line 30"/>
        <xdr:cNvSpPr>
          <a:spLocks/>
        </xdr:cNvSpPr>
      </xdr:nvSpPr>
      <xdr:spPr>
        <a:xfrm>
          <a:off x="4400550" y="237172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25</xdr:row>
      <xdr:rowOff>152400</xdr:rowOff>
    </xdr:from>
    <xdr:to>
      <xdr:col>6</xdr:col>
      <xdr:colOff>0</xdr:colOff>
      <xdr:row>25</xdr:row>
      <xdr:rowOff>161925</xdr:rowOff>
    </xdr:to>
    <xdr:sp>
      <xdr:nvSpPr>
        <xdr:cNvPr id="15" name="Freeform 33"/>
        <xdr:cNvSpPr>
          <a:spLocks/>
        </xdr:cNvSpPr>
      </xdr:nvSpPr>
      <xdr:spPr>
        <a:xfrm>
          <a:off x="4400550" y="6677025"/>
          <a:ext cx="1362075" cy="9525"/>
        </a:xfrm>
        <a:custGeom>
          <a:pathLst>
            <a:path h="1" w="143">
              <a:moveTo>
                <a:pt x="0" y="0"/>
              </a:moveTo>
              <a:lnTo>
                <a:pt x="143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142875</xdr:rowOff>
    </xdr:from>
    <xdr:to>
      <xdr:col>6</xdr:col>
      <xdr:colOff>9525</xdr:colOff>
      <xdr:row>10</xdr:row>
      <xdr:rowOff>152400</xdr:rowOff>
    </xdr:to>
    <xdr:sp>
      <xdr:nvSpPr>
        <xdr:cNvPr id="16" name="Freeform 40"/>
        <xdr:cNvSpPr>
          <a:spLocks/>
        </xdr:cNvSpPr>
      </xdr:nvSpPr>
      <xdr:spPr>
        <a:xfrm>
          <a:off x="4391025" y="2905125"/>
          <a:ext cx="1381125" cy="9525"/>
        </a:xfrm>
        <a:custGeom>
          <a:pathLst>
            <a:path h="1" w="145">
              <a:moveTo>
                <a:pt x="0" y="0"/>
              </a:moveTo>
              <a:lnTo>
                <a:pt x="145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23</xdr:row>
      <xdr:rowOff>142875</xdr:rowOff>
    </xdr:from>
    <xdr:to>
      <xdr:col>6</xdr:col>
      <xdr:colOff>9525</xdr:colOff>
      <xdr:row>23</xdr:row>
      <xdr:rowOff>152400</xdr:rowOff>
    </xdr:to>
    <xdr:sp>
      <xdr:nvSpPr>
        <xdr:cNvPr id="17" name="Freeform 41"/>
        <xdr:cNvSpPr>
          <a:spLocks/>
        </xdr:cNvSpPr>
      </xdr:nvSpPr>
      <xdr:spPr>
        <a:xfrm>
          <a:off x="4400550" y="6115050"/>
          <a:ext cx="1371600" cy="9525"/>
        </a:xfrm>
        <a:custGeom>
          <a:pathLst>
            <a:path h="1" w="144">
              <a:moveTo>
                <a:pt x="0" y="0"/>
              </a:moveTo>
              <a:lnTo>
                <a:pt x="144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24</xdr:row>
      <xdr:rowOff>133350</xdr:rowOff>
    </xdr:from>
    <xdr:to>
      <xdr:col>6</xdr:col>
      <xdr:colOff>0</xdr:colOff>
      <xdr:row>24</xdr:row>
      <xdr:rowOff>133350</xdr:rowOff>
    </xdr:to>
    <xdr:sp>
      <xdr:nvSpPr>
        <xdr:cNvPr id="18" name="Line 42"/>
        <xdr:cNvSpPr>
          <a:spLocks/>
        </xdr:cNvSpPr>
      </xdr:nvSpPr>
      <xdr:spPr>
        <a:xfrm>
          <a:off x="4400550" y="638175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6</xdr:col>
      <xdr:colOff>9525</xdr:colOff>
      <xdr:row>19</xdr:row>
      <xdr:rowOff>19050</xdr:rowOff>
    </xdr:to>
    <xdr:sp>
      <xdr:nvSpPr>
        <xdr:cNvPr id="19" name="Freeform 11"/>
        <xdr:cNvSpPr>
          <a:spLocks/>
        </xdr:cNvSpPr>
      </xdr:nvSpPr>
      <xdr:spPr>
        <a:xfrm>
          <a:off x="4400550" y="5162550"/>
          <a:ext cx="1371600" cy="9525"/>
        </a:xfrm>
        <a:custGeom>
          <a:pathLst>
            <a:path h="1" w="144">
              <a:moveTo>
                <a:pt x="0" y="0"/>
              </a:moveTo>
              <a:lnTo>
                <a:pt x="144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67</xdr:row>
      <xdr:rowOff>0</xdr:rowOff>
    </xdr:from>
    <xdr:to>
      <xdr:col>5</xdr:col>
      <xdr:colOff>0</xdr:colOff>
      <xdr:row>67</xdr:row>
      <xdr:rowOff>0</xdr:rowOff>
    </xdr:to>
    <xdr:sp>
      <xdr:nvSpPr>
        <xdr:cNvPr id="1" name="Line 1"/>
        <xdr:cNvSpPr>
          <a:spLocks/>
        </xdr:cNvSpPr>
      </xdr:nvSpPr>
      <xdr:spPr>
        <a:xfrm>
          <a:off x="990600" y="1289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" name="Line 1"/>
        <xdr:cNvSpPr>
          <a:spLocks/>
        </xdr:cNvSpPr>
      </xdr:nvSpPr>
      <xdr:spPr>
        <a:xfrm>
          <a:off x="990600" y="1215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2:H39"/>
  <sheetViews>
    <sheetView tabSelected="1" view="pageBreakPreview" zoomScale="85" zoomScaleSheetLayoutView="85" zoomScalePageLayoutView="0" workbookViewId="0" topLeftCell="A1">
      <selection activeCell="K13" sqref="K13"/>
    </sheetView>
  </sheetViews>
  <sheetFormatPr defaultColWidth="9.00390625" defaultRowHeight="13.5"/>
  <cols>
    <col min="1" max="16384" width="9.00390625" style="1" customWidth="1"/>
  </cols>
  <sheetData>
    <row r="2" spans="1:8" ht="24">
      <c r="A2" s="148" t="s">
        <v>248</v>
      </c>
      <c r="B2" s="149"/>
      <c r="C2" s="149"/>
      <c r="D2" s="149"/>
      <c r="E2" s="149"/>
      <c r="F2" s="149"/>
      <c r="G2" s="149"/>
      <c r="H2" s="149"/>
    </row>
    <row r="3" spans="1:8" ht="15" customHeight="1">
      <c r="A3" s="2"/>
      <c r="B3" s="2"/>
      <c r="C3" s="2"/>
      <c r="D3" s="2"/>
      <c r="E3" s="2"/>
      <c r="F3" s="2"/>
      <c r="G3" s="2"/>
      <c r="H3" s="2"/>
    </row>
    <row r="4" spans="1:8" ht="15" customHeight="1">
      <c r="A4" s="2"/>
      <c r="B4" s="2"/>
      <c r="C4" s="2"/>
      <c r="D4" s="2"/>
      <c r="E4" s="2"/>
      <c r="F4" s="2"/>
      <c r="G4" s="2"/>
      <c r="H4" s="2"/>
    </row>
    <row r="9" spans="1:8" ht="28.5">
      <c r="A9" s="147" t="s">
        <v>92</v>
      </c>
      <c r="B9" s="147"/>
      <c r="C9" s="147"/>
      <c r="D9" s="147"/>
      <c r="E9" s="147"/>
      <c r="F9" s="147"/>
      <c r="G9" s="147"/>
      <c r="H9" s="147"/>
    </row>
    <row r="10" spans="1:8" ht="28.5">
      <c r="A10" s="3"/>
      <c r="B10" s="3"/>
      <c r="C10" s="3"/>
      <c r="D10" s="3"/>
      <c r="E10" s="3"/>
      <c r="F10" s="3"/>
      <c r="G10" s="3"/>
      <c r="H10" s="3"/>
    </row>
    <row r="11" spans="1:8" ht="20.25" customHeight="1">
      <c r="A11" s="3"/>
      <c r="B11" s="3"/>
      <c r="C11" s="3"/>
      <c r="D11" s="3"/>
      <c r="E11" s="3"/>
      <c r="F11" s="3"/>
      <c r="G11" s="3"/>
      <c r="H11" s="3"/>
    </row>
    <row r="14" spans="1:8" ht="18.75">
      <c r="A14" s="150" t="s">
        <v>249</v>
      </c>
      <c r="B14" s="151"/>
      <c r="C14" s="151"/>
      <c r="D14" s="151"/>
      <c r="E14" s="151"/>
      <c r="F14" s="151"/>
      <c r="G14" s="151"/>
      <c r="H14" s="151"/>
    </row>
    <row r="39" spans="2:8" ht="24">
      <c r="B39" s="146" t="s">
        <v>126</v>
      </c>
      <c r="C39" s="146"/>
      <c r="D39" s="146"/>
      <c r="E39" s="146"/>
      <c r="F39" s="146"/>
      <c r="G39" s="146"/>
      <c r="H39" s="4"/>
    </row>
  </sheetData>
  <sheetProtection/>
  <mergeCells count="4">
    <mergeCell ref="B39:G39"/>
    <mergeCell ref="A9:H9"/>
    <mergeCell ref="A2:H2"/>
    <mergeCell ref="A14:H14"/>
  </mergeCells>
  <printOptions horizontalCentered="1"/>
  <pageMargins left="0.7874015748031497" right="0.7874015748031497" top="1.1811023622047245" bottom="0.5905511811023623" header="0.5118110236220472" footer="0.5118110236220472"/>
  <pageSetup firstPageNumber="21" useFirstPageNumber="1" horizontalDpi="600" verticalDpi="600" orientation="portrait" paperSize="9" r:id="rId1"/>
  <headerFooter alignWithMargins="0">
    <oddFooter>&amp;C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1:G38"/>
  <sheetViews>
    <sheetView zoomScale="120" zoomScaleNormal="120" zoomScalePageLayoutView="0" workbookViewId="0" topLeftCell="A1">
      <selection activeCell="D24" sqref="D24"/>
    </sheetView>
  </sheetViews>
  <sheetFormatPr defaultColWidth="9.00390625" defaultRowHeight="21.75" customHeight="1"/>
  <cols>
    <col min="1" max="1" width="3.75390625" style="36" customWidth="1"/>
    <col min="2" max="2" width="3.375" style="36" customWidth="1"/>
    <col min="3" max="3" width="25.75390625" style="36" customWidth="1"/>
    <col min="4" max="4" width="24.75390625" style="37" customWidth="1"/>
    <col min="5" max="6" width="9.00390625" style="38" customWidth="1"/>
    <col min="7" max="7" width="5.875" style="36" customWidth="1"/>
    <col min="8" max="16384" width="9.00390625" style="36" customWidth="1"/>
  </cols>
  <sheetData>
    <row r="1" ht="21.75" customHeight="1">
      <c r="D1" s="37" t="s">
        <v>83</v>
      </c>
    </row>
    <row r="5" spans="1:7" ht="21.75" customHeight="1">
      <c r="A5" s="37" t="s">
        <v>84</v>
      </c>
      <c r="B5" s="156" t="s">
        <v>71</v>
      </c>
      <c r="C5" s="156"/>
      <c r="G5" s="40">
        <v>1</v>
      </c>
    </row>
    <row r="6" spans="1:7" ht="21.75" customHeight="1">
      <c r="A6" s="37" t="s">
        <v>85</v>
      </c>
      <c r="B6" s="156" t="s">
        <v>72</v>
      </c>
      <c r="C6" s="156"/>
      <c r="G6" s="41">
        <v>7</v>
      </c>
    </row>
    <row r="7" spans="1:7" ht="21.75" customHeight="1">
      <c r="A7" s="37"/>
      <c r="B7" s="39"/>
      <c r="C7" s="39" t="s">
        <v>113</v>
      </c>
      <c r="G7" s="41"/>
    </row>
    <row r="8" spans="1:7" ht="21.75" customHeight="1">
      <c r="A8" s="158"/>
      <c r="B8" s="158"/>
      <c r="C8" s="39" t="s">
        <v>73</v>
      </c>
      <c r="D8" s="42" t="s">
        <v>250</v>
      </c>
      <c r="G8" s="41">
        <v>10</v>
      </c>
    </row>
    <row r="9" spans="1:7" ht="21.75" customHeight="1">
      <c r="A9" s="158"/>
      <c r="B9" s="158"/>
      <c r="C9" s="39" t="s">
        <v>56</v>
      </c>
      <c r="D9" s="42" t="s">
        <v>251</v>
      </c>
      <c r="G9" s="41">
        <v>11</v>
      </c>
    </row>
    <row r="10" spans="1:7" ht="21.75" customHeight="1">
      <c r="A10" s="158"/>
      <c r="B10" s="158"/>
      <c r="C10" s="39" t="s">
        <v>74</v>
      </c>
      <c r="D10" s="43" t="s">
        <v>240</v>
      </c>
      <c r="G10" s="41">
        <v>13</v>
      </c>
    </row>
    <row r="11" spans="1:7" ht="21.75" customHeight="1">
      <c r="A11" s="158"/>
      <c r="B11" s="158"/>
      <c r="C11" s="39" t="s">
        <v>166</v>
      </c>
      <c r="D11" s="43" t="s">
        <v>240</v>
      </c>
      <c r="G11" s="41">
        <v>13</v>
      </c>
    </row>
    <row r="12" spans="1:7" ht="21.75" customHeight="1">
      <c r="A12" s="158"/>
      <c r="B12" s="158"/>
      <c r="C12" s="39" t="s">
        <v>167</v>
      </c>
      <c r="D12" s="43" t="s">
        <v>240</v>
      </c>
      <c r="G12" s="41">
        <v>13</v>
      </c>
    </row>
    <row r="13" spans="1:7" ht="21.75" customHeight="1">
      <c r="A13" s="158"/>
      <c r="B13" s="158"/>
      <c r="C13" s="39" t="s">
        <v>75</v>
      </c>
      <c r="D13" s="43" t="s">
        <v>240</v>
      </c>
      <c r="G13" s="41">
        <v>14</v>
      </c>
    </row>
    <row r="14" spans="1:7" ht="21.75" customHeight="1">
      <c r="A14" s="158"/>
      <c r="B14" s="158"/>
      <c r="C14" s="39" t="s">
        <v>168</v>
      </c>
      <c r="D14" s="43" t="s">
        <v>240</v>
      </c>
      <c r="G14" s="41">
        <v>14</v>
      </c>
    </row>
    <row r="15" spans="1:7" ht="21.75" customHeight="1">
      <c r="A15" s="158"/>
      <c r="B15" s="158"/>
      <c r="C15" s="39" t="s">
        <v>76</v>
      </c>
      <c r="D15" s="43" t="s">
        <v>240</v>
      </c>
      <c r="G15" s="41">
        <v>15</v>
      </c>
    </row>
    <row r="16" spans="1:7" ht="21.75" customHeight="1">
      <c r="A16" s="158"/>
      <c r="B16" s="158"/>
      <c r="C16" s="39" t="s">
        <v>77</v>
      </c>
      <c r="D16" s="42" t="s">
        <v>252</v>
      </c>
      <c r="G16" s="41">
        <v>23</v>
      </c>
    </row>
    <row r="17" spans="1:7" ht="21.75" customHeight="1">
      <c r="A17" s="158"/>
      <c r="B17" s="158"/>
      <c r="C17" s="39" t="s">
        <v>78</v>
      </c>
      <c r="D17" s="43" t="s">
        <v>240</v>
      </c>
      <c r="G17" s="41">
        <v>24</v>
      </c>
    </row>
    <row r="18" spans="1:7" ht="21.75" customHeight="1">
      <c r="A18" s="158"/>
      <c r="B18" s="158"/>
      <c r="C18" s="39" t="s">
        <v>79</v>
      </c>
      <c r="D18" s="43" t="s">
        <v>240</v>
      </c>
      <c r="G18" s="41">
        <v>26</v>
      </c>
    </row>
    <row r="19" spans="1:7" ht="14.25" customHeight="1">
      <c r="A19" s="158"/>
      <c r="B19" s="158"/>
      <c r="C19" s="156" t="s">
        <v>228</v>
      </c>
      <c r="D19" s="42" t="s">
        <v>253</v>
      </c>
      <c r="G19" s="154">
        <v>26</v>
      </c>
    </row>
    <row r="20" spans="1:7" ht="14.25" customHeight="1">
      <c r="A20" s="37"/>
      <c r="B20" s="37"/>
      <c r="C20" s="153"/>
      <c r="D20" s="42" t="s">
        <v>254</v>
      </c>
      <c r="G20" s="157"/>
    </row>
    <row r="21" spans="1:7" ht="14.25">
      <c r="A21" s="158"/>
      <c r="B21" s="158"/>
      <c r="C21" s="152" t="s">
        <v>227</v>
      </c>
      <c r="D21" s="44" t="s">
        <v>255</v>
      </c>
      <c r="G21" s="154">
        <v>27</v>
      </c>
    </row>
    <row r="22" spans="1:7" ht="14.25" customHeight="1">
      <c r="A22" s="158"/>
      <c r="B22" s="158"/>
      <c r="C22" s="153"/>
      <c r="D22" s="44" t="s">
        <v>256</v>
      </c>
      <c r="G22" s="155"/>
    </row>
    <row r="23" spans="1:7" ht="21.75" customHeight="1">
      <c r="A23" s="158"/>
      <c r="B23" s="158"/>
      <c r="C23" s="45" t="s">
        <v>194</v>
      </c>
      <c r="D23" s="42" t="s">
        <v>251</v>
      </c>
      <c r="G23" s="41">
        <v>33</v>
      </c>
    </row>
    <row r="24" spans="1:7" ht="21.75" customHeight="1">
      <c r="A24" s="158"/>
      <c r="B24" s="158"/>
      <c r="C24" s="39" t="s">
        <v>80</v>
      </c>
      <c r="D24" s="43" t="s">
        <v>240</v>
      </c>
      <c r="G24" s="41">
        <v>33</v>
      </c>
    </row>
    <row r="25" spans="1:7" ht="21.75" customHeight="1">
      <c r="A25" s="158"/>
      <c r="B25" s="158"/>
      <c r="C25" s="39" t="s">
        <v>81</v>
      </c>
      <c r="D25" s="43" t="s">
        <v>240</v>
      </c>
      <c r="G25" s="41">
        <v>34</v>
      </c>
    </row>
    <row r="26" spans="1:7" ht="21.75" customHeight="1">
      <c r="A26" s="158"/>
      <c r="B26" s="158"/>
      <c r="C26" s="39" t="s">
        <v>82</v>
      </c>
      <c r="D26" s="43" t="s">
        <v>240</v>
      </c>
      <c r="G26" s="41">
        <v>46</v>
      </c>
    </row>
    <row r="27" spans="1:7" ht="21.75" customHeight="1">
      <c r="A27" s="158"/>
      <c r="B27" s="158"/>
      <c r="G27" s="41"/>
    </row>
    <row r="28" spans="1:7" ht="21.75" customHeight="1">
      <c r="A28" s="158"/>
      <c r="B28" s="158"/>
      <c r="C28" s="39"/>
      <c r="D28" s="46"/>
      <c r="G28" s="41"/>
    </row>
    <row r="29" spans="1:7" ht="21.75" customHeight="1">
      <c r="A29" s="158"/>
      <c r="B29" s="158"/>
      <c r="C29" s="39"/>
      <c r="D29" s="47"/>
      <c r="G29" s="41"/>
    </row>
    <row r="30" spans="1:7" ht="21.75" customHeight="1">
      <c r="A30" s="158"/>
      <c r="B30" s="158"/>
      <c r="C30" s="39"/>
      <c r="D30" s="47"/>
      <c r="G30" s="41"/>
    </row>
    <row r="31" spans="1:7" ht="21.75" customHeight="1">
      <c r="A31" s="158"/>
      <c r="B31" s="158"/>
      <c r="C31" s="48"/>
      <c r="G31" s="41"/>
    </row>
    <row r="32" spans="2:7" ht="21.75" customHeight="1">
      <c r="B32" s="48"/>
      <c r="C32" s="48"/>
      <c r="G32" s="41"/>
    </row>
    <row r="33" spans="2:7" ht="21.75" customHeight="1">
      <c r="B33" s="48"/>
      <c r="C33" s="48"/>
      <c r="G33" s="41"/>
    </row>
    <row r="34" spans="2:7" ht="21.75" customHeight="1">
      <c r="B34" s="48"/>
      <c r="C34" s="39"/>
      <c r="G34" s="41"/>
    </row>
    <row r="35" spans="1:7" ht="21.75" customHeight="1">
      <c r="A35" s="158"/>
      <c r="B35" s="158"/>
      <c r="C35" s="39"/>
      <c r="G35" s="41"/>
    </row>
    <row r="36" spans="1:7" ht="21.75" customHeight="1">
      <c r="A36" s="158"/>
      <c r="B36" s="158"/>
      <c r="C36" s="39"/>
      <c r="G36" s="41"/>
    </row>
    <row r="37" spans="1:7" ht="21.75" customHeight="1">
      <c r="A37" s="158"/>
      <c r="B37" s="158"/>
      <c r="C37" s="39"/>
      <c r="G37" s="41"/>
    </row>
    <row r="38" spans="1:7" ht="21.75" customHeight="1">
      <c r="A38" s="158"/>
      <c r="B38" s="158"/>
      <c r="G38" s="41"/>
    </row>
  </sheetData>
  <sheetProtection/>
  <mergeCells count="33">
    <mergeCell ref="B5:C5"/>
    <mergeCell ref="B6:C6"/>
    <mergeCell ref="A8:B8"/>
    <mergeCell ref="A9:B9"/>
    <mergeCell ref="A22:B22"/>
    <mergeCell ref="A19:B19"/>
    <mergeCell ref="A18:B18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23:B23"/>
    <mergeCell ref="A26:B26"/>
    <mergeCell ref="A27:B27"/>
    <mergeCell ref="A28:B28"/>
    <mergeCell ref="A29:B29"/>
    <mergeCell ref="A24:B24"/>
    <mergeCell ref="A25:B25"/>
    <mergeCell ref="C21:C22"/>
    <mergeCell ref="G21:G22"/>
    <mergeCell ref="C19:C20"/>
    <mergeCell ref="G19:G20"/>
    <mergeCell ref="A37:B37"/>
    <mergeCell ref="A38:B38"/>
    <mergeCell ref="A30:B30"/>
    <mergeCell ref="A31:B31"/>
    <mergeCell ref="A35:B35"/>
    <mergeCell ref="A36:B36"/>
  </mergeCells>
  <printOptions horizontalCentered="1"/>
  <pageMargins left="0.7874015748031497" right="0.7874015748031497" top="1.1811023622047245" bottom="0.5905511811023623" header="0.5118110236220472" footer="0.5118110236220472"/>
  <pageSetup firstPageNumber="21" useFirstPageNumber="1" horizontalDpi="600" verticalDpi="600" orientation="portrait" paperSize="9" r:id="rId2"/>
  <headerFooter alignWithMargins="0">
    <oddFooter>&amp;C　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A2:H39"/>
  <sheetViews>
    <sheetView view="pageBreakPreview" zoomScale="75" zoomScaleSheetLayoutView="75" zoomScalePageLayoutView="0" workbookViewId="0" topLeftCell="A1">
      <selection activeCell="F12" sqref="F12:H12"/>
    </sheetView>
  </sheetViews>
  <sheetFormatPr defaultColWidth="9.00390625" defaultRowHeight="13.5"/>
  <cols>
    <col min="1" max="16384" width="9.00390625" style="1" customWidth="1"/>
  </cols>
  <sheetData>
    <row r="2" spans="1:8" ht="24">
      <c r="A2" s="149"/>
      <c r="B2" s="149"/>
      <c r="C2" s="149"/>
      <c r="D2" s="149"/>
      <c r="E2" s="149"/>
      <c r="F2" s="149"/>
      <c r="G2" s="149"/>
      <c r="H2" s="149"/>
    </row>
    <row r="3" spans="1:8" ht="15" customHeight="1">
      <c r="A3" s="2"/>
      <c r="B3" s="2"/>
      <c r="C3" s="2"/>
      <c r="D3" s="2"/>
      <c r="E3" s="2"/>
      <c r="F3" s="2"/>
      <c r="G3" s="2"/>
      <c r="H3" s="2"/>
    </row>
    <row r="4" spans="1:8" ht="15" customHeight="1">
      <c r="A4" s="2"/>
      <c r="B4" s="2"/>
      <c r="C4" s="2"/>
      <c r="D4" s="2"/>
      <c r="E4" s="2"/>
      <c r="F4" s="2"/>
      <c r="G4" s="2"/>
      <c r="H4" s="2"/>
    </row>
    <row r="9" spans="1:8" ht="24">
      <c r="A9" s="149" t="s">
        <v>114</v>
      </c>
      <c r="B9" s="149"/>
      <c r="C9" s="149"/>
      <c r="D9" s="149"/>
      <c r="E9" s="149"/>
      <c r="F9" s="149"/>
      <c r="G9" s="149"/>
      <c r="H9" s="149"/>
    </row>
    <row r="10" spans="1:8" ht="28.5">
      <c r="A10" s="3"/>
      <c r="B10" s="3"/>
      <c r="C10" s="3"/>
      <c r="D10" s="3"/>
      <c r="E10" s="3"/>
      <c r="F10" s="3"/>
      <c r="G10" s="3"/>
      <c r="H10" s="3"/>
    </row>
    <row r="11" spans="1:8" ht="20.25" customHeight="1">
      <c r="A11" s="3"/>
      <c r="B11" s="3"/>
      <c r="C11" s="3"/>
      <c r="D11" s="3"/>
      <c r="E11" s="3"/>
      <c r="F11" s="3"/>
      <c r="G11" s="3"/>
      <c r="H11" s="3"/>
    </row>
    <row r="14" spans="1:8" ht="18.75">
      <c r="A14" s="151"/>
      <c r="B14" s="151"/>
      <c r="C14" s="151"/>
      <c r="D14" s="151"/>
      <c r="E14" s="151"/>
      <c r="F14" s="151"/>
      <c r="G14" s="151"/>
      <c r="H14" s="151"/>
    </row>
    <row r="39" spans="1:8" ht="24">
      <c r="A39" s="149"/>
      <c r="B39" s="149"/>
      <c r="C39" s="149"/>
      <c r="D39" s="149"/>
      <c r="E39" s="149"/>
      <c r="F39" s="149"/>
      <c r="G39" s="149"/>
      <c r="H39" s="149"/>
    </row>
  </sheetData>
  <sheetProtection/>
  <mergeCells count="4">
    <mergeCell ref="A2:H2"/>
    <mergeCell ref="A9:H9"/>
    <mergeCell ref="A14:H14"/>
    <mergeCell ref="A39:H39"/>
  </mergeCells>
  <printOptions horizontalCentered="1"/>
  <pageMargins left="0.7874015748031497" right="0.7874015748031497" top="1.1811023622047245" bottom="0.5905511811023623" header="0.5118110236220472" footer="0.5118110236220472"/>
  <pageSetup firstPageNumber="21" useFirstPageNumber="1" horizontalDpi="600" verticalDpi="600" orientation="portrait" paperSize="9" r:id="rId1"/>
  <headerFooter alignWithMargins="0">
    <oddFooter>&amp;C　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O56"/>
  <sheetViews>
    <sheetView view="pageBreakPreview" zoomScaleNormal="75" zoomScaleSheetLayoutView="100" zoomScalePageLayoutView="0" workbookViewId="0" topLeftCell="A1">
      <selection activeCell="J8" sqref="J8"/>
    </sheetView>
  </sheetViews>
  <sheetFormatPr defaultColWidth="9.00390625" defaultRowHeight="13.5"/>
  <cols>
    <col min="1" max="1" width="0.875" style="8" customWidth="1"/>
    <col min="2" max="2" width="3.25390625" style="6" customWidth="1"/>
    <col min="3" max="4" width="3.00390625" style="6" customWidth="1"/>
    <col min="5" max="5" width="10.625" style="6" customWidth="1"/>
    <col min="6" max="6" width="2.875" style="6" customWidth="1"/>
    <col min="7" max="7" width="8.625" style="6" customWidth="1"/>
    <col min="8" max="8" width="3.625" style="19" customWidth="1"/>
    <col min="9" max="14" width="11.125" style="6" customWidth="1"/>
    <col min="15" max="15" width="11.25390625" style="8" bestFit="1" customWidth="1"/>
    <col min="16" max="16384" width="9.00390625" style="8" customWidth="1"/>
  </cols>
  <sheetData>
    <row r="1" ht="14.25">
      <c r="B1" s="5" t="s">
        <v>115</v>
      </c>
    </row>
    <row r="3" ht="14.25">
      <c r="B3" s="5" t="s">
        <v>156</v>
      </c>
    </row>
    <row r="4" ht="12.75" thickBot="1">
      <c r="I4" s="145" t="s">
        <v>259</v>
      </c>
    </row>
    <row r="5" spans="2:14" ht="15" customHeight="1">
      <c r="B5" s="222" t="s">
        <v>21</v>
      </c>
      <c r="C5" s="223"/>
      <c r="D5" s="223"/>
      <c r="E5" s="223"/>
      <c r="F5" s="223"/>
      <c r="G5" s="223"/>
      <c r="H5" s="224"/>
      <c r="I5" s="221" t="s">
        <v>243</v>
      </c>
      <c r="J5" s="192"/>
      <c r="K5" s="193"/>
      <c r="L5" s="191" t="s">
        <v>257</v>
      </c>
      <c r="M5" s="192"/>
      <c r="N5" s="193"/>
    </row>
    <row r="6" spans="2:14" ht="15" customHeight="1" thickBot="1">
      <c r="B6" s="225"/>
      <c r="C6" s="226"/>
      <c r="D6" s="226"/>
      <c r="E6" s="226"/>
      <c r="F6" s="226"/>
      <c r="G6" s="226"/>
      <c r="H6" s="227"/>
      <c r="I6" s="51" t="s">
        <v>127</v>
      </c>
      <c r="J6" s="50" t="s">
        <v>59</v>
      </c>
      <c r="K6" s="52" t="s">
        <v>60</v>
      </c>
      <c r="L6" s="50" t="s">
        <v>127</v>
      </c>
      <c r="M6" s="50" t="s">
        <v>59</v>
      </c>
      <c r="N6" s="52" t="s">
        <v>60</v>
      </c>
    </row>
    <row r="7" spans="2:15" ht="15.75" customHeight="1">
      <c r="B7" s="180" t="s">
        <v>207</v>
      </c>
      <c r="C7" s="203" t="s">
        <v>208</v>
      </c>
      <c r="D7" s="204"/>
      <c r="E7" s="204"/>
      <c r="F7" s="232" t="s">
        <v>242</v>
      </c>
      <c r="G7" s="233"/>
      <c r="H7" s="234"/>
      <c r="I7" s="57">
        <v>1026472</v>
      </c>
      <c r="J7" s="144">
        <v>135605</v>
      </c>
      <c r="K7" s="58">
        <f>SUM(I7:J7)</f>
        <v>1162077</v>
      </c>
      <c r="L7" s="57">
        <v>1026472</v>
      </c>
      <c r="M7" s="57">
        <v>135605</v>
      </c>
      <c r="N7" s="58">
        <f>SUM(L7:M7)</f>
        <v>1162077</v>
      </c>
      <c r="O7" s="95">
        <f>N7-K7</f>
        <v>0</v>
      </c>
    </row>
    <row r="8" spans="2:15" ht="15.75" customHeight="1">
      <c r="B8" s="180"/>
      <c r="C8" s="231"/>
      <c r="D8" s="183"/>
      <c r="E8" s="183"/>
      <c r="F8" s="215" t="s">
        <v>241</v>
      </c>
      <c r="G8" s="216"/>
      <c r="H8" s="217"/>
      <c r="I8" s="59">
        <v>1004206</v>
      </c>
      <c r="J8" s="63">
        <v>130964</v>
      </c>
      <c r="K8" s="60">
        <f>SUM(I8:J8)</f>
        <v>1135170</v>
      </c>
      <c r="L8" s="59">
        <v>1004206</v>
      </c>
      <c r="M8" s="59">
        <v>130964</v>
      </c>
      <c r="N8" s="60">
        <f aca="true" t="shared" si="0" ref="N8:N18">SUM(L8:M8)</f>
        <v>1135170</v>
      </c>
      <c r="O8" s="95">
        <f>N8-K8</f>
        <v>0</v>
      </c>
    </row>
    <row r="9" spans="2:15" ht="15.75" customHeight="1">
      <c r="B9" s="180"/>
      <c r="C9" s="203" t="s">
        <v>217</v>
      </c>
      <c r="D9" s="204"/>
      <c r="E9" s="205"/>
      <c r="F9" s="197" t="s">
        <v>244</v>
      </c>
      <c r="G9" s="197"/>
      <c r="H9" s="198"/>
      <c r="I9" s="59">
        <v>474537</v>
      </c>
      <c r="J9" s="63">
        <v>63978</v>
      </c>
      <c r="K9" s="60">
        <f aca="true" t="shared" si="1" ref="K8:K18">SUM(I9:J9)</f>
        <v>538515</v>
      </c>
      <c r="L9" s="59">
        <v>474537</v>
      </c>
      <c r="M9" s="59">
        <v>63978</v>
      </c>
      <c r="N9" s="60">
        <f t="shared" si="0"/>
        <v>538515</v>
      </c>
      <c r="O9" s="95">
        <f aca="true" t="shared" si="2" ref="O9:O56">N9-K9</f>
        <v>0</v>
      </c>
    </row>
    <row r="10" spans="2:15" ht="15.75" customHeight="1">
      <c r="B10" s="180"/>
      <c r="C10" s="218" t="s">
        <v>87</v>
      </c>
      <c r="D10" s="219"/>
      <c r="E10" s="220"/>
      <c r="F10" s="197" t="s">
        <v>241</v>
      </c>
      <c r="G10" s="197"/>
      <c r="H10" s="198"/>
      <c r="I10" s="59">
        <v>464816</v>
      </c>
      <c r="J10" s="63">
        <v>62620</v>
      </c>
      <c r="K10" s="140">
        <f t="shared" si="1"/>
        <v>527436</v>
      </c>
      <c r="L10" s="59">
        <v>464816</v>
      </c>
      <c r="M10" s="59">
        <v>62620</v>
      </c>
      <c r="N10" s="60">
        <f t="shared" si="0"/>
        <v>527436</v>
      </c>
      <c r="O10" s="95">
        <f>N10-I10</f>
        <v>62620</v>
      </c>
    </row>
    <row r="11" spans="2:15" ht="15.75" customHeight="1">
      <c r="B11" s="180"/>
      <c r="C11" s="203" t="s">
        <v>218</v>
      </c>
      <c r="D11" s="204"/>
      <c r="E11" s="205"/>
      <c r="F11" s="197" t="s">
        <v>244</v>
      </c>
      <c r="G11" s="197"/>
      <c r="H11" s="198"/>
      <c r="I11" s="59">
        <v>16504</v>
      </c>
      <c r="J11" s="63">
        <v>4321</v>
      </c>
      <c r="K11" s="60">
        <f t="shared" si="1"/>
        <v>20825</v>
      </c>
      <c r="L11" s="59">
        <v>16504</v>
      </c>
      <c r="M11" s="59">
        <v>4321</v>
      </c>
      <c r="N11" s="60">
        <f t="shared" si="0"/>
        <v>20825</v>
      </c>
      <c r="O11" s="95">
        <f t="shared" si="2"/>
        <v>0</v>
      </c>
    </row>
    <row r="12" spans="2:15" ht="15.75" customHeight="1">
      <c r="B12" s="180"/>
      <c r="C12" s="218" t="s">
        <v>88</v>
      </c>
      <c r="D12" s="219"/>
      <c r="E12" s="220"/>
      <c r="F12" s="197" t="s">
        <v>241</v>
      </c>
      <c r="G12" s="197"/>
      <c r="H12" s="198"/>
      <c r="I12" s="141">
        <v>15456</v>
      </c>
      <c r="J12" s="143">
        <v>3964</v>
      </c>
      <c r="K12" s="140">
        <f t="shared" si="1"/>
        <v>19420</v>
      </c>
      <c r="L12" s="59">
        <v>15456</v>
      </c>
      <c r="M12" s="59">
        <v>3964</v>
      </c>
      <c r="N12" s="60">
        <f t="shared" si="0"/>
        <v>19420</v>
      </c>
      <c r="O12" s="95">
        <f>N12-I12</f>
        <v>3964</v>
      </c>
    </row>
    <row r="13" spans="2:15" ht="15.75" customHeight="1">
      <c r="B13" s="180"/>
      <c r="C13" s="203" t="s">
        <v>219</v>
      </c>
      <c r="D13" s="204"/>
      <c r="E13" s="205"/>
      <c r="F13" s="197" t="s">
        <v>244</v>
      </c>
      <c r="G13" s="197"/>
      <c r="H13" s="198"/>
      <c r="I13" s="59">
        <v>117449</v>
      </c>
      <c r="J13" s="63">
        <v>17304</v>
      </c>
      <c r="K13" s="60">
        <f t="shared" si="1"/>
        <v>134753</v>
      </c>
      <c r="L13" s="59">
        <v>117449</v>
      </c>
      <c r="M13" s="59">
        <v>17304</v>
      </c>
      <c r="N13" s="60">
        <f t="shared" si="0"/>
        <v>134753</v>
      </c>
      <c r="O13" s="95">
        <f t="shared" si="2"/>
        <v>0</v>
      </c>
    </row>
    <row r="14" spans="2:15" ht="15.75" customHeight="1">
      <c r="B14" s="180"/>
      <c r="C14" s="228" t="s">
        <v>88</v>
      </c>
      <c r="D14" s="229"/>
      <c r="E14" s="230"/>
      <c r="F14" s="197" t="s">
        <v>241</v>
      </c>
      <c r="G14" s="197"/>
      <c r="H14" s="198"/>
      <c r="I14" s="141">
        <v>113575</v>
      </c>
      <c r="J14" s="142">
        <v>16197</v>
      </c>
      <c r="K14" s="139">
        <f t="shared" si="1"/>
        <v>129772</v>
      </c>
      <c r="L14" s="59">
        <v>113575</v>
      </c>
      <c r="M14" s="59">
        <v>16197</v>
      </c>
      <c r="N14" s="60">
        <f t="shared" si="0"/>
        <v>129772</v>
      </c>
      <c r="O14" s="95">
        <f>N14-I14</f>
        <v>16197</v>
      </c>
    </row>
    <row r="15" spans="2:15" ht="15.75" customHeight="1">
      <c r="B15" s="180"/>
      <c r="C15" s="201" t="s">
        <v>220</v>
      </c>
      <c r="D15" s="182"/>
      <c r="E15" s="202"/>
      <c r="F15" s="197" t="s">
        <v>244</v>
      </c>
      <c r="G15" s="197"/>
      <c r="H15" s="198"/>
      <c r="I15" s="59">
        <v>308989</v>
      </c>
      <c r="J15" s="63">
        <v>39567</v>
      </c>
      <c r="K15" s="60">
        <f t="shared" si="1"/>
        <v>348556</v>
      </c>
      <c r="L15" s="59">
        <v>308989</v>
      </c>
      <c r="M15" s="59">
        <v>39567</v>
      </c>
      <c r="N15" s="60">
        <f t="shared" si="0"/>
        <v>348556</v>
      </c>
      <c r="O15" s="95">
        <f t="shared" si="2"/>
        <v>0</v>
      </c>
    </row>
    <row r="16" spans="2:15" ht="15.75" customHeight="1">
      <c r="B16" s="180"/>
      <c r="C16" s="218" t="s">
        <v>87</v>
      </c>
      <c r="D16" s="219"/>
      <c r="E16" s="220"/>
      <c r="F16" s="197" t="s">
        <v>241</v>
      </c>
      <c r="G16" s="197"/>
      <c r="H16" s="198"/>
      <c r="I16" s="141">
        <v>309260</v>
      </c>
      <c r="J16" s="143">
        <v>39496</v>
      </c>
      <c r="K16" s="139">
        <f t="shared" si="1"/>
        <v>348756</v>
      </c>
      <c r="L16" s="59">
        <v>309260</v>
      </c>
      <c r="M16" s="59">
        <v>39496</v>
      </c>
      <c r="N16" s="60">
        <f t="shared" si="0"/>
        <v>348756</v>
      </c>
      <c r="O16" s="95">
        <f>N16-I16</f>
        <v>39496</v>
      </c>
    </row>
    <row r="17" spans="2:15" ht="15.75" customHeight="1">
      <c r="B17" s="184" t="s">
        <v>229</v>
      </c>
      <c r="C17" s="182"/>
      <c r="D17" s="182"/>
      <c r="E17" s="182"/>
      <c r="F17" s="182"/>
      <c r="G17" s="182"/>
      <c r="H17" s="182" t="s">
        <v>157</v>
      </c>
      <c r="I17" s="236">
        <v>1016164</v>
      </c>
      <c r="J17" s="238">
        <v>134906</v>
      </c>
      <c r="K17" s="235">
        <f t="shared" si="1"/>
        <v>1151070</v>
      </c>
      <c r="L17" s="236">
        <v>1013507</v>
      </c>
      <c r="M17" s="238">
        <v>133870</v>
      </c>
      <c r="N17" s="235">
        <f t="shared" si="0"/>
        <v>1147377</v>
      </c>
      <c r="O17" s="95">
        <f t="shared" si="2"/>
        <v>-3693</v>
      </c>
    </row>
    <row r="18" spans="2:15" ht="15.75" customHeight="1">
      <c r="B18" s="185" t="s">
        <v>258</v>
      </c>
      <c r="C18" s="186"/>
      <c r="D18" s="186"/>
      <c r="E18" s="186"/>
      <c r="F18" s="186"/>
      <c r="G18" s="186"/>
      <c r="H18" s="183"/>
      <c r="I18" s="237"/>
      <c r="J18" s="239"/>
      <c r="K18" s="235">
        <f t="shared" si="1"/>
        <v>0</v>
      </c>
      <c r="L18" s="237"/>
      <c r="M18" s="239"/>
      <c r="N18" s="235">
        <f t="shared" si="0"/>
        <v>0</v>
      </c>
      <c r="O18" s="95">
        <f t="shared" si="2"/>
        <v>0</v>
      </c>
    </row>
    <row r="19" spans="2:15" ht="15.75" customHeight="1">
      <c r="B19" s="244" t="s">
        <v>120</v>
      </c>
      <c r="C19" s="245"/>
      <c r="D19" s="246"/>
      <c r="E19" s="194" t="s">
        <v>16</v>
      </c>
      <c r="F19" s="194"/>
      <c r="G19" s="194"/>
      <c r="H19" s="196"/>
      <c r="I19" s="99">
        <v>6</v>
      </c>
      <c r="J19" s="59">
        <v>5</v>
      </c>
      <c r="K19" s="60">
        <f>SUM(I19:J19)</f>
        <v>11</v>
      </c>
      <c r="L19" s="59">
        <v>6</v>
      </c>
      <c r="M19" s="59">
        <v>5</v>
      </c>
      <c r="N19" s="60">
        <f>SUM(L19:M19)</f>
        <v>11</v>
      </c>
      <c r="O19" s="95">
        <f t="shared" si="2"/>
        <v>0</v>
      </c>
    </row>
    <row r="20" spans="2:15" ht="15.75" customHeight="1">
      <c r="B20" s="247"/>
      <c r="C20" s="248"/>
      <c r="D20" s="249"/>
      <c r="E20" s="194" t="s">
        <v>17</v>
      </c>
      <c r="F20" s="194"/>
      <c r="G20" s="194"/>
      <c r="H20" s="196"/>
      <c r="I20" s="99">
        <v>14</v>
      </c>
      <c r="J20" s="59">
        <v>6</v>
      </c>
      <c r="K20" s="60">
        <f>SUM(I20:J20)</f>
        <v>20</v>
      </c>
      <c r="L20" s="59">
        <v>14</v>
      </c>
      <c r="M20" s="59">
        <v>6</v>
      </c>
      <c r="N20" s="60">
        <f>SUM(L20:M20)</f>
        <v>20</v>
      </c>
      <c r="O20" s="95">
        <f t="shared" si="2"/>
        <v>0</v>
      </c>
    </row>
    <row r="21" spans="2:15" ht="15.75" customHeight="1">
      <c r="B21" s="250"/>
      <c r="C21" s="251"/>
      <c r="D21" s="252"/>
      <c r="E21" s="194" t="s">
        <v>18</v>
      </c>
      <c r="F21" s="194"/>
      <c r="G21" s="194"/>
      <c r="H21" s="196"/>
      <c r="I21" s="102">
        <v>4</v>
      </c>
      <c r="J21" s="59">
        <v>4</v>
      </c>
      <c r="K21" s="60">
        <f>SUM(I21:J21)</f>
        <v>8</v>
      </c>
      <c r="L21" s="61">
        <v>4</v>
      </c>
      <c r="M21" s="59">
        <v>5</v>
      </c>
      <c r="N21" s="60">
        <f>SUM(L21:M21)</f>
        <v>9</v>
      </c>
      <c r="O21" s="95">
        <f t="shared" si="2"/>
        <v>1</v>
      </c>
    </row>
    <row r="22" spans="2:15" ht="15.75" customHeight="1">
      <c r="B22" s="253" t="s">
        <v>169</v>
      </c>
      <c r="C22" s="194" t="s">
        <v>19</v>
      </c>
      <c r="D22" s="194"/>
      <c r="E22" s="194"/>
      <c r="F22" s="195"/>
      <c r="G22" s="25" t="s">
        <v>70</v>
      </c>
      <c r="H22" s="103" t="s">
        <v>230</v>
      </c>
      <c r="I22" s="100">
        <v>7758926</v>
      </c>
      <c r="J22" s="63">
        <v>1735157</v>
      </c>
      <c r="K22" s="64">
        <f>SUM(I22:J22)</f>
        <v>9494083</v>
      </c>
      <c r="L22" s="62">
        <v>7774635</v>
      </c>
      <c r="M22" s="63">
        <v>1739070</v>
      </c>
      <c r="N22" s="64">
        <f>SUM(L22:M22)</f>
        <v>9513705</v>
      </c>
      <c r="O22" s="95">
        <f t="shared" si="2"/>
        <v>19622</v>
      </c>
    </row>
    <row r="23" spans="2:15" ht="15.75" customHeight="1">
      <c r="B23" s="254"/>
      <c r="C23" s="194" t="s">
        <v>20</v>
      </c>
      <c r="D23" s="194"/>
      <c r="E23" s="194"/>
      <c r="F23" s="195"/>
      <c r="G23" s="25" t="s">
        <v>86</v>
      </c>
      <c r="H23" s="103" t="s">
        <v>231</v>
      </c>
      <c r="I23" s="99">
        <v>45676474</v>
      </c>
      <c r="J23" s="59">
        <v>9439380</v>
      </c>
      <c r="K23" s="60">
        <f>SUM(I23:J23)</f>
        <v>55115854</v>
      </c>
      <c r="L23" s="59">
        <v>45934392</v>
      </c>
      <c r="M23" s="59">
        <v>9478798</v>
      </c>
      <c r="N23" s="60">
        <f>SUM(L23:M23)</f>
        <v>55413190</v>
      </c>
      <c r="O23" s="95">
        <f t="shared" si="2"/>
        <v>297336</v>
      </c>
    </row>
    <row r="24" spans="2:15" s="11" customFormat="1" ht="15.75" customHeight="1">
      <c r="B24" s="255"/>
      <c r="C24" s="194" t="s">
        <v>128</v>
      </c>
      <c r="D24" s="194"/>
      <c r="E24" s="256"/>
      <c r="F24" s="257"/>
      <c r="G24" s="53" t="s">
        <v>232</v>
      </c>
      <c r="H24" s="104" t="s">
        <v>129</v>
      </c>
      <c r="I24" s="101">
        <f aca="true" t="shared" si="3" ref="I24:N24">I23/I22</f>
        <v>5.886958323871113</v>
      </c>
      <c r="J24" s="55">
        <f t="shared" si="3"/>
        <v>5.440072569802041</v>
      </c>
      <c r="K24" s="54">
        <f t="shared" si="3"/>
        <v>5.805284617798264</v>
      </c>
      <c r="L24" s="56">
        <f t="shared" si="3"/>
        <v>5.908237750068009</v>
      </c>
      <c r="M24" s="55">
        <f t="shared" si="3"/>
        <v>5.450498254814355</v>
      </c>
      <c r="N24" s="54">
        <f t="shared" si="3"/>
        <v>5.824564667498099</v>
      </c>
      <c r="O24" s="95">
        <f t="shared" si="2"/>
        <v>0.019280049699834656</v>
      </c>
    </row>
    <row r="25" spans="2:15" ht="15.75" customHeight="1">
      <c r="B25" s="177" t="s">
        <v>170</v>
      </c>
      <c r="C25" s="159" t="s">
        <v>132</v>
      </c>
      <c r="D25" s="199" t="s">
        <v>22</v>
      </c>
      <c r="E25" s="190" t="s">
        <v>130</v>
      </c>
      <c r="F25" s="169" t="s">
        <v>158</v>
      </c>
      <c r="G25" s="170"/>
      <c r="H25" s="106"/>
      <c r="I25" s="105">
        <v>1346</v>
      </c>
      <c r="J25" s="66">
        <v>97</v>
      </c>
      <c r="K25" s="67">
        <f aca="true" t="shared" si="4" ref="K25:K40">SUM(I25:J25)</f>
        <v>1443</v>
      </c>
      <c r="L25" s="66">
        <v>1355</v>
      </c>
      <c r="M25" s="66">
        <v>97</v>
      </c>
      <c r="N25" s="67">
        <f aca="true" t="shared" si="5" ref="N25:N40">SUM(L25:M25)</f>
        <v>1452</v>
      </c>
      <c r="O25" s="95">
        <f t="shared" si="2"/>
        <v>9</v>
      </c>
    </row>
    <row r="26" spans="2:15" ht="15.75" customHeight="1">
      <c r="B26" s="178"/>
      <c r="C26" s="160"/>
      <c r="D26" s="200"/>
      <c r="E26" s="190"/>
      <c r="F26" s="169" t="s">
        <v>159</v>
      </c>
      <c r="G26" s="170"/>
      <c r="H26" s="104" t="s">
        <v>86</v>
      </c>
      <c r="I26" s="105">
        <v>8095673</v>
      </c>
      <c r="J26" s="66">
        <v>715402</v>
      </c>
      <c r="K26" s="67">
        <f t="shared" si="4"/>
        <v>8811075</v>
      </c>
      <c r="L26" s="66">
        <v>8112013</v>
      </c>
      <c r="M26" s="66">
        <v>715568</v>
      </c>
      <c r="N26" s="67">
        <f t="shared" si="5"/>
        <v>8827581</v>
      </c>
      <c r="O26" s="95">
        <f t="shared" si="2"/>
        <v>16506</v>
      </c>
    </row>
    <row r="27" spans="2:15" ht="15.75" customHeight="1">
      <c r="B27" s="178"/>
      <c r="C27" s="160"/>
      <c r="D27" s="200"/>
      <c r="E27" s="190" t="s">
        <v>23</v>
      </c>
      <c r="F27" s="169" t="s">
        <v>158</v>
      </c>
      <c r="G27" s="170"/>
      <c r="H27" s="106"/>
      <c r="I27" s="105">
        <v>551</v>
      </c>
      <c r="J27" s="66">
        <v>103</v>
      </c>
      <c r="K27" s="67">
        <f t="shared" si="4"/>
        <v>654</v>
      </c>
      <c r="L27" s="66">
        <v>551</v>
      </c>
      <c r="M27" s="66">
        <v>106</v>
      </c>
      <c r="N27" s="67">
        <f t="shared" si="5"/>
        <v>657</v>
      </c>
      <c r="O27" s="95">
        <f t="shared" si="2"/>
        <v>3</v>
      </c>
    </row>
    <row r="28" spans="2:15" ht="15.75" customHeight="1">
      <c r="B28" s="178"/>
      <c r="C28" s="160"/>
      <c r="D28" s="200"/>
      <c r="E28" s="190"/>
      <c r="F28" s="169" t="s">
        <v>159</v>
      </c>
      <c r="G28" s="170"/>
      <c r="H28" s="104" t="s">
        <v>86</v>
      </c>
      <c r="I28" s="105">
        <v>294262</v>
      </c>
      <c r="J28" s="66">
        <v>61092</v>
      </c>
      <c r="K28" s="67">
        <f t="shared" si="4"/>
        <v>355354</v>
      </c>
      <c r="L28" s="66">
        <v>294014</v>
      </c>
      <c r="M28" s="66">
        <v>61942</v>
      </c>
      <c r="N28" s="67">
        <f t="shared" si="5"/>
        <v>355956</v>
      </c>
      <c r="O28" s="95">
        <f t="shared" si="2"/>
        <v>602</v>
      </c>
    </row>
    <row r="29" spans="2:15" ht="15.75" customHeight="1">
      <c r="B29" s="178"/>
      <c r="C29" s="160"/>
      <c r="D29" s="200"/>
      <c r="E29" s="190" t="s">
        <v>131</v>
      </c>
      <c r="F29" s="169" t="s">
        <v>158</v>
      </c>
      <c r="G29" s="170"/>
      <c r="H29" s="17"/>
      <c r="I29" s="96">
        <f>SUM(I25,I27)</f>
        <v>1897</v>
      </c>
      <c r="J29" s="97">
        <f>SUM(J25,J27)</f>
        <v>200</v>
      </c>
      <c r="K29" s="67">
        <f t="shared" si="4"/>
        <v>2097</v>
      </c>
      <c r="L29" s="97">
        <f>SUM(L25,L27)</f>
        <v>1906</v>
      </c>
      <c r="M29" s="97">
        <f>SUM(M25,M27)</f>
        <v>203</v>
      </c>
      <c r="N29" s="67">
        <f t="shared" si="5"/>
        <v>2109</v>
      </c>
      <c r="O29" s="95">
        <f t="shared" si="2"/>
        <v>12</v>
      </c>
    </row>
    <row r="30" spans="2:15" ht="15.75" customHeight="1">
      <c r="B30" s="178"/>
      <c r="C30" s="160"/>
      <c r="D30" s="200"/>
      <c r="E30" s="190"/>
      <c r="F30" s="206" t="s">
        <v>233</v>
      </c>
      <c r="G30" s="170"/>
      <c r="H30" s="104" t="s">
        <v>86</v>
      </c>
      <c r="I30" s="107">
        <f>SUM(I26,I28)</f>
        <v>8389935</v>
      </c>
      <c r="J30" s="97">
        <f>SUM(J26,J28)</f>
        <v>776494</v>
      </c>
      <c r="K30" s="67">
        <f t="shared" si="4"/>
        <v>9166429</v>
      </c>
      <c r="L30" s="97">
        <f>SUM(L26,L28)</f>
        <v>8406027</v>
      </c>
      <c r="M30" s="97">
        <f>SUM(M26,M28)</f>
        <v>777510</v>
      </c>
      <c r="N30" s="67">
        <f t="shared" si="5"/>
        <v>9183537</v>
      </c>
      <c r="O30" s="95">
        <f t="shared" si="2"/>
        <v>17108</v>
      </c>
    </row>
    <row r="31" spans="2:15" ht="15.75" customHeight="1">
      <c r="B31" s="178"/>
      <c r="C31" s="160"/>
      <c r="D31" s="161" t="s">
        <v>24</v>
      </c>
      <c r="E31" s="162"/>
      <c r="F31" s="169" t="s">
        <v>158</v>
      </c>
      <c r="G31" s="170"/>
      <c r="H31" s="106"/>
      <c r="I31" s="105">
        <v>7</v>
      </c>
      <c r="J31" s="66">
        <v>4</v>
      </c>
      <c r="K31" s="67">
        <f t="shared" si="4"/>
        <v>11</v>
      </c>
      <c r="L31" s="66">
        <v>7</v>
      </c>
      <c r="M31" s="66">
        <v>4</v>
      </c>
      <c r="N31" s="67">
        <f t="shared" si="5"/>
        <v>11</v>
      </c>
      <c r="O31" s="95">
        <f t="shared" si="2"/>
        <v>0</v>
      </c>
    </row>
    <row r="32" spans="2:15" ht="15.75" customHeight="1">
      <c r="B32" s="178"/>
      <c r="C32" s="160"/>
      <c r="D32" s="163"/>
      <c r="E32" s="164"/>
      <c r="F32" s="206" t="s">
        <v>234</v>
      </c>
      <c r="G32" s="170"/>
      <c r="H32" s="104" t="s">
        <v>86</v>
      </c>
      <c r="I32" s="105">
        <v>2596086</v>
      </c>
      <c r="J32" s="66">
        <v>957096</v>
      </c>
      <c r="K32" s="67">
        <f t="shared" si="4"/>
        <v>3553182</v>
      </c>
      <c r="L32" s="66">
        <v>2596086</v>
      </c>
      <c r="M32" s="66">
        <v>957096</v>
      </c>
      <c r="N32" s="67">
        <f t="shared" si="5"/>
        <v>3553182</v>
      </c>
      <c r="O32" s="95">
        <f t="shared" si="2"/>
        <v>0</v>
      </c>
    </row>
    <row r="33" spans="2:15" ht="15.75" customHeight="1">
      <c r="B33" s="178"/>
      <c r="C33" s="159" t="s">
        <v>133</v>
      </c>
      <c r="D33" s="199" t="s">
        <v>22</v>
      </c>
      <c r="E33" s="190" t="s">
        <v>130</v>
      </c>
      <c r="F33" s="169" t="s">
        <v>158</v>
      </c>
      <c r="G33" s="170"/>
      <c r="H33" s="106"/>
      <c r="I33" s="105">
        <v>1</v>
      </c>
      <c r="J33" s="66">
        <v>1</v>
      </c>
      <c r="K33" s="67">
        <f t="shared" si="4"/>
        <v>2</v>
      </c>
      <c r="L33" s="66">
        <v>1</v>
      </c>
      <c r="M33" s="66">
        <v>1</v>
      </c>
      <c r="N33" s="67">
        <f t="shared" si="5"/>
        <v>2</v>
      </c>
      <c r="O33" s="95">
        <f t="shared" si="2"/>
        <v>0</v>
      </c>
    </row>
    <row r="34" spans="2:15" ht="15.75" customHeight="1">
      <c r="B34" s="178"/>
      <c r="C34" s="160"/>
      <c r="D34" s="200"/>
      <c r="E34" s="190"/>
      <c r="F34" s="169" t="s">
        <v>159</v>
      </c>
      <c r="G34" s="170"/>
      <c r="H34" s="104" t="s">
        <v>86</v>
      </c>
      <c r="I34" s="105">
        <v>219</v>
      </c>
      <c r="J34" s="66">
        <v>172000</v>
      </c>
      <c r="K34" s="67">
        <f t="shared" si="4"/>
        <v>172219</v>
      </c>
      <c r="L34" s="66">
        <v>219</v>
      </c>
      <c r="M34" s="66">
        <v>172000</v>
      </c>
      <c r="N34" s="67">
        <f t="shared" si="5"/>
        <v>172219</v>
      </c>
      <c r="O34" s="95">
        <f t="shared" si="2"/>
        <v>0</v>
      </c>
    </row>
    <row r="35" spans="2:15" ht="15.75" customHeight="1">
      <c r="B35" s="178"/>
      <c r="C35" s="160"/>
      <c r="D35" s="200"/>
      <c r="E35" s="190" t="s">
        <v>23</v>
      </c>
      <c r="F35" s="169" t="s">
        <v>158</v>
      </c>
      <c r="G35" s="170"/>
      <c r="H35" s="106"/>
      <c r="I35" s="105">
        <v>20</v>
      </c>
      <c r="J35" s="66">
        <v>20</v>
      </c>
      <c r="K35" s="67">
        <f t="shared" si="4"/>
        <v>40</v>
      </c>
      <c r="L35" s="66">
        <v>20</v>
      </c>
      <c r="M35" s="66">
        <v>20</v>
      </c>
      <c r="N35" s="67">
        <f t="shared" si="5"/>
        <v>40</v>
      </c>
      <c r="O35" s="95">
        <f t="shared" si="2"/>
        <v>0</v>
      </c>
    </row>
    <row r="36" spans="2:15" ht="15.75" customHeight="1">
      <c r="B36" s="178"/>
      <c r="C36" s="160"/>
      <c r="D36" s="200"/>
      <c r="E36" s="190"/>
      <c r="F36" s="169" t="s">
        <v>159</v>
      </c>
      <c r="G36" s="170"/>
      <c r="H36" s="104" t="s">
        <v>86</v>
      </c>
      <c r="I36" s="105">
        <v>316100</v>
      </c>
      <c r="J36" s="66">
        <v>341502</v>
      </c>
      <c r="K36" s="67">
        <f t="shared" si="4"/>
        <v>657602</v>
      </c>
      <c r="L36" s="66">
        <v>320040</v>
      </c>
      <c r="M36" s="66">
        <v>340627</v>
      </c>
      <c r="N36" s="67">
        <f t="shared" si="5"/>
        <v>660667</v>
      </c>
      <c r="O36" s="95">
        <f t="shared" si="2"/>
        <v>3065</v>
      </c>
    </row>
    <row r="37" spans="2:15" ht="15.75" customHeight="1">
      <c r="B37" s="178"/>
      <c r="C37" s="160"/>
      <c r="D37" s="200"/>
      <c r="E37" s="190" t="s">
        <v>131</v>
      </c>
      <c r="F37" s="169" t="s">
        <v>158</v>
      </c>
      <c r="G37" s="170"/>
      <c r="H37" s="106"/>
      <c r="I37" s="107">
        <f>SUM(I33,I35)</f>
        <v>21</v>
      </c>
      <c r="J37" s="97">
        <f>SUM(J33,J35)</f>
        <v>21</v>
      </c>
      <c r="K37" s="67">
        <f t="shared" si="4"/>
        <v>42</v>
      </c>
      <c r="L37" s="97">
        <f>SUM(L33,L35)</f>
        <v>21</v>
      </c>
      <c r="M37" s="97">
        <f>SUM(M33,M35)</f>
        <v>21</v>
      </c>
      <c r="N37" s="67">
        <f t="shared" si="5"/>
        <v>42</v>
      </c>
      <c r="O37" s="95">
        <f t="shared" si="2"/>
        <v>0</v>
      </c>
    </row>
    <row r="38" spans="2:15" ht="15.75" customHeight="1">
      <c r="B38" s="178"/>
      <c r="C38" s="160"/>
      <c r="D38" s="200"/>
      <c r="E38" s="190"/>
      <c r="F38" s="206" t="s">
        <v>235</v>
      </c>
      <c r="G38" s="170"/>
      <c r="H38" s="104" t="s">
        <v>86</v>
      </c>
      <c r="I38" s="107">
        <f>SUM(I34,I36)</f>
        <v>316319</v>
      </c>
      <c r="J38" s="97">
        <f>SUM(J34,J36)</f>
        <v>513502</v>
      </c>
      <c r="K38" s="67">
        <f t="shared" si="4"/>
        <v>829821</v>
      </c>
      <c r="L38" s="97">
        <f>SUM(L34,L36)</f>
        <v>320259</v>
      </c>
      <c r="M38" s="97">
        <f>SUM(M34,M36)</f>
        <v>512627</v>
      </c>
      <c r="N38" s="67">
        <f t="shared" si="5"/>
        <v>832886</v>
      </c>
      <c r="O38" s="95">
        <f t="shared" si="2"/>
        <v>3065</v>
      </c>
    </row>
    <row r="39" spans="2:15" ht="15.75" customHeight="1">
      <c r="B39" s="178"/>
      <c r="C39" s="160"/>
      <c r="D39" s="161" t="s">
        <v>24</v>
      </c>
      <c r="E39" s="162"/>
      <c r="F39" s="169" t="s">
        <v>158</v>
      </c>
      <c r="G39" s="170"/>
      <c r="H39" s="106"/>
      <c r="I39" s="105">
        <v>2</v>
      </c>
      <c r="J39" s="66">
        <v>2</v>
      </c>
      <c r="K39" s="67">
        <f t="shared" si="4"/>
        <v>4</v>
      </c>
      <c r="L39" s="66">
        <v>2</v>
      </c>
      <c r="M39" s="66">
        <v>2</v>
      </c>
      <c r="N39" s="67">
        <f t="shared" si="5"/>
        <v>4</v>
      </c>
      <c r="O39" s="95">
        <f t="shared" si="2"/>
        <v>0</v>
      </c>
    </row>
    <row r="40" spans="2:15" ht="15.75" customHeight="1">
      <c r="B40" s="178"/>
      <c r="C40" s="160"/>
      <c r="D40" s="163"/>
      <c r="E40" s="164"/>
      <c r="F40" s="206" t="s">
        <v>236</v>
      </c>
      <c r="G40" s="170"/>
      <c r="H40" s="25" t="s">
        <v>86</v>
      </c>
      <c r="I40" s="65">
        <v>1640000</v>
      </c>
      <c r="J40" s="66">
        <v>37091</v>
      </c>
      <c r="K40" s="67">
        <f t="shared" si="4"/>
        <v>1677091</v>
      </c>
      <c r="L40" s="66">
        <v>1640000</v>
      </c>
      <c r="M40" s="66">
        <v>37091</v>
      </c>
      <c r="N40" s="67">
        <f t="shared" si="5"/>
        <v>1677091</v>
      </c>
      <c r="O40" s="95">
        <f t="shared" si="2"/>
        <v>0</v>
      </c>
    </row>
    <row r="41" spans="2:15" ht="15.75" customHeight="1">
      <c r="B41" s="178"/>
      <c r="C41" s="262" t="s">
        <v>238</v>
      </c>
      <c r="D41" s="263"/>
      <c r="E41" s="263"/>
      <c r="F41" s="263"/>
      <c r="G41" s="263"/>
      <c r="H41" s="27"/>
      <c r="I41" s="240">
        <f aca="true" t="shared" si="6" ref="I41:N41">(I30+I32+I38+I40)/I17</f>
        <v>12.736467735523005</v>
      </c>
      <c r="J41" s="242">
        <f t="shared" si="6"/>
        <v>16.931663528679227</v>
      </c>
      <c r="K41" s="264">
        <f t="shared" si="6"/>
        <v>13.22814685466566</v>
      </c>
      <c r="L41" s="242">
        <f t="shared" si="6"/>
        <v>12.78962256797437</v>
      </c>
      <c r="M41" s="242">
        <f t="shared" si="6"/>
        <v>17.06374841263913</v>
      </c>
      <c r="N41" s="264">
        <f t="shared" si="6"/>
        <v>13.288305413129251</v>
      </c>
      <c r="O41" s="95">
        <f t="shared" si="2"/>
        <v>0.060158558463591305</v>
      </c>
    </row>
    <row r="42" spans="2:15" ht="15.75" customHeight="1">
      <c r="B42" s="178"/>
      <c r="C42" s="173" t="s">
        <v>134</v>
      </c>
      <c r="D42" s="174"/>
      <c r="E42" s="174"/>
      <c r="F42" s="171" t="s">
        <v>237</v>
      </c>
      <c r="G42" s="172"/>
      <c r="H42" s="110" t="s">
        <v>160</v>
      </c>
      <c r="I42" s="241"/>
      <c r="J42" s="243"/>
      <c r="K42" s="265"/>
      <c r="L42" s="243"/>
      <c r="M42" s="243"/>
      <c r="N42" s="265"/>
      <c r="O42" s="95">
        <f t="shared" si="2"/>
        <v>0</v>
      </c>
    </row>
    <row r="43" spans="2:15" ht="15.75" customHeight="1">
      <c r="B43" s="267" t="s">
        <v>171</v>
      </c>
      <c r="C43" s="168" t="s">
        <v>135</v>
      </c>
      <c r="D43" s="168"/>
      <c r="E43" s="168"/>
      <c r="F43" s="168"/>
      <c r="G43" s="168"/>
      <c r="H43" s="106" t="s">
        <v>93</v>
      </c>
      <c r="I43" s="105">
        <v>5200</v>
      </c>
      <c r="J43" s="66">
        <v>858</v>
      </c>
      <c r="K43" s="67">
        <f aca="true" t="shared" si="7" ref="K43:K56">SUM(I43:J43)</f>
        <v>6058</v>
      </c>
      <c r="L43" s="66">
        <v>5158</v>
      </c>
      <c r="M43" s="66">
        <v>844</v>
      </c>
      <c r="N43" s="67">
        <f aca="true" t="shared" si="8" ref="N43:N56">SUM(L43:M43)</f>
        <v>6002</v>
      </c>
      <c r="O43" s="95">
        <f t="shared" si="2"/>
        <v>-56</v>
      </c>
    </row>
    <row r="44" spans="2:15" ht="15.75" customHeight="1">
      <c r="B44" s="268"/>
      <c r="C44" s="168" t="s">
        <v>136</v>
      </c>
      <c r="D44" s="168"/>
      <c r="E44" s="168"/>
      <c r="F44" s="168"/>
      <c r="G44" s="168"/>
      <c r="H44" s="106" t="s">
        <v>93</v>
      </c>
      <c r="I44" s="105">
        <v>649</v>
      </c>
      <c r="J44" s="66">
        <v>168</v>
      </c>
      <c r="K44" s="67">
        <f t="shared" si="7"/>
        <v>817</v>
      </c>
      <c r="L44" s="66">
        <v>681</v>
      </c>
      <c r="M44" s="66">
        <v>168</v>
      </c>
      <c r="N44" s="67">
        <f t="shared" si="8"/>
        <v>849</v>
      </c>
      <c r="O44" s="95">
        <f t="shared" si="2"/>
        <v>32</v>
      </c>
    </row>
    <row r="45" spans="2:15" ht="15.75" customHeight="1">
      <c r="B45" s="268"/>
      <c r="C45" s="168" t="s">
        <v>137</v>
      </c>
      <c r="D45" s="168"/>
      <c r="E45" s="168"/>
      <c r="F45" s="168"/>
      <c r="G45" s="168"/>
      <c r="H45" s="106" t="s">
        <v>93</v>
      </c>
      <c r="I45" s="105">
        <v>466</v>
      </c>
      <c r="J45" s="66">
        <v>92</v>
      </c>
      <c r="K45" s="67">
        <f t="shared" si="7"/>
        <v>558</v>
      </c>
      <c r="L45" s="66">
        <v>444</v>
      </c>
      <c r="M45" s="66">
        <v>102</v>
      </c>
      <c r="N45" s="67">
        <f t="shared" si="8"/>
        <v>546</v>
      </c>
      <c r="O45" s="95">
        <f t="shared" si="2"/>
        <v>-12</v>
      </c>
    </row>
    <row r="46" spans="2:15" ht="15.75" customHeight="1">
      <c r="B46" s="269"/>
      <c r="C46" s="260" t="s">
        <v>138</v>
      </c>
      <c r="D46" s="165"/>
      <c r="E46" s="165"/>
      <c r="F46" s="165"/>
      <c r="G46" s="165"/>
      <c r="H46" s="106" t="s">
        <v>93</v>
      </c>
      <c r="I46" s="105">
        <v>6315</v>
      </c>
      <c r="J46" s="66">
        <v>1118</v>
      </c>
      <c r="K46" s="67">
        <f t="shared" si="7"/>
        <v>7433</v>
      </c>
      <c r="L46" s="66">
        <v>6283</v>
      </c>
      <c r="M46" s="66">
        <v>1114</v>
      </c>
      <c r="N46" s="67">
        <f t="shared" si="8"/>
        <v>7397</v>
      </c>
      <c r="O46" s="95">
        <f t="shared" si="2"/>
        <v>-36</v>
      </c>
    </row>
    <row r="47" spans="2:15" ht="15.75" customHeight="1">
      <c r="B47" s="175" t="s">
        <v>166</v>
      </c>
      <c r="C47" s="176"/>
      <c r="D47" s="176"/>
      <c r="E47" s="35" t="s">
        <v>139</v>
      </c>
      <c r="F47" s="165" t="s">
        <v>141</v>
      </c>
      <c r="G47" s="165"/>
      <c r="H47" s="106" t="s">
        <v>94</v>
      </c>
      <c r="I47" s="105">
        <v>1201030</v>
      </c>
      <c r="J47" s="66">
        <v>363678</v>
      </c>
      <c r="K47" s="67">
        <f t="shared" si="7"/>
        <v>1564708</v>
      </c>
      <c r="L47" s="66">
        <v>1201996</v>
      </c>
      <c r="M47" s="66">
        <v>363678</v>
      </c>
      <c r="N47" s="67">
        <f t="shared" si="8"/>
        <v>1565674</v>
      </c>
      <c r="O47" s="95">
        <f t="shared" si="2"/>
        <v>966</v>
      </c>
    </row>
    <row r="48" spans="2:15" ht="15.75" customHeight="1">
      <c r="B48" s="175" t="s">
        <v>167</v>
      </c>
      <c r="C48" s="176"/>
      <c r="D48" s="176"/>
      <c r="E48" s="35" t="s">
        <v>140</v>
      </c>
      <c r="F48" s="165" t="s">
        <v>141</v>
      </c>
      <c r="G48" s="165"/>
      <c r="H48" s="106" t="s">
        <v>94</v>
      </c>
      <c r="I48" s="105">
        <v>827434</v>
      </c>
      <c r="J48" s="66">
        <v>334644</v>
      </c>
      <c r="K48" s="67">
        <f t="shared" si="7"/>
        <v>1162078</v>
      </c>
      <c r="L48" s="66">
        <v>827434</v>
      </c>
      <c r="M48" s="66">
        <v>335544</v>
      </c>
      <c r="N48" s="67">
        <f t="shared" si="8"/>
        <v>1162978</v>
      </c>
      <c r="O48" s="95">
        <f t="shared" si="2"/>
        <v>900</v>
      </c>
    </row>
    <row r="49" spans="2:15" ht="15.75" customHeight="1">
      <c r="B49" s="187" t="s">
        <v>172</v>
      </c>
      <c r="C49" s="266" t="s">
        <v>95</v>
      </c>
      <c r="D49" s="266"/>
      <c r="E49" s="266"/>
      <c r="F49" s="166" t="s">
        <v>27</v>
      </c>
      <c r="G49" s="167"/>
      <c r="H49" s="106" t="s">
        <v>57</v>
      </c>
      <c r="I49" s="105">
        <v>77842</v>
      </c>
      <c r="J49" s="66">
        <v>13096</v>
      </c>
      <c r="K49" s="67">
        <f t="shared" si="7"/>
        <v>90938</v>
      </c>
      <c r="L49" s="66">
        <v>75106</v>
      </c>
      <c r="M49" s="66">
        <v>12433</v>
      </c>
      <c r="N49" s="67">
        <f t="shared" si="8"/>
        <v>87539</v>
      </c>
      <c r="O49" s="95">
        <f t="shared" si="2"/>
        <v>-3399</v>
      </c>
    </row>
    <row r="50" spans="2:15" ht="15.75" customHeight="1">
      <c r="B50" s="188"/>
      <c r="C50" s="266"/>
      <c r="D50" s="266"/>
      <c r="E50" s="266"/>
      <c r="F50" s="166" t="s">
        <v>28</v>
      </c>
      <c r="G50" s="167"/>
      <c r="H50" s="106" t="s">
        <v>97</v>
      </c>
      <c r="I50" s="105">
        <v>89978</v>
      </c>
      <c r="J50" s="66">
        <v>16150</v>
      </c>
      <c r="K50" s="67">
        <f t="shared" si="7"/>
        <v>106128</v>
      </c>
      <c r="L50" s="66">
        <v>81973</v>
      </c>
      <c r="M50" s="66">
        <v>15075</v>
      </c>
      <c r="N50" s="67">
        <f t="shared" si="8"/>
        <v>97048</v>
      </c>
      <c r="O50" s="95">
        <f t="shared" si="2"/>
        <v>-9080</v>
      </c>
    </row>
    <row r="51" spans="2:15" ht="15.75" customHeight="1">
      <c r="B51" s="188"/>
      <c r="C51" s="266" t="s">
        <v>96</v>
      </c>
      <c r="D51" s="266"/>
      <c r="E51" s="266"/>
      <c r="F51" s="166" t="s">
        <v>27</v>
      </c>
      <c r="G51" s="167"/>
      <c r="H51" s="106" t="s">
        <v>57</v>
      </c>
      <c r="I51" s="105">
        <v>1013365</v>
      </c>
      <c r="J51" s="66">
        <v>134211</v>
      </c>
      <c r="K51" s="67">
        <f t="shared" si="7"/>
        <v>1147576</v>
      </c>
      <c r="L51" s="66">
        <v>1010139</v>
      </c>
      <c r="M51" s="66">
        <v>133182</v>
      </c>
      <c r="N51" s="67">
        <f t="shared" si="8"/>
        <v>1143321</v>
      </c>
      <c r="O51" s="95">
        <f t="shared" si="2"/>
        <v>-4255</v>
      </c>
    </row>
    <row r="52" spans="2:15" ht="15.75" customHeight="1">
      <c r="B52" s="189"/>
      <c r="C52" s="266"/>
      <c r="D52" s="266"/>
      <c r="E52" s="266"/>
      <c r="F52" s="166" t="s">
        <v>28</v>
      </c>
      <c r="G52" s="167"/>
      <c r="H52" s="106" t="s">
        <v>111</v>
      </c>
      <c r="I52" s="105">
        <v>279239</v>
      </c>
      <c r="J52" s="66">
        <v>35863</v>
      </c>
      <c r="K52" s="67">
        <f t="shared" si="7"/>
        <v>315102</v>
      </c>
      <c r="L52" s="66">
        <v>278862</v>
      </c>
      <c r="M52" s="66">
        <v>36440</v>
      </c>
      <c r="N52" s="67">
        <f t="shared" si="8"/>
        <v>315302</v>
      </c>
      <c r="O52" s="95">
        <f t="shared" si="2"/>
        <v>200</v>
      </c>
    </row>
    <row r="53" spans="2:15" ht="15.75" customHeight="1">
      <c r="B53" s="179" t="s">
        <v>168</v>
      </c>
      <c r="C53" s="207" t="s">
        <v>119</v>
      </c>
      <c r="D53" s="208"/>
      <c r="E53" s="213" t="s">
        <v>142</v>
      </c>
      <c r="F53" s="166" t="s">
        <v>30</v>
      </c>
      <c r="G53" s="167"/>
      <c r="H53" s="106" t="s">
        <v>57</v>
      </c>
      <c r="I53" s="105">
        <v>71695</v>
      </c>
      <c r="J53" s="66">
        <v>43484</v>
      </c>
      <c r="K53" s="67">
        <f t="shared" si="7"/>
        <v>115179</v>
      </c>
      <c r="L53" s="66">
        <v>55911</v>
      </c>
      <c r="M53" s="66">
        <v>12081</v>
      </c>
      <c r="N53" s="67">
        <f t="shared" si="8"/>
        <v>67992</v>
      </c>
      <c r="O53" s="95">
        <f t="shared" si="2"/>
        <v>-47187</v>
      </c>
    </row>
    <row r="54" spans="2:15" ht="15.75" customHeight="1">
      <c r="B54" s="180"/>
      <c r="C54" s="209"/>
      <c r="D54" s="210"/>
      <c r="E54" s="261"/>
      <c r="F54" s="166" t="s">
        <v>98</v>
      </c>
      <c r="G54" s="167"/>
      <c r="H54" s="106" t="s">
        <v>57</v>
      </c>
      <c r="I54" s="105">
        <v>483</v>
      </c>
      <c r="J54" s="66">
        <v>146</v>
      </c>
      <c r="K54" s="67">
        <f t="shared" si="7"/>
        <v>629</v>
      </c>
      <c r="L54" s="66">
        <v>427</v>
      </c>
      <c r="M54" s="66">
        <v>39</v>
      </c>
      <c r="N54" s="67">
        <f t="shared" si="8"/>
        <v>466</v>
      </c>
      <c r="O54" s="95">
        <f t="shared" si="2"/>
        <v>-163</v>
      </c>
    </row>
    <row r="55" spans="2:15" ht="15.75" customHeight="1">
      <c r="B55" s="180"/>
      <c r="C55" s="209"/>
      <c r="D55" s="210"/>
      <c r="E55" s="213" t="s">
        <v>31</v>
      </c>
      <c r="F55" s="166" t="s">
        <v>30</v>
      </c>
      <c r="G55" s="167"/>
      <c r="H55" s="106" t="s">
        <v>57</v>
      </c>
      <c r="I55" s="108" t="s">
        <v>239</v>
      </c>
      <c r="J55" s="69" t="s">
        <v>239</v>
      </c>
      <c r="K55" s="67">
        <f t="shared" si="7"/>
        <v>0</v>
      </c>
      <c r="L55" s="68" t="s">
        <v>239</v>
      </c>
      <c r="M55" s="69" t="s">
        <v>239</v>
      </c>
      <c r="N55" s="73">
        <f t="shared" si="8"/>
        <v>0</v>
      </c>
      <c r="O55" s="95">
        <f t="shared" si="2"/>
        <v>0</v>
      </c>
    </row>
    <row r="56" spans="2:15" ht="15.75" customHeight="1" thickBot="1">
      <c r="B56" s="181"/>
      <c r="C56" s="211"/>
      <c r="D56" s="212"/>
      <c r="E56" s="214"/>
      <c r="F56" s="258" t="s">
        <v>98</v>
      </c>
      <c r="G56" s="259"/>
      <c r="H56" s="111" t="s">
        <v>57</v>
      </c>
      <c r="I56" s="109" t="s">
        <v>239</v>
      </c>
      <c r="J56" s="71" t="s">
        <v>239</v>
      </c>
      <c r="K56" s="72">
        <f t="shared" si="7"/>
        <v>0</v>
      </c>
      <c r="L56" s="70" t="s">
        <v>239</v>
      </c>
      <c r="M56" s="71" t="s">
        <v>239</v>
      </c>
      <c r="N56" s="74">
        <f t="shared" si="8"/>
        <v>0</v>
      </c>
      <c r="O56" s="95">
        <f t="shared" si="2"/>
        <v>0</v>
      </c>
    </row>
    <row r="57" ht="6.75" customHeight="1"/>
  </sheetData>
  <sheetProtection/>
  <mergeCells count="102">
    <mergeCell ref="L41:L42"/>
    <mergeCell ref="M41:M42"/>
    <mergeCell ref="N41:N42"/>
    <mergeCell ref="B47:D47"/>
    <mergeCell ref="C49:E50"/>
    <mergeCell ref="C51:E52"/>
    <mergeCell ref="B43:B46"/>
    <mergeCell ref="C43:G43"/>
    <mergeCell ref="K41:K42"/>
    <mergeCell ref="C44:G44"/>
    <mergeCell ref="F56:G56"/>
    <mergeCell ref="F34:G34"/>
    <mergeCell ref="C46:G46"/>
    <mergeCell ref="E53:E54"/>
    <mergeCell ref="F53:G53"/>
    <mergeCell ref="C41:G41"/>
    <mergeCell ref="F38:G38"/>
    <mergeCell ref="D39:E40"/>
    <mergeCell ref="F55:G55"/>
    <mergeCell ref="F52:G52"/>
    <mergeCell ref="I41:I42"/>
    <mergeCell ref="J41:J42"/>
    <mergeCell ref="K17:K18"/>
    <mergeCell ref="C23:F23"/>
    <mergeCell ref="B19:D21"/>
    <mergeCell ref="B22:B24"/>
    <mergeCell ref="E25:E26"/>
    <mergeCell ref="D25:D30"/>
    <mergeCell ref="C24:F24"/>
    <mergeCell ref="C25:C32"/>
    <mergeCell ref="N17:N18"/>
    <mergeCell ref="F12:H12"/>
    <mergeCell ref="L17:L18"/>
    <mergeCell ref="M17:M18"/>
    <mergeCell ref="I17:I18"/>
    <mergeCell ref="J17:J18"/>
    <mergeCell ref="I5:K5"/>
    <mergeCell ref="B5:H6"/>
    <mergeCell ref="B7:B16"/>
    <mergeCell ref="F10:H10"/>
    <mergeCell ref="C16:E16"/>
    <mergeCell ref="C14:E14"/>
    <mergeCell ref="F14:H14"/>
    <mergeCell ref="F9:H9"/>
    <mergeCell ref="C7:E8"/>
    <mergeCell ref="F7:H7"/>
    <mergeCell ref="F30:G30"/>
    <mergeCell ref="F28:G28"/>
    <mergeCell ref="F27:G27"/>
    <mergeCell ref="F8:H8"/>
    <mergeCell ref="E21:H21"/>
    <mergeCell ref="C12:E12"/>
    <mergeCell ref="F11:H11"/>
    <mergeCell ref="F13:H13"/>
    <mergeCell ref="C10:E10"/>
    <mergeCell ref="F29:G29"/>
    <mergeCell ref="F32:G32"/>
    <mergeCell ref="F31:G31"/>
    <mergeCell ref="C53:D56"/>
    <mergeCell ref="F40:G40"/>
    <mergeCell ref="F48:G48"/>
    <mergeCell ref="F54:G54"/>
    <mergeCell ref="F37:G37"/>
    <mergeCell ref="F33:G33"/>
    <mergeCell ref="F51:G51"/>
    <mergeCell ref="E55:E56"/>
    <mergeCell ref="E27:E28"/>
    <mergeCell ref="C9:E9"/>
    <mergeCell ref="C11:E11"/>
    <mergeCell ref="C13:E13"/>
    <mergeCell ref="F25:G25"/>
    <mergeCell ref="F26:G26"/>
    <mergeCell ref="F39:G39"/>
    <mergeCell ref="L5:N5"/>
    <mergeCell ref="C22:F22"/>
    <mergeCell ref="E19:H19"/>
    <mergeCell ref="E20:H20"/>
    <mergeCell ref="F16:H16"/>
    <mergeCell ref="D33:D38"/>
    <mergeCell ref="E33:E34"/>
    <mergeCell ref="C15:E15"/>
    <mergeCell ref="F15:H15"/>
    <mergeCell ref="B48:D48"/>
    <mergeCell ref="B25:B42"/>
    <mergeCell ref="B53:B56"/>
    <mergeCell ref="H17:H18"/>
    <mergeCell ref="B17:G17"/>
    <mergeCell ref="B18:G18"/>
    <mergeCell ref="B49:B52"/>
    <mergeCell ref="E29:E30"/>
    <mergeCell ref="E35:E36"/>
    <mergeCell ref="E37:E38"/>
    <mergeCell ref="C33:C40"/>
    <mergeCell ref="D31:E32"/>
    <mergeCell ref="F47:G47"/>
    <mergeCell ref="F50:G50"/>
    <mergeCell ref="C45:G45"/>
    <mergeCell ref="F35:G35"/>
    <mergeCell ref="F49:G49"/>
    <mergeCell ref="F36:G36"/>
    <mergeCell ref="F42:G42"/>
    <mergeCell ref="C42:E42"/>
  </mergeCells>
  <printOptions horizontalCentered="1"/>
  <pageMargins left="0.5905511811023623" right="0.3937007874015748" top="0.5905511811023623" bottom="0.5905511811023623" header="0.5118110236220472" footer="0.5118110236220472"/>
  <pageSetup blackAndWhite="1" firstPageNumber="1" useFirstPageNumber="1" horizontalDpi="600" verticalDpi="600" orientation="portrait" paperSize="9" scale="87" r:id="rId1"/>
  <headerFooter alignWithMargins="0">
    <oddFooter>&amp;C&amp;"ＭＳ 明朝,標準"&amp;12-1-　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Q60"/>
  <sheetViews>
    <sheetView view="pageBreakPreview" zoomScaleNormal="75" zoomScaleSheetLayoutView="100" zoomScalePageLayoutView="0" workbookViewId="0" topLeftCell="B1">
      <selection activeCell="N5" sqref="N5"/>
    </sheetView>
  </sheetViews>
  <sheetFormatPr defaultColWidth="9.00390625" defaultRowHeight="13.5"/>
  <cols>
    <col min="1" max="1" width="1.00390625" style="8" customWidth="1"/>
    <col min="2" max="3" width="3.125" style="6" customWidth="1"/>
    <col min="4" max="4" width="5.625" style="6" customWidth="1"/>
    <col min="5" max="5" width="3.625" style="6" customWidth="1"/>
    <col min="6" max="6" width="4.375" style="6" customWidth="1"/>
    <col min="7" max="8" width="4.625" style="6" customWidth="1"/>
    <col min="9" max="9" width="3.625" style="19" customWidth="1"/>
    <col min="10" max="10" width="2.375" style="19" customWidth="1"/>
    <col min="11" max="16" width="10.625" style="6" customWidth="1"/>
    <col min="17" max="17" width="12.25390625" style="8" bestFit="1" customWidth="1"/>
    <col min="18" max="16384" width="9.00390625" style="8" customWidth="1"/>
  </cols>
  <sheetData>
    <row r="1" ht="14.25">
      <c r="B1" s="5" t="s">
        <v>154</v>
      </c>
    </row>
    <row r="2" ht="12.75" customHeight="1" thickBot="1"/>
    <row r="3" spans="2:16" ht="15" customHeight="1">
      <c r="B3" s="304" t="s">
        <v>47</v>
      </c>
      <c r="C3" s="305"/>
      <c r="D3" s="305"/>
      <c r="E3" s="305"/>
      <c r="F3" s="305"/>
      <c r="G3" s="305"/>
      <c r="H3" s="305"/>
      <c r="I3" s="305"/>
      <c r="J3" s="306"/>
      <c r="K3" s="221" t="s">
        <v>245</v>
      </c>
      <c r="L3" s="192"/>
      <c r="M3" s="193"/>
      <c r="N3" s="191" t="s">
        <v>260</v>
      </c>
      <c r="O3" s="192"/>
      <c r="P3" s="193"/>
    </row>
    <row r="4" spans="2:16" ht="15" customHeight="1" thickBot="1">
      <c r="B4" s="307"/>
      <c r="C4" s="308"/>
      <c r="D4" s="308"/>
      <c r="E4" s="308"/>
      <c r="F4" s="308"/>
      <c r="G4" s="308"/>
      <c r="H4" s="308"/>
      <c r="I4" s="308"/>
      <c r="J4" s="309"/>
      <c r="K4" s="49" t="s">
        <v>127</v>
      </c>
      <c r="L4" s="9" t="s">
        <v>59</v>
      </c>
      <c r="M4" s="10" t="s">
        <v>60</v>
      </c>
      <c r="N4" s="9" t="s">
        <v>127</v>
      </c>
      <c r="O4" s="9" t="s">
        <v>59</v>
      </c>
      <c r="P4" s="10" t="s">
        <v>60</v>
      </c>
    </row>
    <row r="5" spans="2:17" ht="15" customHeight="1">
      <c r="B5" s="283" t="s">
        <v>173</v>
      </c>
      <c r="C5" s="312" t="s">
        <v>198</v>
      </c>
      <c r="D5" s="310" t="s">
        <v>32</v>
      </c>
      <c r="E5" s="310"/>
      <c r="F5" s="310"/>
      <c r="G5" s="310"/>
      <c r="H5" s="311"/>
      <c r="I5" s="34" t="s">
        <v>29</v>
      </c>
      <c r="J5" s="114" t="s">
        <v>1</v>
      </c>
      <c r="K5" s="112">
        <v>892389</v>
      </c>
      <c r="L5" s="75">
        <v>111988</v>
      </c>
      <c r="M5" s="76">
        <f>SUM(K5:L5)</f>
        <v>1004377</v>
      </c>
      <c r="N5" s="75">
        <v>896081</v>
      </c>
      <c r="O5" s="75">
        <v>111824</v>
      </c>
      <c r="P5" s="76">
        <f>SUM(N5:O5)</f>
        <v>1007905</v>
      </c>
      <c r="Q5" s="95">
        <f>P5-M5</f>
        <v>3528</v>
      </c>
    </row>
    <row r="6" spans="2:17" ht="15" customHeight="1">
      <c r="B6" s="284"/>
      <c r="C6" s="313"/>
      <c r="D6" s="266" t="s">
        <v>33</v>
      </c>
      <c r="E6" s="266"/>
      <c r="F6" s="266"/>
      <c r="G6" s="266"/>
      <c r="H6" s="260"/>
      <c r="I6" s="25" t="s">
        <v>206</v>
      </c>
      <c r="J6" s="104" t="s">
        <v>0</v>
      </c>
      <c r="K6" s="113">
        <v>201566600</v>
      </c>
      <c r="L6" s="77">
        <v>36276500</v>
      </c>
      <c r="M6" s="78">
        <f aca="true" t="shared" si="0" ref="M6:M15">SUM(K6:L6)</f>
        <v>237843100</v>
      </c>
      <c r="N6" s="77">
        <v>202984600</v>
      </c>
      <c r="O6" s="77">
        <v>36276500</v>
      </c>
      <c r="P6" s="78">
        <f aca="true" t="shared" si="1" ref="P6:P15">SUM(N6:O6)</f>
        <v>239261100</v>
      </c>
      <c r="Q6" s="95">
        <f aca="true" t="shared" si="2" ref="Q6:Q60">P6-M6</f>
        <v>1418000</v>
      </c>
    </row>
    <row r="7" spans="2:17" ht="15" customHeight="1">
      <c r="B7" s="284"/>
      <c r="C7" s="313"/>
      <c r="D7" s="266" t="s">
        <v>34</v>
      </c>
      <c r="E7" s="266"/>
      <c r="F7" s="266"/>
      <c r="G7" s="266"/>
      <c r="H7" s="260"/>
      <c r="I7" s="25" t="s">
        <v>206</v>
      </c>
      <c r="J7" s="104" t="s">
        <v>5</v>
      </c>
      <c r="K7" s="113">
        <v>162440580</v>
      </c>
      <c r="L7" s="77">
        <v>31017970</v>
      </c>
      <c r="M7" s="78">
        <f t="shared" si="0"/>
        <v>193458550</v>
      </c>
      <c r="N7" s="77">
        <v>165798280</v>
      </c>
      <c r="O7" s="77">
        <v>31169070</v>
      </c>
      <c r="P7" s="78">
        <f t="shared" si="1"/>
        <v>196967350</v>
      </c>
      <c r="Q7" s="95">
        <f t="shared" si="2"/>
        <v>3508800</v>
      </c>
    </row>
    <row r="8" spans="2:17" ht="15" customHeight="1">
      <c r="B8" s="284"/>
      <c r="C8" s="313"/>
      <c r="D8" s="266" t="s">
        <v>35</v>
      </c>
      <c r="E8" s="266"/>
      <c r="F8" s="266"/>
      <c r="G8" s="266"/>
      <c r="H8" s="260"/>
      <c r="I8" s="25"/>
      <c r="J8" s="104" t="s">
        <v>6</v>
      </c>
      <c r="K8" s="113">
        <v>25</v>
      </c>
      <c r="L8" s="77">
        <v>6</v>
      </c>
      <c r="M8" s="78">
        <f t="shared" si="0"/>
        <v>31</v>
      </c>
      <c r="N8" s="77">
        <v>25</v>
      </c>
      <c r="O8" s="77">
        <v>6</v>
      </c>
      <c r="P8" s="78">
        <f t="shared" si="1"/>
        <v>31</v>
      </c>
      <c r="Q8" s="95">
        <f t="shared" si="2"/>
        <v>0</v>
      </c>
    </row>
    <row r="9" spans="2:17" ht="15" customHeight="1">
      <c r="B9" s="284"/>
      <c r="C9" s="313"/>
      <c r="D9" s="266" t="s">
        <v>36</v>
      </c>
      <c r="E9" s="266"/>
      <c r="F9" s="266"/>
      <c r="G9" s="266"/>
      <c r="H9" s="260"/>
      <c r="I9" s="25"/>
      <c r="J9" s="104" t="s">
        <v>2</v>
      </c>
      <c r="K9" s="113">
        <v>25</v>
      </c>
      <c r="L9" s="77">
        <v>6</v>
      </c>
      <c r="M9" s="78">
        <f t="shared" si="0"/>
        <v>31</v>
      </c>
      <c r="N9" s="77">
        <v>25</v>
      </c>
      <c r="O9" s="77">
        <v>6</v>
      </c>
      <c r="P9" s="78">
        <f t="shared" si="1"/>
        <v>31</v>
      </c>
      <c r="Q9" s="95">
        <f t="shared" si="2"/>
        <v>0</v>
      </c>
    </row>
    <row r="10" spans="2:17" ht="15" customHeight="1">
      <c r="B10" s="284"/>
      <c r="C10" s="313"/>
      <c r="D10" s="266" t="s">
        <v>37</v>
      </c>
      <c r="E10" s="266"/>
      <c r="F10" s="266"/>
      <c r="G10" s="266"/>
      <c r="H10" s="260"/>
      <c r="I10" s="25" t="s">
        <v>206</v>
      </c>
      <c r="J10" s="104" t="s">
        <v>4</v>
      </c>
      <c r="K10" s="113">
        <v>201566600</v>
      </c>
      <c r="L10" s="77">
        <v>36276500</v>
      </c>
      <c r="M10" s="78">
        <f t="shared" si="0"/>
        <v>237843100</v>
      </c>
      <c r="N10" s="77">
        <v>202838600</v>
      </c>
      <c r="O10" s="77">
        <v>36276500</v>
      </c>
      <c r="P10" s="78">
        <f t="shared" si="1"/>
        <v>239115100</v>
      </c>
      <c r="Q10" s="95">
        <f t="shared" si="2"/>
        <v>1272000</v>
      </c>
    </row>
    <row r="11" spans="2:17" ht="15" customHeight="1">
      <c r="B11" s="284"/>
      <c r="C11" s="313"/>
      <c r="D11" s="266" t="s">
        <v>44</v>
      </c>
      <c r="E11" s="266"/>
      <c r="F11" s="266"/>
      <c r="G11" s="266"/>
      <c r="H11" s="260"/>
      <c r="I11" s="25" t="s">
        <v>206</v>
      </c>
      <c r="J11" s="104" t="s">
        <v>3</v>
      </c>
      <c r="K11" s="113">
        <v>162440580</v>
      </c>
      <c r="L11" s="77">
        <v>31017970</v>
      </c>
      <c r="M11" s="78">
        <f t="shared" si="0"/>
        <v>193458550</v>
      </c>
      <c r="N11" s="77">
        <v>165794280</v>
      </c>
      <c r="O11" s="77">
        <v>31164870</v>
      </c>
      <c r="P11" s="78">
        <f t="shared" si="1"/>
        <v>196959150</v>
      </c>
      <c r="Q11" s="95">
        <f t="shared" si="2"/>
        <v>3500600</v>
      </c>
    </row>
    <row r="12" spans="2:17" ht="15" customHeight="1">
      <c r="B12" s="284"/>
      <c r="C12" s="313"/>
      <c r="D12" s="266" t="s">
        <v>38</v>
      </c>
      <c r="E12" s="266"/>
      <c r="F12" s="266"/>
      <c r="G12" s="266"/>
      <c r="H12" s="260"/>
      <c r="I12" s="25" t="s">
        <v>29</v>
      </c>
      <c r="J12" s="104"/>
      <c r="K12" s="113">
        <v>892389</v>
      </c>
      <c r="L12" s="77">
        <v>111988</v>
      </c>
      <c r="M12" s="78">
        <f t="shared" si="0"/>
        <v>1004377</v>
      </c>
      <c r="N12" s="77">
        <v>896081</v>
      </c>
      <c r="O12" s="77">
        <v>111824</v>
      </c>
      <c r="P12" s="78">
        <f t="shared" si="1"/>
        <v>1007905</v>
      </c>
      <c r="Q12" s="95">
        <f t="shared" si="2"/>
        <v>3528</v>
      </c>
    </row>
    <row r="13" spans="2:17" ht="15" customHeight="1">
      <c r="B13" s="284"/>
      <c r="C13" s="313"/>
      <c r="D13" s="266" t="s">
        <v>39</v>
      </c>
      <c r="E13" s="266"/>
      <c r="F13" s="266"/>
      <c r="G13" s="266"/>
      <c r="H13" s="260"/>
      <c r="I13" s="25" t="s">
        <v>29</v>
      </c>
      <c r="J13" s="104"/>
      <c r="K13" s="113">
        <v>816253</v>
      </c>
      <c r="L13" s="77">
        <v>101865</v>
      </c>
      <c r="M13" s="78">
        <f t="shared" si="0"/>
        <v>918118</v>
      </c>
      <c r="N13" s="77">
        <v>822613</v>
      </c>
      <c r="O13" s="77">
        <v>101941</v>
      </c>
      <c r="P13" s="78">
        <f t="shared" si="1"/>
        <v>924554</v>
      </c>
      <c r="Q13" s="95">
        <f t="shared" si="2"/>
        <v>6436</v>
      </c>
    </row>
    <row r="14" spans="2:17" ht="15" customHeight="1">
      <c r="B14" s="284"/>
      <c r="C14" s="216" t="s">
        <v>197</v>
      </c>
      <c r="D14" s="303"/>
      <c r="E14" s="266" t="s">
        <v>33</v>
      </c>
      <c r="F14" s="266"/>
      <c r="G14" s="266"/>
      <c r="H14" s="260"/>
      <c r="I14" s="25" t="s">
        <v>206</v>
      </c>
      <c r="J14" s="104" t="s">
        <v>7</v>
      </c>
      <c r="K14" s="113">
        <v>39027000</v>
      </c>
      <c r="L14" s="77">
        <v>7995000</v>
      </c>
      <c r="M14" s="78">
        <f t="shared" si="0"/>
        <v>47022000</v>
      </c>
      <c r="N14" s="77">
        <v>39027000</v>
      </c>
      <c r="O14" s="77">
        <v>7075000</v>
      </c>
      <c r="P14" s="78">
        <f t="shared" si="1"/>
        <v>46102000</v>
      </c>
      <c r="Q14" s="95">
        <f t="shared" si="2"/>
        <v>-920000</v>
      </c>
    </row>
    <row r="15" spans="2:17" ht="15" customHeight="1">
      <c r="B15" s="284"/>
      <c r="C15" s="303"/>
      <c r="D15" s="303"/>
      <c r="E15" s="266" t="s">
        <v>34</v>
      </c>
      <c r="F15" s="266"/>
      <c r="G15" s="266"/>
      <c r="H15" s="260"/>
      <c r="I15" s="25" t="s">
        <v>206</v>
      </c>
      <c r="J15" s="104" t="s">
        <v>8</v>
      </c>
      <c r="K15" s="113">
        <v>36074400</v>
      </c>
      <c r="L15" s="77">
        <v>7995000</v>
      </c>
      <c r="M15" s="78">
        <f t="shared" si="0"/>
        <v>44069400</v>
      </c>
      <c r="N15" s="77">
        <v>36074400</v>
      </c>
      <c r="O15" s="77">
        <v>7075000</v>
      </c>
      <c r="P15" s="78">
        <f t="shared" si="1"/>
        <v>43149400</v>
      </c>
      <c r="Q15" s="95">
        <f t="shared" si="2"/>
        <v>-920000</v>
      </c>
    </row>
    <row r="16" spans="2:17" ht="15" customHeight="1">
      <c r="B16" s="284"/>
      <c r="C16" s="266" t="s">
        <v>40</v>
      </c>
      <c r="D16" s="266"/>
      <c r="E16" s="266"/>
      <c r="F16" s="260"/>
      <c r="G16" s="297" t="s">
        <v>10</v>
      </c>
      <c r="H16" s="169"/>
      <c r="I16" s="274" t="s">
        <v>9</v>
      </c>
      <c r="J16" s="289"/>
      <c r="K16" s="79">
        <f aca="true" t="shared" si="3" ref="K16:P16">K11/K7*100</f>
        <v>100</v>
      </c>
      <c r="L16" s="80">
        <f t="shared" si="3"/>
        <v>100</v>
      </c>
      <c r="M16" s="81">
        <f t="shared" si="3"/>
        <v>100</v>
      </c>
      <c r="N16" s="80">
        <f t="shared" si="3"/>
        <v>99.99758742973691</v>
      </c>
      <c r="O16" s="80">
        <f t="shared" si="3"/>
        <v>99.9865251032514</v>
      </c>
      <c r="P16" s="81">
        <f t="shared" si="3"/>
        <v>99.99583687347166</v>
      </c>
      <c r="Q16" s="95">
        <f t="shared" si="2"/>
        <v>-0.004163126528339944</v>
      </c>
    </row>
    <row r="17" spans="2:17" ht="15" customHeight="1">
      <c r="B17" s="284"/>
      <c r="C17" s="302" t="s">
        <v>26</v>
      </c>
      <c r="D17" s="298" t="s">
        <v>91</v>
      </c>
      <c r="E17" s="216" t="s">
        <v>41</v>
      </c>
      <c r="F17" s="289"/>
      <c r="G17" s="297" t="s">
        <v>11</v>
      </c>
      <c r="H17" s="169"/>
      <c r="I17" s="274" t="s">
        <v>9</v>
      </c>
      <c r="J17" s="289"/>
      <c r="K17" s="79">
        <f aca="true" t="shared" si="4" ref="K17:P17">K7/K6*100</f>
        <v>80.58903608038237</v>
      </c>
      <c r="L17" s="80">
        <f t="shared" si="4"/>
        <v>85.5043071961187</v>
      </c>
      <c r="M17" s="81">
        <f t="shared" si="4"/>
        <v>81.33872708520869</v>
      </c>
      <c r="N17" s="80">
        <f t="shared" si="4"/>
        <v>81.68022598758724</v>
      </c>
      <c r="O17" s="80">
        <f t="shared" si="4"/>
        <v>85.9208302895814</v>
      </c>
      <c r="P17" s="81">
        <f t="shared" si="4"/>
        <v>82.3231816622092</v>
      </c>
      <c r="Q17" s="95">
        <f t="shared" si="2"/>
        <v>0.9844545770005055</v>
      </c>
    </row>
    <row r="18" spans="2:17" ht="15" customHeight="1">
      <c r="B18" s="284"/>
      <c r="C18" s="302"/>
      <c r="D18" s="298"/>
      <c r="E18" s="216" t="s">
        <v>42</v>
      </c>
      <c r="F18" s="289"/>
      <c r="G18" s="297" t="s">
        <v>13</v>
      </c>
      <c r="H18" s="169"/>
      <c r="I18" s="274" t="s">
        <v>9</v>
      </c>
      <c r="J18" s="289"/>
      <c r="K18" s="79">
        <f aca="true" t="shared" si="5" ref="K18:P18">K9/K8*100</f>
        <v>100</v>
      </c>
      <c r="L18" s="80">
        <f t="shared" si="5"/>
        <v>100</v>
      </c>
      <c r="M18" s="81">
        <f t="shared" si="5"/>
        <v>100</v>
      </c>
      <c r="N18" s="80">
        <f t="shared" si="5"/>
        <v>100</v>
      </c>
      <c r="O18" s="80">
        <f t="shared" si="5"/>
        <v>100</v>
      </c>
      <c r="P18" s="81">
        <f t="shared" si="5"/>
        <v>100</v>
      </c>
      <c r="Q18" s="95">
        <f t="shared" si="2"/>
        <v>0</v>
      </c>
    </row>
    <row r="19" spans="2:17" ht="15" customHeight="1">
      <c r="B19" s="284"/>
      <c r="C19" s="302"/>
      <c r="D19" s="298"/>
      <c r="E19" s="216" t="s">
        <v>43</v>
      </c>
      <c r="F19" s="289"/>
      <c r="G19" s="297" t="s">
        <v>14</v>
      </c>
      <c r="H19" s="169"/>
      <c r="I19" s="274" t="s">
        <v>9</v>
      </c>
      <c r="J19" s="289"/>
      <c r="K19" s="79">
        <f aca="true" t="shared" si="6" ref="K19:P19">K11/K10*100</f>
        <v>80.58903608038237</v>
      </c>
      <c r="L19" s="80">
        <f t="shared" si="6"/>
        <v>85.5043071961187</v>
      </c>
      <c r="M19" s="81">
        <f t="shared" si="6"/>
        <v>81.33872708520869</v>
      </c>
      <c r="N19" s="80">
        <f t="shared" si="6"/>
        <v>81.73704610463689</v>
      </c>
      <c r="O19" s="80">
        <f t="shared" si="6"/>
        <v>85.90925254641435</v>
      </c>
      <c r="P19" s="81">
        <f t="shared" si="6"/>
        <v>82.37001761912987</v>
      </c>
      <c r="Q19" s="95">
        <f t="shared" si="2"/>
        <v>1.0312905339211795</v>
      </c>
    </row>
    <row r="20" spans="2:17" ht="15" customHeight="1">
      <c r="B20" s="284"/>
      <c r="C20" s="302"/>
      <c r="D20" s="26" t="s">
        <v>89</v>
      </c>
      <c r="E20" s="296" t="s">
        <v>41</v>
      </c>
      <c r="F20" s="296"/>
      <c r="G20" s="288"/>
      <c r="H20" s="27"/>
      <c r="I20" s="274" t="s">
        <v>12</v>
      </c>
      <c r="J20" s="217"/>
      <c r="K20" s="280">
        <f aca="true" t="shared" si="7" ref="K20:P20">K15/K14*100</f>
        <v>92.43446844492274</v>
      </c>
      <c r="L20" s="279">
        <f t="shared" si="7"/>
        <v>100</v>
      </c>
      <c r="M20" s="278">
        <f t="shared" si="7"/>
        <v>93.72081153502616</v>
      </c>
      <c r="N20" s="279">
        <f t="shared" si="7"/>
        <v>92.43446844492274</v>
      </c>
      <c r="O20" s="279">
        <f t="shared" si="7"/>
        <v>100</v>
      </c>
      <c r="P20" s="278">
        <f t="shared" si="7"/>
        <v>93.59550561797752</v>
      </c>
      <c r="Q20" s="95">
        <f t="shared" si="2"/>
        <v>-0.12530591704863525</v>
      </c>
    </row>
    <row r="21" spans="2:17" ht="15" customHeight="1">
      <c r="B21" s="284"/>
      <c r="C21" s="302"/>
      <c r="D21" s="28" t="s">
        <v>90</v>
      </c>
      <c r="E21" s="29"/>
      <c r="F21" s="30" t="s">
        <v>15</v>
      </c>
      <c r="G21" s="31"/>
      <c r="H21" s="32"/>
      <c r="I21" s="274"/>
      <c r="J21" s="217"/>
      <c r="K21" s="280"/>
      <c r="L21" s="279"/>
      <c r="M21" s="278"/>
      <c r="N21" s="279"/>
      <c r="O21" s="279"/>
      <c r="P21" s="278"/>
      <c r="Q21" s="95">
        <f t="shared" si="2"/>
        <v>0</v>
      </c>
    </row>
    <row r="22" spans="2:17" ht="15" customHeight="1">
      <c r="B22" s="284"/>
      <c r="C22" s="275" t="s">
        <v>199</v>
      </c>
      <c r="D22" s="296" t="s">
        <v>32</v>
      </c>
      <c r="E22" s="266"/>
      <c r="F22" s="266"/>
      <c r="G22" s="266"/>
      <c r="H22" s="260"/>
      <c r="I22" s="274" t="s">
        <v>29</v>
      </c>
      <c r="J22" s="217"/>
      <c r="K22" s="113">
        <v>37093</v>
      </c>
      <c r="L22" s="77">
        <v>4858</v>
      </c>
      <c r="M22" s="78">
        <f>SUM(K22:L22)</f>
        <v>41951</v>
      </c>
      <c r="N22" s="77">
        <v>36290</v>
      </c>
      <c r="O22" s="77">
        <v>4751</v>
      </c>
      <c r="P22" s="78">
        <f>SUM(N22:O22)</f>
        <v>41041</v>
      </c>
      <c r="Q22" s="95">
        <f t="shared" si="2"/>
        <v>-910</v>
      </c>
    </row>
    <row r="23" spans="2:17" ht="15" customHeight="1">
      <c r="B23" s="284"/>
      <c r="C23" s="276"/>
      <c r="D23" s="33"/>
      <c r="E23" s="266" t="s">
        <v>45</v>
      </c>
      <c r="F23" s="266"/>
      <c r="G23" s="266"/>
      <c r="H23" s="260"/>
      <c r="I23" s="274" t="s">
        <v>29</v>
      </c>
      <c r="J23" s="217"/>
      <c r="K23" s="113">
        <v>37093</v>
      </c>
      <c r="L23" s="77">
        <v>4858</v>
      </c>
      <c r="M23" s="78">
        <f aca="true" t="shared" si="8" ref="M23:M60">SUM(K23:L23)</f>
        <v>41951</v>
      </c>
      <c r="N23" s="77">
        <v>36290</v>
      </c>
      <c r="O23" s="77">
        <v>4751</v>
      </c>
      <c r="P23" s="78">
        <f aca="true" t="shared" si="9" ref="P23:P60">SUM(N23:O23)</f>
        <v>41041</v>
      </c>
      <c r="Q23" s="95">
        <f t="shared" si="2"/>
        <v>-910</v>
      </c>
    </row>
    <row r="24" spans="2:17" ht="15" customHeight="1">
      <c r="B24" s="284"/>
      <c r="C24" s="276"/>
      <c r="D24" s="266" t="s">
        <v>38</v>
      </c>
      <c r="E24" s="266"/>
      <c r="F24" s="266"/>
      <c r="G24" s="266"/>
      <c r="H24" s="260"/>
      <c r="I24" s="274" t="s">
        <v>29</v>
      </c>
      <c r="J24" s="217"/>
      <c r="K24" s="113">
        <v>37093</v>
      </c>
      <c r="L24" s="77">
        <v>4858</v>
      </c>
      <c r="M24" s="78">
        <f t="shared" si="8"/>
        <v>41951</v>
      </c>
      <c r="N24" s="77">
        <v>36290</v>
      </c>
      <c r="O24" s="77">
        <v>4751</v>
      </c>
      <c r="P24" s="78">
        <f t="shared" si="9"/>
        <v>41041</v>
      </c>
      <c r="Q24" s="95">
        <f t="shared" si="2"/>
        <v>-910</v>
      </c>
    </row>
    <row r="25" spans="2:17" ht="15" customHeight="1">
      <c r="B25" s="284"/>
      <c r="C25" s="276"/>
      <c r="D25" s="296" t="s">
        <v>34</v>
      </c>
      <c r="E25" s="266"/>
      <c r="F25" s="266"/>
      <c r="G25" s="266"/>
      <c r="H25" s="260"/>
      <c r="I25" s="274" t="s">
        <v>206</v>
      </c>
      <c r="J25" s="217"/>
      <c r="K25" s="113">
        <v>21806000</v>
      </c>
      <c r="L25" s="77">
        <v>3147000</v>
      </c>
      <c r="M25" s="78">
        <f t="shared" si="8"/>
        <v>24953000</v>
      </c>
      <c r="N25" s="77">
        <v>21806000</v>
      </c>
      <c r="O25" s="77">
        <v>3147000</v>
      </c>
      <c r="P25" s="78">
        <f t="shared" si="9"/>
        <v>24953000</v>
      </c>
      <c r="Q25" s="95">
        <f t="shared" si="2"/>
        <v>0</v>
      </c>
    </row>
    <row r="26" spans="2:17" ht="15" customHeight="1">
      <c r="B26" s="284"/>
      <c r="C26" s="276"/>
      <c r="D26" s="33"/>
      <c r="E26" s="266" t="s">
        <v>45</v>
      </c>
      <c r="F26" s="266"/>
      <c r="G26" s="266"/>
      <c r="H26" s="260"/>
      <c r="I26" s="274" t="s">
        <v>206</v>
      </c>
      <c r="J26" s="217"/>
      <c r="K26" s="113">
        <v>21806000</v>
      </c>
      <c r="L26" s="77">
        <v>3147000</v>
      </c>
      <c r="M26" s="78">
        <f t="shared" si="8"/>
        <v>24953000</v>
      </c>
      <c r="N26" s="77">
        <v>21806000</v>
      </c>
      <c r="O26" s="77">
        <v>3147000</v>
      </c>
      <c r="P26" s="78">
        <f t="shared" si="9"/>
        <v>24953000</v>
      </c>
      <c r="Q26" s="95">
        <f t="shared" si="2"/>
        <v>0</v>
      </c>
    </row>
    <row r="27" spans="2:17" ht="15" customHeight="1">
      <c r="B27" s="284"/>
      <c r="C27" s="276"/>
      <c r="D27" s="266" t="s">
        <v>44</v>
      </c>
      <c r="E27" s="266"/>
      <c r="F27" s="266"/>
      <c r="G27" s="266"/>
      <c r="H27" s="260"/>
      <c r="I27" s="274" t="s">
        <v>206</v>
      </c>
      <c r="J27" s="217"/>
      <c r="K27" s="113">
        <v>21806000</v>
      </c>
      <c r="L27" s="77">
        <v>3147000</v>
      </c>
      <c r="M27" s="78">
        <f t="shared" si="8"/>
        <v>24953000</v>
      </c>
      <c r="N27" s="77">
        <v>21806000</v>
      </c>
      <c r="O27" s="77">
        <v>3147000</v>
      </c>
      <c r="P27" s="78">
        <f t="shared" si="9"/>
        <v>24953000</v>
      </c>
      <c r="Q27" s="95">
        <f t="shared" si="2"/>
        <v>0</v>
      </c>
    </row>
    <row r="28" spans="2:17" ht="15" customHeight="1">
      <c r="B28" s="284"/>
      <c r="C28" s="277"/>
      <c r="D28" s="266" t="s">
        <v>39</v>
      </c>
      <c r="E28" s="266"/>
      <c r="F28" s="266"/>
      <c r="G28" s="266"/>
      <c r="H28" s="260"/>
      <c r="I28" s="274" t="s">
        <v>29</v>
      </c>
      <c r="J28" s="217"/>
      <c r="K28" s="113">
        <v>32913</v>
      </c>
      <c r="L28" s="77">
        <v>4502</v>
      </c>
      <c r="M28" s="78">
        <f t="shared" si="8"/>
        <v>37415</v>
      </c>
      <c r="N28" s="77">
        <v>32400</v>
      </c>
      <c r="O28" s="77">
        <v>4410</v>
      </c>
      <c r="P28" s="78">
        <f t="shared" si="9"/>
        <v>36810</v>
      </c>
      <c r="Q28" s="95">
        <f t="shared" si="2"/>
        <v>-605</v>
      </c>
    </row>
    <row r="29" spans="2:17" ht="15" customHeight="1">
      <c r="B29" s="284"/>
      <c r="C29" s="275" t="s">
        <v>200</v>
      </c>
      <c r="D29" s="296" t="s">
        <v>32</v>
      </c>
      <c r="E29" s="266"/>
      <c r="F29" s="266"/>
      <c r="G29" s="266"/>
      <c r="H29" s="260"/>
      <c r="I29" s="274" t="s">
        <v>29</v>
      </c>
      <c r="J29" s="217"/>
      <c r="K29" s="113">
        <v>476</v>
      </c>
      <c r="L29" s="77">
        <v>1232</v>
      </c>
      <c r="M29" s="78">
        <f t="shared" si="8"/>
        <v>1708</v>
      </c>
      <c r="N29" s="77">
        <v>460</v>
      </c>
      <c r="O29" s="77">
        <v>1184</v>
      </c>
      <c r="P29" s="78">
        <f t="shared" si="9"/>
        <v>1644</v>
      </c>
      <c r="Q29" s="95">
        <f t="shared" si="2"/>
        <v>-64</v>
      </c>
    </row>
    <row r="30" spans="2:17" ht="15" customHeight="1">
      <c r="B30" s="284"/>
      <c r="C30" s="276"/>
      <c r="D30" s="33"/>
      <c r="E30" s="266" t="s">
        <v>45</v>
      </c>
      <c r="F30" s="266"/>
      <c r="G30" s="266"/>
      <c r="H30" s="260"/>
      <c r="I30" s="274" t="s">
        <v>29</v>
      </c>
      <c r="J30" s="217"/>
      <c r="K30" s="113">
        <v>476</v>
      </c>
      <c r="L30" s="77">
        <v>1232</v>
      </c>
      <c r="M30" s="78">
        <f t="shared" si="8"/>
        <v>1708</v>
      </c>
      <c r="N30" s="77">
        <v>460</v>
      </c>
      <c r="O30" s="77">
        <v>1184</v>
      </c>
      <c r="P30" s="78">
        <f t="shared" si="9"/>
        <v>1644</v>
      </c>
      <c r="Q30" s="95">
        <f t="shared" si="2"/>
        <v>-64</v>
      </c>
    </row>
    <row r="31" spans="2:17" ht="15" customHeight="1">
      <c r="B31" s="284"/>
      <c r="C31" s="276"/>
      <c r="D31" s="266" t="s">
        <v>38</v>
      </c>
      <c r="E31" s="266"/>
      <c r="F31" s="266"/>
      <c r="G31" s="266"/>
      <c r="H31" s="260"/>
      <c r="I31" s="274" t="s">
        <v>29</v>
      </c>
      <c r="J31" s="217"/>
      <c r="K31" s="113">
        <v>476</v>
      </c>
      <c r="L31" s="77">
        <v>1232</v>
      </c>
      <c r="M31" s="78">
        <f t="shared" si="8"/>
        <v>1708</v>
      </c>
      <c r="N31" s="77">
        <v>460</v>
      </c>
      <c r="O31" s="77">
        <v>1184</v>
      </c>
      <c r="P31" s="78">
        <f t="shared" si="9"/>
        <v>1644</v>
      </c>
      <c r="Q31" s="95">
        <f t="shared" si="2"/>
        <v>-64</v>
      </c>
    </row>
    <row r="32" spans="2:17" ht="15" customHeight="1">
      <c r="B32" s="284"/>
      <c r="C32" s="276"/>
      <c r="D32" s="296" t="s">
        <v>34</v>
      </c>
      <c r="E32" s="266"/>
      <c r="F32" s="266"/>
      <c r="G32" s="266"/>
      <c r="H32" s="260"/>
      <c r="I32" s="274" t="s">
        <v>206</v>
      </c>
      <c r="J32" s="217"/>
      <c r="K32" s="113">
        <v>132000</v>
      </c>
      <c r="L32" s="77">
        <v>750300</v>
      </c>
      <c r="M32" s="78">
        <f t="shared" si="8"/>
        <v>882300</v>
      </c>
      <c r="N32" s="77">
        <v>137000</v>
      </c>
      <c r="O32" s="77">
        <v>750300</v>
      </c>
      <c r="P32" s="78">
        <f t="shared" si="9"/>
        <v>887300</v>
      </c>
      <c r="Q32" s="95">
        <f t="shared" si="2"/>
        <v>5000</v>
      </c>
    </row>
    <row r="33" spans="2:17" ht="15" customHeight="1">
      <c r="B33" s="284"/>
      <c r="C33" s="276"/>
      <c r="D33" s="33"/>
      <c r="E33" s="266" t="s">
        <v>45</v>
      </c>
      <c r="F33" s="266"/>
      <c r="G33" s="266"/>
      <c r="H33" s="260"/>
      <c r="I33" s="274" t="s">
        <v>206</v>
      </c>
      <c r="J33" s="217"/>
      <c r="K33" s="113">
        <v>132000</v>
      </c>
      <c r="L33" s="77">
        <v>750300</v>
      </c>
      <c r="M33" s="78">
        <f t="shared" si="8"/>
        <v>882300</v>
      </c>
      <c r="N33" s="77">
        <v>137000</v>
      </c>
      <c r="O33" s="77">
        <v>750300</v>
      </c>
      <c r="P33" s="78">
        <f t="shared" si="9"/>
        <v>887300</v>
      </c>
      <c r="Q33" s="95">
        <f t="shared" si="2"/>
        <v>5000</v>
      </c>
    </row>
    <row r="34" spans="2:17" ht="15" customHeight="1">
      <c r="B34" s="284"/>
      <c r="C34" s="276"/>
      <c r="D34" s="266" t="s">
        <v>44</v>
      </c>
      <c r="E34" s="266"/>
      <c r="F34" s="266"/>
      <c r="G34" s="266"/>
      <c r="H34" s="260"/>
      <c r="I34" s="274" t="s">
        <v>206</v>
      </c>
      <c r="J34" s="217"/>
      <c r="K34" s="113">
        <v>132000</v>
      </c>
      <c r="L34" s="77">
        <v>750300</v>
      </c>
      <c r="M34" s="78">
        <f t="shared" si="8"/>
        <v>882300</v>
      </c>
      <c r="N34" s="77">
        <v>137000</v>
      </c>
      <c r="O34" s="77">
        <v>750300</v>
      </c>
      <c r="P34" s="78">
        <f t="shared" si="9"/>
        <v>887300</v>
      </c>
      <c r="Q34" s="95">
        <f t="shared" si="2"/>
        <v>5000</v>
      </c>
    </row>
    <row r="35" spans="2:17" ht="15" customHeight="1">
      <c r="B35" s="284"/>
      <c r="C35" s="277"/>
      <c r="D35" s="266" t="s">
        <v>39</v>
      </c>
      <c r="E35" s="266"/>
      <c r="F35" s="266"/>
      <c r="G35" s="266"/>
      <c r="H35" s="260"/>
      <c r="I35" s="274" t="s">
        <v>29</v>
      </c>
      <c r="J35" s="217"/>
      <c r="K35" s="113">
        <v>454</v>
      </c>
      <c r="L35" s="77">
        <v>914</v>
      </c>
      <c r="M35" s="78">
        <f t="shared" si="8"/>
        <v>1368</v>
      </c>
      <c r="N35" s="77">
        <v>438</v>
      </c>
      <c r="O35" s="77">
        <v>935</v>
      </c>
      <c r="P35" s="78">
        <f t="shared" si="9"/>
        <v>1373</v>
      </c>
      <c r="Q35" s="95">
        <f t="shared" si="2"/>
        <v>5</v>
      </c>
    </row>
    <row r="36" spans="2:17" ht="15" customHeight="1">
      <c r="B36" s="284"/>
      <c r="C36" s="299" t="s">
        <v>201</v>
      </c>
      <c r="D36" s="296" t="s">
        <v>32</v>
      </c>
      <c r="E36" s="266"/>
      <c r="F36" s="266"/>
      <c r="G36" s="266"/>
      <c r="H36" s="260"/>
      <c r="I36" s="274" t="s">
        <v>29</v>
      </c>
      <c r="J36" s="217"/>
      <c r="K36" s="108">
        <v>0</v>
      </c>
      <c r="L36" s="66">
        <v>38</v>
      </c>
      <c r="M36" s="67">
        <f t="shared" si="8"/>
        <v>38</v>
      </c>
      <c r="N36" s="69">
        <v>0</v>
      </c>
      <c r="O36" s="66">
        <v>38</v>
      </c>
      <c r="P36" s="67">
        <f t="shared" si="9"/>
        <v>38</v>
      </c>
      <c r="Q36" s="95">
        <f t="shared" si="2"/>
        <v>0</v>
      </c>
    </row>
    <row r="37" spans="2:17" ht="15" customHeight="1">
      <c r="B37" s="284"/>
      <c r="C37" s="300"/>
      <c r="D37" s="33"/>
      <c r="E37" s="266" t="s">
        <v>45</v>
      </c>
      <c r="F37" s="266"/>
      <c r="G37" s="266"/>
      <c r="H37" s="260"/>
      <c r="I37" s="274" t="s">
        <v>29</v>
      </c>
      <c r="J37" s="217"/>
      <c r="K37" s="108">
        <v>0</v>
      </c>
      <c r="L37" s="66">
        <v>38</v>
      </c>
      <c r="M37" s="67">
        <f t="shared" si="8"/>
        <v>38</v>
      </c>
      <c r="N37" s="69">
        <v>0</v>
      </c>
      <c r="O37" s="66">
        <v>38</v>
      </c>
      <c r="P37" s="67">
        <f t="shared" si="9"/>
        <v>38</v>
      </c>
      <c r="Q37" s="95">
        <f t="shared" si="2"/>
        <v>0</v>
      </c>
    </row>
    <row r="38" spans="2:17" ht="15" customHeight="1">
      <c r="B38" s="284"/>
      <c r="C38" s="300"/>
      <c r="D38" s="266" t="s">
        <v>38</v>
      </c>
      <c r="E38" s="266"/>
      <c r="F38" s="266"/>
      <c r="G38" s="266"/>
      <c r="H38" s="260"/>
      <c r="I38" s="274" t="s">
        <v>29</v>
      </c>
      <c r="J38" s="217"/>
      <c r="K38" s="108">
        <v>0</v>
      </c>
      <c r="L38" s="66">
        <v>38</v>
      </c>
      <c r="M38" s="67">
        <f t="shared" si="8"/>
        <v>38</v>
      </c>
      <c r="N38" s="69">
        <v>0</v>
      </c>
      <c r="O38" s="66">
        <v>38</v>
      </c>
      <c r="P38" s="67">
        <f t="shared" si="9"/>
        <v>38</v>
      </c>
      <c r="Q38" s="95">
        <f t="shared" si="2"/>
        <v>0</v>
      </c>
    </row>
    <row r="39" spans="2:17" ht="15" customHeight="1">
      <c r="B39" s="284"/>
      <c r="C39" s="300"/>
      <c r="D39" s="296" t="s">
        <v>34</v>
      </c>
      <c r="E39" s="266"/>
      <c r="F39" s="266"/>
      <c r="G39" s="266"/>
      <c r="H39" s="260"/>
      <c r="I39" s="274" t="s">
        <v>206</v>
      </c>
      <c r="J39" s="217"/>
      <c r="K39" s="108">
        <v>0</v>
      </c>
      <c r="L39" s="66">
        <v>180000</v>
      </c>
      <c r="M39" s="67">
        <f t="shared" si="8"/>
        <v>180000</v>
      </c>
      <c r="N39" s="69">
        <v>0</v>
      </c>
      <c r="O39" s="66">
        <v>180000</v>
      </c>
      <c r="P39" s="67">
        <f t="shared" si="9"/>
        <v>180000</v>
      </c>
      <c r="Q39" s="95">
        <f t="shared" si="2"/>
        <v>0</v>
      </c>
    </row>
    <row r="40" spans="2:17" ht="15" customHeight="1">
      <c r="B40" s="284"/>
      <c r="C40" s="300"/>
      <c r="D40" s="33"/>
      <c r="E40" s="266" t="s">
        <v>45</v>
      </c>
      <c r="F40" s="266"/>
      <c r="G40" s="266"/>
      <c r="H40" s="260"/>
      <c r="I40" s="274" t="s">
        <v>206</v>
      </c>
      <c r="J40" s="217"/>
      <c r="K40" s="108">
        <v>0</v>
      </c>
      <c r="L40" s="66">
        <v>180000</v>
      </c>
      <c r="M40" s="67">
        <f t="shared" si="8"/>
        <v>180000</v>
      </c>
      <c r="N40" s="69">
        <v>0</v>
      </c>
      <c r="O40" s="66">
        <v>180000</v>
      </c>
      <c r="P40" s="67">
        <f t="shared" si="9"/>
        <v>180000</v>
      </c>
      <c r="Q40" s="95">
        <f t="shared" si="2"/>
        <v>0</v>
      </c>
    </row>
    <row r="41" spans="2:17" ht="15" customHeight="1">
      <c r="B41" s="284"/>
      <c r="C41" s="300"/>
      <c r="D41" s="266" t="s">
        <v>44</v>
      </c>
      <c r="E41" s="266"/>
      <c r="F41" s="266"/>
      <c r="G41" s="266"/>
      <c r="H41" s="260"/>
      <c r="I41" s="274" t="s">
        <v>206</v>
      </c>
      <c r="J41" s="217"/>
      <c r="K41" s="108">
        <v>0</v>
      </c>
      <c r="L41" s="66">
        <v>180000</v>
      </c>
      <c r="M41" s="67">
        <f t="shared" si="8"/>
        <v>180000</v>
      </c>
      <c r="N41" s="69">
        <v>0</v>
      </c>
      <c r="O41" s="66">
        <v>180000</v>
      </c>
      <c r="P41" s="67">
        <f t="shared" si="9"/>
        <v>180000</v>
      </c>
      <c r="Q41" s="95">
        <f t="shared" si="2"/>
        <v>0</v>
      </c>
    </row>
    <row r="42" spans="2:17" ht="15" customHeight="1">
      <c r="B42" s="284"/>
      <c r="C42" s="301"/>
      <c r="D42" s="266" t="s">
        <v>39</v>
      </c>
      <c r="E42" s="266"/>
      <c r="F42" s="266"/>
      <c r="G42" s="266"/>
      <c r="H42" s="260"/>
      <c r="I42" s="274" t="s">
        <v>29</v>
      </c>
      <c r="J42" s="217"/>
      <c r="K42" s="108">
        <v>0</v>
      </c>
      <c r="L42" s="66">
        <v>37</v>
      </c>
      <c r="M42" s="67">
        <f t="shared" si="8"/>
        <v>37</v>
      </c>
      <c r="N42" s="69">
        <v>0</v>
      </c>
      <c r="O42" s="66">
        <v>37</v>
      </c>
      <c r="P42" s="67">
        <f t="shared" si="9"/>
        <v>37</v>
      </c>
      <c r="Q42" s="95">
        <f t="shared" si="2"/>
        <v>0</v>
      </c>
    </row>
    <row r="43" spans="2:17" ht="15" customHeight="1">
      <c r="B43" s="284"/>
      <c r="C43" s="275" t="s">
        <v>202</v>
      </c>
      <c r="D43" s="296" t="s">
        <v>32</v>
      </c>
      <c r="E43" s="266"/>
      <c r="F43" s="266"/>
      <c r="G43" s="266"/>
      <c r="H43" s="260"/>
      <c r="I43" s="274" t="s">
        <v>29</v>
      </c>
      <c r="J43" s="217"/>
      <c r="K43" s="105">
        <v>34</v>
      </c>
      <c r="L43" s="66">
        <v>44</v>
      </c>
      <c r="M43" s="67">
        <f t="shared" si="8"/>
        <v>78</v>
      </c>
      <c r="N43" s="66">
        <v>34</v>
      </c>
      <c r="O43" s="66">
        <v>43</v>
      </c>
      <c r="P43" s="67">
        <f t="shared" si="9"/>
        <v>77</v>
      </c>
      <c r="Q43" s="95">
        <f t="shared" si="2"/>
        <v>-1</v>
      </c>
    </row>
    <row r="44" spans="2:17" ht="15" customHeight="1">
      <c r="B44" s="284"/>
      <c r="C44" s="281"/>
      <c r="D44" s="33"/>
      <c r="E44" s="266" t="s">
        <v>45</v>
      </c>
      <c r="F44" s="266"/>
      <c r="G44" s="266"/>
      <c r="H44" s="260"/>
      <c r="I44" s="274" t="s">
        <v>29</v>
      </c>
      <c r="J44" s="217"/>
      <c r="K44" s="105">
        <v>34</v>
      </c>
      <c r="L44" s="66">
        <v>44</v>
      </c>
      <c r="M44" s="67">
        <f t="shared" si="8"/>
        <v>78</v>
      </c>
      <c r="N44" s="66">
        <v>34</v>
      </c>
      <c r="O44" s="66">
        <v>43</v>
      </c>
      <c r="P44" s="67">
        <f t="shared" si="9"/>
        <v>77</v>
      </c>
      <c r="Q44" s="95">
        <f t="shared" si="2"/>
        <v>-1</v>
      </c>
    </row>
    <row r="45" spans="2:17" ht="15" customHeight="1">
      <c r="B45" s="284"/>
      <c r="C45" s="281"/>
      <c r="D45" s="266" t="s">
        <v>38</v>
      </c>
      <c r="E45" s="266"/>
      <c r="F45" s="266"/>
      <c r="G45" s="266"/>
      <c r="H45" s="260"/>
      <c r="I45" s="274" t="s">
        <v>29</v>
      </c>
      <c r="J45" s="217"/>
      <c r="K45" s="105">
        <v>34</v>
      </c>
      <c r="L45" s="66">
        <v>44</v>
      </c>
      <c r="M45" s="67">
        <f t="shared" si="8"/>
        <v>78</v>
      </c>
      <c r="N45" s="66">
        <v>34</v>
      </c>
      <c r="O45" s="66">
        <v>43</v>
      </c>
      <c r="P45" s="67">
        <f t="shared" si="9"/>
        <v>77</v>
      </c>
      <c r="Q45" s="95">
        <f t="shared" si="2"/>
        <v>-1</v>
      </c>
    </row>
    <row r="46" spans="2:17" ht="15" customHeight="1">
      <c r="B46" s="284"/>
      <c r="C46" s="281"/>
      <c r="D46" s="296" t="s">
        <v>34</v>
      </c>
      <c r="E46" s="266"/>
      <c r="F46" s="266"/>
      <c r="G46" s="266"/>
      <c r="H46" s="260"/>
      <c r="I46" s="274" t="s">
        <v>206</v>
      </c>
      <c r="J46" s="217"/>
      <c r="K46" s="105">
        <v>50000</v>
      </c>
      <c r="L46" s="66">
        <v>50000</v>
      </c>
      <c r="M46" s="67">
        <f t="shared" si="8"/>
        <v>100000</v>
      </c>
      <c r="N46" s="66">
        <v>50000</v>
      </c>
      <c r="O46" s="66">
        <v>50000</v>
      </c>
      <c r="P46" s="67">
        <f t="shared" si="9"/>
        <v>100000</v>
      </c>
      <c r="Q46" s="95">
        <f t="shared" si="2"/>
        <v>0</v>
      </c>
    </row>
    <row r="47" spans="2:17" ht="15" customHeight="1">
      <c r="B47" s="284"/>
      <c r="C47" s="281"/>
      <c r="D47" s="33"/>
      <c r="E47" s="266" t="s">
        <v>45</v>
      </c>
      <c r="F47" s="266"/>
      <c r="G47" s="266"/>
      <c r="H47" s="260"/>
      <c r="I47" s="274" t="s">
        <v>206</v>
      </c>
      <c r="J47" s="217"/>
      <c r="K47" s="105">
        <v>50000</v>
      </c>
      <c r="L47" s="66">
        <v>50000</v>
      </c>
      <c r="M47" s="67">
        <f t="shared" si="8"/>
        <v>100000</v>
      </c>
      <c r="N47" s="66">
        <v>50000</v>
      </c>
      <c r="O47" s="66">
        <v>50000</v>
      </c>
      <c r="P47" s="67">
        <f t="shared" si="9"/>
        <v>100000</v>
      </c>
      <c r="Q47" s="95">
        <f t="shared" si="2"/>
        <v>0</v>
      </c>
    </row>
    <row r="48" spans="2:17" ht="15" customHeight="1">
      <c r="B48" s="284"/>
      <c r="C48" s="281"/>
      <c r="D48" s="266" t="s">
        <v>44</v>
      </c>
      <c r="E48" s="266"/>
      <c r="F48" s="266"/>
      <c r="G48" s="266"/>
      <c r="H48" s="260"/>
      <c r="I48" s="274" t="s">
        <v>206</v>
      </c>
      <c r="J48" s="217"/>
      <c r="K48" s="105">
        <v>50000</v>
      </c>
      <c r="L48" s="66">
        <v>50000</v>
      </c>
      <c r="M48" s="67">
        <f t="shared" si="8"/>
        <v>100000</v>
      </c>
      <c r="N48" s="66">
        <v>50000</v>
      </c>
      <c r="O48" s="66">
        <v>50000</v>
      </c>
      <c r="P48" s="67">
        <f t="shared" si="9"/>
        <v>100000</v>
      </c>
      <c r="Q48" s="95">
        <f t="shared" si="2"/>
        <v>0</v>
      </c>
    </row>
    <row r="49" spans="2:17" ht="15" customHeight="1">
      <c r="B49" s="284"/>
      <c r="C49" s="282"/>
      <c r="D49" s="266" t="s">
        <v>39</v>
      </c>
      <c r="E49" s="266"/>
      <c r="F49" s="266"/>
      <c r="G49" s="266"/>
      <c r="H49" s="260"/>
      <c r="I49" s="274" t="s">
        <v>29</v>
      </c>
      <c r="J49" s="217"/>
      <c r="K49" s="105">
        <v>34</v>
      </c>
      <c r="L49" s="66">
        <v>44</v>
      </c>
      <c r="M49" s="67">
        <f t="shared" si="8"/>
        <v>78</v>
      </c>
      <c r="N49" s="66">
        <v>34</v>
      </c>
      <c r="O49" s="66">
        <v>43</v>
      </c>
      <c r="P49" s="67">
        <f t="shared" si="9"/>
        <v>77</v>
      </c>
      <c r="Q49" s="95">
        <f t="shared" si="2"/>
        <v>-1</v>
      </c>
    </row>
    <row r="50" spans="2:17" ht="15" customHeight="1">
      <c r="B50" s="284"/>
      <c r="C50" s="293" t="s">
        <v>203</v>
      </c>
      <c r="D50" s="296" t="s">
        <v>32</v>
      </c>
      <c r="E50" s="266"/>
      <c r="F50" s="266"/>
      <c r="G50" s="266"/>
      <c r="H50" s="260"/>
      <c r="I50" s="274" t="s">
        <v>29</v>
      </c>
      <c r="J50" s="217"/>
      <c r="K50" s="105">
        <v>54</v>
      </c>
      <c r="L50" s="69">
        <v>0</v>
      </c>
      <c r="M50" s="67">
        <f t="shared" si="8"/>
        <v>54</v>
      </c>
      <c r="N50" s="66">
        <v>54</v>
      </c>
      <c r="O50" s="69">
        <v>0</v>
      </c>
      <c r="P50" s="67">
        <f t="shared" si="9"/>
        <v>54</v>
      </c>
      <c r="Q50" s="95">
        <f t="shared" si="2"/>
        <v>0</v>
      </c>
    </row>
    <row r="51" spans="2:17" ht="15" customHeight="1">
      <c r="B51" s="284"/>
      <c r="C51" s="294"/>
      <c r="D51" s="33"/>
      <c r="E51" s="266" t="s">
        <v>45</v>
      </c>
      <c r="F51" s="266"/>
      <c r="G51" s="266"/>
      <c r="H51" s="260"/>
      <c r="I51" s="274" t="s">
        <v>29</v>
      </c>
      <c r="J51" s="217"/>
      <c r="K51" s="105">
        <v>54</v>
      </c>
      <c r="L51" s="69">
        <v>0</v>
      </c>
      <c r="M51" s="67">
        <f t="shared" si="8"/>
        <v>54</v>
      </c>
      <c r="N51" s="66">
        <v>54</v>
      </c>
      <c r="O51" s="69">
        <v>0</v>
      </c>
      <c r="P51" s="67">
        <f t="shared" si="9"/>
        <v>54</v>
      </c>
      <c r="Q51" s="95">
        <f t="shared" si="2"/>
        <v>0</v>
      </c>
    </row>
    <row r="52" spans="2:17" ht="15" customHeight="1">
      <c r="B52" s="284"/>
      <c r="C52" s="294"/>
      <c r="D52" s="266" t="s">
        <v>38</v>
      </c>
      <c r="E52" s="266"/>
      <c r="F52" s="266"/>
      <c r="G52" s="266"/>
      <c r="H52" s="260"/>
      <c r="I52" s="274" t="s">
        <v>29</v>
      </c>
      <c r="J52" s="217"/>
      <c r="K52" s="105">
        <v>54</v>
      </c>
      <c r="L52" s="69">
        <v>0</v>
      </c>
      <c r="M52" s="67">
        <f t="shared" si="8"/>
        <v>54</v>
      </c>
      <c r="N52" s="66">
        <v>54</v>
      </c>
      <c r="O52" s="69">
        <v>0</v>
      </c>
      <c r="P52" s="67">
        <f t="shared" si="9"/>
        <v>54</v>
      </c>
      <c r="Q52" s="95">
        <f t="shared" si="2"/>
        <v>0</v>
      </c>
    </row>
    <row r="53" spans="2:17" ht="15" customHeight="1">
      <c r="B53" s="284"/>
      <c r="C53" s="294"/>
      <c r="D53" s="296" t="s">
        <v>34</v>
      </c>
      <c r="E53" s="266"/>
      <c r="F53" s="266"/>
      <c r="G53" s="266"/>
      <c r="H53" s="260"/>
      <c r="I53" s="274" t="s">
        <v>206</v>
      </c>
      <c r="J53" s="217"/>
      <c r="K53" s="105">
        <v>50000</v>
      </c>
      <c r="L53" s="69">
        <v>0</v>
      </c>
      <c r="M53" s="67">
        <f t="shared" si="8"/>
        <v>50000</v>
      </c>
      <c r="N53" s="66">
        <v>50000</v>
      </c>
      <c r="O53" s="69">
        <v>0</v>
      </c>
      <c r="P53" s="67">
        <f t="shared" si="9"/>
        <v>50000</v>
      </c>
      <c r="Q53" s="95">
        <f t="shared" si="2"/>
        <v>0</v>
      </c>
    </row>
    <row r="54" spans="2:17" ht="15" customHeight="1">
      <c r="B54" s="284"/>
      <c r="C54" s="294"/>
      <c r="D54" s="33"/>
      <c r="E54" s="266" t="s">
        <v>45</v>
      </c>
      <c r="F54" s="266"/>
      <c r="G54" s="266"/>
      <c r="H54" s="260"/>
      <c r="I54" s="274" t="s">
        <v>206</v>
      </c>
      <c r="J54" s="217"/>
      <c r="K54" s="105">
        <v>50000</v>
      </c>
      <c r="L54" s="69">
        <v>0</v>
      </c>
      <c r="M54" s="67">
        <f t="shared" si="8"/>
        <v>50000</v>
      </c>
      <c r="N54" s="66">
        <v>50000</v>
      </c>
      <c r="O54" s="69">
        <v>0</v>
      </c>
      <c r="P54" s="67">
        <f t="shared" si="9"/>
        <v>50000</v>
      </c>
      <c r="Q54" s="95">
        <f t="shared" si="2"/>
        <v>0</v>
      </c>
    </row>
    <row r="55" spans="2:17" ht="15" customHeight="1">
      <c r="B55" s="284"/>
      <c r="C55" s="294"/>
      <c r="D55" s="266" t="s">
        <v>44</v>
      </c>
      <c r="E55" s="266"/>
      <c r="F55" s="266"/>
      <c r="G55" s="266"/>
      <c r="H55" s="260"/>
      <c r="I55" s="274" t="s">
        <v>206</v>
      </c>
      <c r="J55" s="217"/>
      <c r="K55" s="105">
        <v>50000</v>
      </c>
      <c r="L55" s="69">
        <v>0</v>
      </c>
      <c r="M55" s="67">
        <f t="shared" si="8"/>
        <v>50000</v>
      </c>
      <c r="N55" s="66">
        <v>50000</v>
      </c>
      <c r="O55" s="69">
        <v>0</v>
      </c>
      <c r="P55" s="67">
        <f t="shared" si="9"/>
        <v>50000</v>
      </c>
      <c r="Q55" s="95">
        <f t="shared" si="2"/>
        <v>0</v>
      </c>
    </row>
    <row r="56" spans="2:17" ht="15" customHeight="1">
      <c r="B56" s="284"/>
      <c r="C56" s="295"/>
      <c r="D56" s="266" t="s">
        <v>39</v>
      </c>
      <c r="E56" s="266"/>
      <c r="F56" s="266"/>
      <c r="G56" s="266"/>
      <c r="H56" s="260"/>
      <c r="I56" s="274" t="s">
        <v>29</v>
      </c>
      <c r="J56" s="217"/>
      <c r="K56" s="105">
        <v>54</v>
      </c>
      <c r="L56" s="69">
        <v>0</v>
      </c>
      <c r="M56" s="67">
        <f t="shared" si="8"/>
        <v>54</v>
      </c>
      <c r="N56" s="66">
        <v>54</v>
      </c>
      <c r="O56" s="69">
        <v>0</v>
      </c>
      <c r="P56" s="67">
        <f t="shared" si="9"/>
        <v>54</v>
      </c>
      <c r="Q56" s="95">
        <f t="shared" si="2"/>
        <v>0</v>
      </c>
    </row>
    <row r="57" spans="2:17" ht="15" customHeight="1">
      <c r="B57" s="284"/>
      <c r="C57" s="266" t="s">
        <v>196</v>
      </c>
      <c r="D57" s="266"/>
      <c r="E57" s="266"/>
      <c r="F57" s="266"/>
      <c r="G57" s="266"/>
      <c r="H57" s="260"/>
      <c r="I57" s="274" t="s">
        <v>29</v>
      </c>
      <c r="J57" s="217"/>
      <c r="K57" s="105">
        <v>327</v>
      </c>
      <c r="L57" s="69">
        <v>0</v>
      </c>
      <c r="M57" s="67">
        <f t="shared" si="8"/>
        <v>327</v>
      </c>
      <c r="N57" s="66">
        <v>96</v>
      </c>
      <c r="O57" s="69">
        <v>0</v>
      </c>
      <c r="P57" s="67">
        <f t="shared" si="9"/>
        <v>96</v>
      </c>
      <c r="Q57" s="95">
        <f t="shared" si="2"/>
        <v>-231</v>
      </c>
    </row>
    <row r="58" spans="2:17" ht="15" customHeight="1">
      <c r="B58" s="284"/>
      <c r="C58" s="288" t="s">
        <v>195</v>
      </c>
      <c r="D58" s="263"/>
      <c r="E58" s="263"/>
      <c r="F58" s="263"/>
      <c r="G58" s="263"/>
      <c r="H58" s="263"/>
      <c r="I58" s="272" t="s">
        <v>46</v>
      </c>
      <c r="J58" s="273"/>
      <c r="K58" s="105">
        <v>55731</v>
      </c>
      <c r="L58" s="66">
        <v>10175</v>
      </c>
      <c r="M58" s="67">
        <f t="shared" si="8"/>
        <v>65906</v>
      </c>
      <c r="N58" s="66">
        <v>52542</v>
      </c>
      <c r="O58" s="66">
        <v>9786</v>
      </c>
      <c r="P58" s="67">
        <f t="shared" si="9"/>
        <v>62328</v>
      </c>
      <c r="Q58" s="95">
        <f t="shared" si="2"/>
        <v>-3578</v>
      </c>
    </row>
    <row r="59" spans="2:17" ht="15" customHeight="1">
      <c r="B59" s="284"/>
      <c r="C59" s="286"/>
      <c r="D59" s="289" t="s">
        <v>48</v>
      </c>
      <c r="E59" s="176"/>
      <c r="F59" s="176"/>
      <c r="G59" s="176"/>
      <c r="H59" s="176"/>
      <c r="I59" s="272" t="s">
        <v>46</v>
      </c>
      <c r="J59" s="273"/>
      <c r="K59" s="115">
        <v>9333</v>
      </c>
      <c r="L59" s="83">
        <v>3211</v>
      </c>
      <c r="M59" s="84">
        <f t="shared" si="8"/>
        <v>12544</v>
      </c>
      <c r="N59" s="83">
        <v>9413</v>
      </c>
      <c r="O59" s="83">
        <v>3205</v>
      </c>
      <c r="P59" s="84">
        <f t="shared" si="9"/>
        <v>12618</v>
      </c>
      <c r="Q59" s="95">
        <f t="shared" si="2"/>
        <v>74</v>
      </c>
    </row>
    <row r="60" spans="2:17" ht="15" customHeight="1" thickBot="1">
      <c r="B60" s="285"/>
      <c r="C60" s="287"/>
      <c r="D60" s="290" t="s">
        <v>49</v>
      </c>
      <c r="E60" s="291"/>
      <c r="F60" s="291"/>
      <c r="G60" s="291"/>
      <c r="H60" s="292"/>
      <c r="I60" s="270" t="s">
        <v>46</v>
      </c>
      <c r="J60" s="271"/>
      <c r="K60" s="116">
        <v>17</v>
      </c>
      <c r="L60" s="71">
        <v>154</v>
      </c>
      <c r="M60" s="72">
        <f t="shared" si="8"/>
        <v>171</v>
      </c>
      <c r="N60" s="85">
        <v>0</v>
      </c>
      <c r="O60" s="71">
        <v>150</v>
      </c>
      <c r="P60" s="72">
        <f t="shared" si="9"/>
        <v>150</v>
      </c>
      <c r="Q60" s="95">
        <f t="shared" si="2"/>
        <v>-21</v>
      </c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</sheetData>
  <sheetProtection/>
  <mergeCells count="123">
    <mergeCell ref="N3:P3"/>
    <mergeCell ref="B3:J4"/>
    <mergeCell ref="D5:H5"/>
    <mergeCell ref="D6:H6"/>
    <mergeCell ref="K3:M3"/>
    <mergeCell ref="C5:C13"/>
    <mergeCell ref="D8:H8"/>
    <mergeCell ref="D12:H12"/>
    <mergeCell ref="D13:H13"/>
    <mergeCell ref="D7:H7"/>
    <mergeCell ref="I43:J43"/>
    <mergeCell ref="E15:H15"/>
    <mergeCell ref="D9:H9"/>
    <mergeCell ref="D10:H10"/>
    <mergeCell ref="D11:H11"/>
    <mergeCell ref="E17:F17"/>
    <mergeCell ref="E14:H14"/>
    <mergeCell ref="C14:D15"/>
    <mergeCell ref="C16:F16"/>
    <mergeCell ref="G16:H16"/>
    <mergeCell ref="E44:H44"/>
    <mergeCell ref="I29:J29"/>
    <mergeCell ref="C17:C21"/>
    <mergeCell ref="I44:J44"/>
    <mergeCell ref="I38:J38"/>
    <mergeCell ref="I39:J39"/>
    <mergeCell ref="I40:J40"/>
    <mergeCell ref="I41:J41"/>
    <mergeCell ref="I42:J42"/>
    <mergeCell ref="D43:H43"/>
    <mergeCell ref="C36:C42"/>
    <mergeCell ref="D36:H36"/>
    <mergeCell ref="E37:H37"/>
    <mergeCell ref="D38:H38"/>
    <mergeCell ref="D39:H39"/>
    <mergeCell ref="E40:H40"/>
    <mergeCell ref="D41:H41"/>
    <mergeCell ref="D42:H42"/>
    <mergeCell ref="I45:J45"/>
    <mergeCell ref="D48:H48"/>
    <mergeCell ref="I48:J48"/>
    <mergeCell ref="E47:H47"/>
    <mergeCell ref="I47:J47"/>
    <mergeCell ref="D46:H46"/>
    <mergeCell ref="I46:J46"/>
    <mergeCell ref="D45:H45"/>
    <mergeCell ref="I36:J36"/>
    <mergeCell ref="I37:J37"/>
    <mergeCell ref="G17:H17"/>
    <mergeCell ref="I35:J35"/>
    <mergeCell ref="I31:J31"/>
    <mergeCell ref="I30:J30"/>
    <mergeCell ref="I25:J25"/>
    <mergeCell ref="E23:H23"/>
    <mergeCell ref="I23:J23"/>
    <mergeCell ref="E33:H33"/>
    <mergeCell ref="D25:H25"/>
    <mergeCell ref="E20:G20"/>
    <mergeCell ref="D17:D19"/>
    <mergeCell ref="D27:H27"/>
    <mergeCell ref="E18:F18"/>
    <mergeCell ref="E19:F19"/>
    <mergeCell ref="E26:H26"/>
    <mergeCell ref="D22:H22"/>
    <mergeCell ref="O20:O21"/>
    <mergeCell ref="I28:J28"/>
    <mergeCell ref="I20:J21"/>
    <mergeCell ref="M20:M21"/>
    <mergeCell ref="I24:J24"/>
    <mergeCell ref="I26:J26"/>
    <mergeCell ref="I27:J27"/>
    <mergeCell ref="I22:J22"/>
    <mergeCell ref="L20:L21"/>
    <mergeCell ref="C29:C35"/>
    <mergeCell ref="D29:H29"/>
    <mergeCell ref="E30:H30"/>
    <mergeCell ref="D31:H31"/>
    <mergeCell ref="D32:H32"/>
    <mergeCell ref="D35:H35"/>
    <mergeCell ref="D34:H34"/>
    <mergeCell ref="I16:J16"/>
    <mergeCell ref="G19:H19"/>
    <mergeCell ref="G18:H18"/>
    <mergeCell ref="I17:J17"/>
    <mergeCell ref="I18:J18"/>
    <mergeCell ref="I19:J19"/>
    <mergeCell ref="D49:H49"/>
    <mergeCell ref="I49:J49"/>
    <mergeCell ref="I54:J54"/>
    <mergeCell ref="D24:H24"/>
    <mergeCell ref="I52:J52"/>
    <mergeCell ref="D53:H53"/>
    <mergeCell ref="I32:J32"/>
    <mergeCell ref="D28:H28"/>
    <mergeCell ref="I34:J34"/>
    <mergeCell ref="I33:J33"/>
    <mergeCell ref="C50:C56"/>
    <mergeCell ref="D50:H50"/>
    <mergeCell ref="I50:J50"/>
    <mergeCell ref="E51:H51"/>
    <mergeCell ref="I51:J51"/>
    <mergeCell ref="D55:H55"/>
    <mergeCell ref="I55:J55"/>
    <mergeCell ref="P20:P21"/>
    <mergeCell ref="N20:N21"/>
    <mergeCell ref="K20:K21"/>
    <mergeCell ref="I53:J53"/>
    <mergeCell ref="C43:C49"/>
    <mergeCell ref="B5:B60"/>
    <mergeCell ref="C59:C60"/>
    <mergeCell ref="C58:H58"/>
    <mergeCell ref="D59:H59"/>
    <mergeCell ref="D60:H60"/>
    <mergeCell ref="I60:J60"/>
    <mergeCell ref="I59:J59"/>
    <mergeCell ref="I56:J56"/>
    <mergeCell ref="I57:J57"/>
    <mergeCell ref="C22:C28"/>
    <mergeCell ref="I58:J58"/>
    <mergeCell ref="D56:H56"/>
    <mergeCell ref="C57:H57"/>
    <mergeCell ref="E54:H54"/>
    <mergeCell ref="D52:H52"/>
  </mergeCells>
  <printOptions horizontalCentered="1"/>
  <pageMargins left="0.5905511811023623" right="0.3937007874015748" top="0.5905511811023623" bottom="0.5905511811023623" header="0.5118110236220472" footer="0.5118110236220472"/>
  <pageSetup blackAndWhite="1" firstPageNumber="21" useFirstPageNumber="1" horizontalDpi="600" verticalDpi="600" orientation="portrait" paperSize="9" scale="88" r:id="rId1"/>
  <headerFooter alignWithMargins="0">
    <oddFooter>&amp;C&amp;"ＭＳ 明朝,標準"&amp;12-2-　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Q145"/>
  <sheetViews>
    <sheetView view="pageBreakPreview" zoomScaleNormal="75" zoomScaleSheetLayoutView="100" zoomScalePageLayoutView="0" workbookViewId="0" topLeftCell="A1">
      <selection activeCell="N13" sqref="N13"/>
    </sheetView>
  </sheetViews>
  <sheetFormatPr defaultColWidth="9.00390625" defaultRowHeight="13.5"/>
  <cols>
    <col min="1" max="1" width="0.875" style="8" customWidth="1"/>
    <col min="2" max="3" width="3.125" style="6" customWidth="1"/>
    <col min="4" max="4" width="2.875" style="6" customWidth="1"/>
    <col min="5" max="6" width="2.625" style="6" customWidth="1"/>
    <col min="7" max="7" width="11.75390625" style="18" customWidth="1"/>
    <col min="8" max="9" width="4.25390625" style="7" customWidth="1"/>
    <col min="10" max="10" width="4.125" style="19" customWidth="1"/>
    <col min="11" max="16" width="10.125" style="6" customWidth="1"/>
    <col min="17" max="17" width="8.875" style="8" bestFit="1" customWidth="1"/>
    <col min="18" max="16384" width="9.00390625" style="8" customWidth="1"/>
  </cols>
  <sheetData>
    <row r="1" ht="12.75" customHeight="1">
      <c r="B1" s="5" t="s">
        <v>204</v>
      </c>
    </row>
    <row r="2" spans="7:9" ht="12.75" customHeight="1" thickBot="1">
      <c r="G2" s="6"/>
      <c r="H2" s="6"/>
      <c r="I2" s="19"/>
    </row>
    <row r="3" spans="2:16" ht="15" customHeight="1">
      <c r="B3" s="222" t="s">
        <v>21</v>
      </c>
      <c r="C3" s="223"/>
      <c r="D3" s="223"/>
      <c r="E3" s="223"/>
      <c r="F3" s="223"/>
      <c r="G3" s="223"/>
      <c r="H3" s="223"/>
      <c r="I3" s="223"/>
      <c r="J3" s="224"/>
      <c r="K3" s="221" t="s">
        <v>261</v>
      </c>
      <c r="L3" s="192"/>
      <c r="M3" s="193"/>
      <c r="N3" s="191" t="s">
        <v>262</v>
      </c>
      <c r="O3" s="192"/>
      <c r="P3" s="193"/>
    </row>
    <row r="4" spans="2:16" ht="15" customHeight="1" thickBot="1">
      <c r="B4" s="225"/>
      <c r="C4" s="226"/>
      <c r="D4" s="226"/>
      <c r="E4" s="226"/>
      <c r="F4" s="226"/>
      <c r="G4" s="226"/>
      <c r="H4" s="226"/>
      <c r="I4" s="226"/>
      <c r="J4" s="227"/>
      <c r="K4" s="51" t="s">
        <v>127</v>
      </c>
      <c r="L4" s="50" t="s">
        <v>59</v>
      </c>
      <c r="M4" s="52" t="s">
        <v>60</v>
      </c>
      <c r="N4" s="50" t="s">
        <v>127</v>
      </c>
      <c r="O4" s="50" t="s">
        <v>59</v>
      </c>
      <c r="P4" s="52" t="s">
        <v>60</v>
      </c>
    </row>
    <row r="5" spans="2:17" ht="15" customHeight="1">
      <c r="B5" s="283" t="s">
        <v>77</v>
      </c>
      <c r="C5" s="352" t="s">
        <v>99</v>
      </c>
      <c r="D5" s="352"/>
      <c r="E5" s="352"/>
      <c r="F5" s="352"/>
      <c r="G5" s="277" t="s">
        <v>50</v>
      </c>
      <c r="H5" s="172" t="s">
        <v>51</v>
      </c>
      <c r="I5" s="354"/>
      <c r="J5" s="118"/>
      <c r="K5" s="117">
        <v>93</v>
      </c>
      <c r="L5" s="57">
        <v>30</v>
      </c>
      <c r="M5" s="58">
        <f>SUM(K5:L5)</f>
        <v>123</v>
      </c>
      <c r="N5" s="57">
        <v>91</v>
      </c>
      <c r="O5" s="57">
        <v>30</v>
      </c>
      <c r="P5" s="58">
        <f>SUM(N5:O5)</f>
        <v>121</v>
      </c>
      <c r="Q5" s="95">
        <f>P5-M5</f>
        <v>-2</v>
      </c>
    </row>
    <row r="6" spans="2:17" ht="15" customHeight="1">
      <c r="B6" s="284"/>
      <c r="C6" s="353"/>
      <c r="D6" s="353"/>
      <c r="E6" s="353"/>
      <c r="F6" s="353"/>
      <c r="G6" s="323"/>
      <c r="H6" s="331" t="s">
        <v>52</v>
      </c>
      <c r="I6" s="332"/>
      <c r="J6" s="120" t="s">
        <v>116</v>
      </c>
      <c r="K6" s="99">
        <v>91460</v>
      </c>
      <c r="L6" s="59">
        <v>31874</v>
      </c>
      <c r="M6" s="60">
        <f>SUM(K6:L6)</f>
        <v>123334</v>
      </c>
      <c r="N6" s="59">
        <v>89373</v>
      </c>
      <c r="O6" s="59">
        <v>31716</v>
      </c>
      <c r="P6" s="60">
        <f>SUM(N6:O6)</f>
        <v>121089</v>
      </c>
      <c r="Q6" s="95">
        <f aca="true" t="shared" si="0" ref="Q6:Q69">P6-M6</f>
        <v>-2245</v>
      </c>
    </row>
    <row r="7" spans="2:17" ht="15" customHeight="1">
      <c r="B7" s="284"/>
      <c r="C7" s="353"/>
      <c r="D7" s="353"/>
      <c r="E7" s="353"/>
      <c r="F7" s="353"/>
      <c r="G7" s="323" t="s">
        <v>100</v>
      </c>
      <c r="H7" s="331" t="s">
        <v>51</v>
      </c>
      <c r="I7" s="332"/>
      <c r="J7" s="119"/>
      <c r="K7" s="108">
        <v>0</v>
      </c>
      <c r="L7" s="69">
        <v>0</v>
      </c>
      <c r="M7" s="60">
        <f>SUM(K7:L7)</f>
        <v>0</v>
      </c>
      <c r="N7" s="69">
        <v>0</v>
      </c>
      <c r="O7" s="69">
        <v>0</v>
      </c>
      <c r="P7" s="60">
        <f aca="true" t="shared" si="1" ref="P7:P67">SUM(N7:O7)</f>
        <v>0</v>
      </c>
      <c r="Q7" s="95">
        <f t="shared" si="0"/>
        <v>0</v>
      </c>
    </row>
    <row r="8" spans="2:17" ht="15" customHeight="1">
      <c r="B8" s="284"/>
      <c r="C8" s="353"/>
      <c r="D8" s="353"/>
      <c r="E8" s="353"/>
      <c r="F8" s="353"/>
      <c r="G8" s="323"/>
      <c r="H8" s="331" t="s">
        <v>52</v>
      </c>
      <c r="I8" s="332"/>
      <c r="J8" s="120" t="s">
        <v>116</v>
      </c>
      <c r="K8" s="108">
        <v>0</v>
      </c>
      <c r="L8" s="69">
        <v>0</v>
      </c>
      <c r="M8" s="60">
        <f>SUM(K8:L8)</f>
        <v>0</v>
      </c>
      <c r="N8" s="69">
        <v>0</v>
      </c>
      <c r="O8" s="69">
        <v>0</v>
      </c>
      <c r="P8" s="60">
        <f t="shared" si="1"/>
        <v>0</v>
      </c>
      <c r="Q8" s="95">
        <f t="shared" si="0"/>
        <v>0</v>
      </c>
    </row>
    <row r="9" spans="2:17" ht="15" customHeight="1">
      <c r="B9" s="284"/>
      <c r="C9" s="351" t="s">
        <v>101</v>
      </c>
      <c r="D9" s="338"/>
      <c r="E9" s="338"/>
      <c r="F9" s="339"/>
      <c r="G9" s="323" t="s">
        <v>50</v>
      </c>
      <c r="H9" s="331" t="s">
        <v>51</v>
      </c>
      <c r="I9" s="332"/>
      <c r="J9" s="119"/>
      <c r="K9" s="108">
        <v>0</v>
      </c>
      <c r="L9" s="69">
        <v>0</v>
      </c>
      <c r="M9" s="67">
        <f aca="true" t="shared" si="2" ref="M9:M29">SUM(K9:L9)</f>
        <v>0</v>
      </c>
      <c r="N9" s="69">
        <v>0</v>
      </c>
      <c r="O9" s="69">
        <v>0</v>
      </c>
      <c r="P9" s="60">
        <f t="shared" si="1"/>
        <v>0</v>
      </c>
      <c r="Q9" s="95">
        <f t="shared" si="0"/>
        <v>0</v>
      </c>
    </row>
    <row r="10" spans="2:17" ht="15" customHeight="1">
      <c r="B10" s="284"/>
      <c r="C10" s="340"/>
      <c r="D10" s="341"/>
      <c r="E10" s="341"/>
      <c r="F10" s="342"/>
      <c r="G10" s="323"/>
      <c r="H10" s="331" t="s">
        <v>52</v>
      </c>
      <c r="I10" s="332"/>
      <c r="J10" s="120" t="s">
        <v>116</v>
      </c>
      <c r="K10" s="108">
        <v>0</v>
      </c>
      <c r="L10" s="69">
        <v>0</v>
      </c>
      <c r="M10" s="67">
        <f t="shared" si="2"/>
        <v>0</v>
      </c>
      <c r="N10" s="69">
        <v>0</v>
      </c>
      <c r="O10" s="69">
        <v>0</v>
      </c>
      <c r="P10" s="60">
        <f t="shared" si="1"/>
        <v>0</v>
      </c>
      <c r="Q10" s="95">
        <f t="shared" si="0"/>
        <v>0</v>
      </c>
    </row>
    <row r="11" spans="2:17" ht="15" customHeight="1">
      <c r="B11" s="284"/>
      <c r="C11" s="340"/>
      <c r="D11" s="341"/>
      <c r="E11" s="341"/>
      <c r="F11" s="342"/>
      <c r="G11" s="323" t="s">
        <v>100</v>
      </c>
      <c r="H11" s="331" t="s">
        <v>51</v>
      </c>
      <c r="I11" s="332"/>
      <c r="J11" s="119"/>
      <c r="K11" s="108">
        <v>0</v>
      </c>
      <c r="L11" s="69">
        <v>0</v>
      </c>
      <c r="M11" s="67">
        <f t="shared" si="2"/>
        <v>0</v>
      </c>
      <c r="N11" s="69">
        <v>0</v>
      </c>
      <c r="O11" s="69">
        <v>0</v>
      </c>
      <c r="P11" s="60">
        <f t="shared" si="1"/>
        <v>0</v>
      </c>
      <c r="Q11" s="95">
        <f t="shared" si="0"/>
        <v>0</v>
      </c>
    </row>
    <row r="12" spans="2:17" ht="15" customHeight="1">
      <c r="B12" s="284"/>
      <c r="C12" s="343"/>
      <c r="D12" s="344"/>
      <c r="E12" s="344"/>
      <c r="F12" s="345"/>
      <c r="G12" s="323"/>
      <c r="H12" s="331" t="s">
        <v>52</v>
      </c>
      <c r="I12" s="332"/>
      <c r="J12" s="120" t="s">
        <v>116</v>
      </c>
      <c r="K12" s="108">
        <v>0</v>
      </c>
      <c r="L12" s="69">
        <v>0</v>
      </c>
      <c r="M12" s="67">
        <f t="shared" si="2"/>
        <v>0</v>
      </c>
      <c r="N12" s="69">
        <v>0</v>
      </c>
      <c r="O12" s="69">
        <v>0</v>
      </c>
      <c r="P12" s="60">
        <f t="shared" si="1"/>
        <v>0</v>
      </c>
      <c r="Q12" s="95">
        <f t="shared" si="0"/>
        <v>0</v>
      </c>
    </row>
    <row r="13" spans="2:17" ht="15" customHeight="1">
      <c r="B13" s="284" t="s">
        <v>78</v>
      </c>
      <c r="C13" s="331" t="s">
        <v>143</v>
      </c>
      <c r="D13" s="332"/>
      <c r="E13" s="332"/>
      <c r="F13" s="332"/>
      <c r="G13" s="332"/>
      <c r="H13" s="332"/>
      <c r="I13" s="332"/>
      <c r="J13" s="350"/>
      <c r="K13" s="105">
        <v>291275</v>
      </c>
      <c r="L13" s="66">
        <v>40870</v>
      </c>
      <c r="M13" s="67">
        <f t="shared" si="2"/>
        <v>332145</v>
      </c>
      <c r="N13" s="66">
        <v>295403</v>
      </c>
      <c r="O13" s="66">
        <v>41347</v>
      </c>
      <c r="P13" s="60">
        <f t="shared" si="1"/>
        <v>336750</v>
      </c>
      <c r="Q13" s="95">
        <f t="shared" si="0"/>
        <v>4605</v>
      </c>
    </row>
    <row r="14" spans="2:17" ht="15" customHeight="1">
      <c r="B14" s="284"/>
      <c r="C14" s="337" t="s">
        <v>165</v>
      </c>
      <c r="D14" s="338"/>
      <c r="E14" s="338"/>
      <c r="F14" s="339"/>
      <c r="G14" s="323" t="s">
        <v>50</v>
      </c>
      <c r="H14" s="331" t="s">
        <v>51</v>
      </c>
      <c r="I14" s="332"/>
      <c r="J14" s="119"/>
      <c r="K14" s="105">
        <v>1</v>
      </c>
      <c r="L14" s="69">
        <v>0</v>
      </c>
      <c r="M14" s="67">
        <f t="shared" si="2"/>
        <v>1</v>
      </c>
      <c r="N14" s="66">
        <v>1</v>
      </c>
      <c r="O14" s="69">
        <v>0</v>
      </c>
      <c r="P14" s="60">
        <f t="shared" si="1"/>
        <v>1</v>
      </c>
      <c r="Q14" s="95">
        <f t="shared" si="0"/>
        <v>0</v>
      </c>
    </row>
    <row r="15" spans="2:17" ht="15" customHeight="1">
      <c r="B15" s="284"/>
      <c r="C15" s="340"/>
      <c r="D15" s="341"/>
      <c r="E15" s="341"/>
      <c r="F15" s="342"/>
      <c r="G15" s="323"/>
      <c r="H15" s="331" t="s">
        <v>52</v>
      </c>
      <c r="I15" s="332"/>
      <c r="J15" s="120" t="s">
        <v>116</v>
      </c>
      <c r="K15" s="105">
        <v>2296</v>
      </c>
      <c r="L15" s="69">
        <v>0</v>
      </c>
      <c r="M15" s="67">
        <f t="shared" si="2"/>
        <v>2296</v>
      </c>
      <c r="N15" s="66">
        <v>2296</v>
      </c>
      <c r="O15" s="69">
        <v>0</v>
      </c>
      <c r="P15" s="60">
        <f t="shared" si="1"/>
        <v>2296</v>
      </c>
      <c r="Q15" s="95">
        <f t="shared" si="0"/>
        <v>0</v>
      </c>
    </row>
    <row r="16" spans="2:17" ht="15" customHeight="1">
      <c r="B16" s="284"/>
      <c r="C16" s="340"/>
      <c r="D16" s="341"/>
      <c r="E16" s="341"/>
      <c r="F16" s="342"/>
      <c r="G16" s="323" t="s">
        <v>100</v>
      </c>
      <c r="H16" s="331" t="s">
        <v>51</v>
      </c>
      <c r="I16" s="332"/>
      <c r="J16" s="119"/>
      <c r="K16" s="108">
        <v>0</v>
      </c>
      <c r="L16" s="69">
        <v>0</v>
      </c>
      <c r="M16" s="67">
        <f t="shared" si="2"/>
        <v>0</v>
      </c>
      <c r="N16" s="69">
        <v>0</v>
      </c>
      <c r="O16" s="69">
        <v>0</v>
      </c>
      <c r="P16" s="60">
        <f t="shared" si="1"/>
        <v>0</v>
      </c>
      <c r="Q16" s="95">
        <f t="shared" si="0"/>
        <v>0</v>
      </c>
    </row>
    <row r="17" spans="2:17" ht="15" customHeight="1">
      <c r="B17" s="284"/>
      <c r="C17" s="343"/>
      <c r="D17" s="344"/>
      <c r="E17" s="344"/>
      <c r="F17" s="345"/>
      <c r="G17" s="323"/>
      <c r="H17" s="331" t="s">
        <v>52</v>
      </c>
      <c r="I17" s="332"/>
      <c r="J17" s="120" t="s">
        <v>116</v>
      </c>
      <c r="K17" s="108">
        <v>0</v>
      </c>
      <c r="L17" s="69">
        <v>0</v>
      </c>
      <c r="M17" s="67">
        <f t="shared" si="2"/>
        <v>0</v>
      </c>
      <c r="N17" s="69">
        <v>0</v>
      </c>
      <c r="O17" s="69">
        <v>0</v>
      </c>
      <c r="P17" s="60">
        <f t="shared" si="1"/>
        <v>0</v>
      </c>
      <c r="Q17" s="95">
        <f t="shared" si="0"/>
        <v>0</v>
      </c>
    </row>
    <row r="18" spans="2:17" ht="15" customHeight="1">
      <c r="B18" s="284"/>
      <c r="C18" s="337" t="s">
        <v>163</v>
      </c>
      <c r="D18" s="338"/>
      <c r="E18" s="338"/>
      <c r="F18" s="339"/>
      <c r="G18" s="323" t="s">
        <v>50</v>
      </c>
      <c r="H18" s="331" t="s">
        <v>51</v>
      </c>
      <c r="I18" s="332"/>
      <c r="J18" s="119"/>
      <c r="K18" s="108">
        <v>0</v>
      </c>
      <c r="L18" s="69">
        <v>0</v>
      </c>
      <c r="M18" s="67">
        <f t="shared" si="2"/>
        <v>0</v>
      </c>
      <c r="N18" s="69">
        <v>0</v>
      </c>
      <c r="O18" s="69">
        <v>0</v>
      </c>
      <c r="P18" s="60">
        <f t="shared" si="1"/>
        <v>0</v>
      </c>
      <c r="Q18" s="95">
        <f t="shared" si="0"/>
        <v>0</v>
      </c>
    </row>
    <row r="19" spans="2:17" ht="15" customHeight="1">
      <c r="B19" s="284"/>
      <c r="C19" s="340"/>
      <c r="D19" s="341"/>
      <c r="E19" s="341"/>
      <c r="F19" s="342"/>
      <c r="G19" s="323"/>
      <c r="H19" s="331" t="s">
        <v>52</v>
      </c>
      <c r="I19" s="332"/>
      <c r="J19" s="120" t="s">
        <v>116</v>
      </c>
      <c r="K19" s="108">
        <v>0</v>
      </c>
      <c r="L19" s="69">
        <v>0</v>
      </c>
      <c r="M19" s="67">
        <f t="shared" si="2"/>
        <v>0</v>
      </c>
      <c r="N19" s="69">
        <v>0</v>
      </c>
      <c r="O19" s="69">
        <v>0</v>
      </c>
      <c r="P19" s="60">
        <f t="shared" si="1"/>
        <v>0</v>
      </c>
      <c r="Q19" s="95">
        <f t="shared" si="0"/>
        <v>0</v>
      </c>
    </row>
    <row r="20" spans="2:17" ht="15" customHeight="1">
      <c r="B20" s="284"/>
      <c r="C20" s="340"/>
      <c r="D20" s="341"/>
      <c r="E20" s="341"/>
      <c r="F20" s="342"/>
      <c r="G20" s="323" t="s">
        <v>100</v>
      </c>
      <c r="H20" s="331" t="s">
        <v>51</v>
      </c>
      <c r="I20" s="332"/>
      <c r="J20" s="119"/>
      <c r="K20" s="108">
        <v>0</v>
      </c>
      <c r="L20" s="69">
        <v>0</v>
      </c>
      <c r="M20" s="67">
        <f t="shared" si="2"/>
        <v>0</v>
      </c>
      <c r="N20" s="69">
        <v>0</v>
      </c>
      <c r="O20" s="69">
        <v>0</v>
      </c>
      <c r="P20" s="60">
        <f t="shared" si="1"/>
        <v>0</v>
      </c>
      <c r="Q20" s="95">
        <f t="shared" si="0"/>
        <v>0</v>
      </c>
    </row>
    <row r="21" spans="2:17" ht="15" customHeight="1">
      <c r="B21" s="284"/>
      <c r="C21" s="343"/>
      <c r="D21" s="344"/>
      <c r="E21" s="344"/>
      <c r="F21" s="345"/>
      <c r="G21" s="323"/>
      <c r="H21" s="331" t="s">
        <v>52</v>
      </c>
      <c r="I21" s="332"/>
      <c r="J21" s="120" t="s">
        <v>116</v>
      </c>
      <c r="K21" s="108">
        <v>0</v>
      </c>
      <c r="L21" s="69">
        <v>0</v>
      </c>
      <c r="M21" s="67">
        <f t="shared" si="2"/>
        <v>0</v>
      </c>
      <c r="N21" s="69">
        <v>0</v>
      </c>
      <c r="O21" s="69">
        <v>0</v>
      </c>
      <c r="P21" s="60">
        <f t="shared" si="1"/>
        <v>0</v>
      </c>
      <c r="Q21" s="95">
        <f t="shared" si="0"/>
        <v>0</v>
      </c>
    </row>
    <row r="22" spans="2:17" ht="15" customHeight="1">
      <c r="B22" s="284"/>
      <c r="C22" s="337" t="s">
        <v>164</v>
      </c>
      <c r="D22" s="338"/>
      <c r="E22" s="338"/>
      <c r="F22" s="339"/>
      <c r="G22" s="323" t="s">
        <v>50</v>
      </c>
      <c r="H22" s="331" t="s">
        <v>51</v>
      </c>
      <c r="I22" s="332"/>
      <c r="J22" s="119"/>
      <c r="K22" s="108">
        <v>0</v>
      </c>
      <c r="L22" s="69">
        <v>0</v>
      </c>
      <c r="M22" s="67">
        <f t="shared" si="2"/>
        <v>0</v>
      </c>
      <c r="N22" s="69">
        <v>0</v>
      </c>
      <c r="O22" s="69">
        <v>0</v>
      </c>
      <c r="P22" s="60">
        <f t="shared" si="1"/>
        <v>0</v>
      </c>
      <c r="Q22" s="95">
        <f t="shared" si="0"/>
        <v>0</v>
      </c>
    </row>
    <row r="23" spans="2:17" ht="15" customHeight="1">
      <c r="B23" s="284"/>
      <c r="C23" s="340"/>
      <c r="D23" s="341"/>
      <c r="E23" s="341"/>
      <c r="F23" s="342"/>
      <c r="G23" s="323"/>
      <c r="H23" s="331" t="s">
        <v>52</v>
      </c>
      <c r="I23" s="332"/>
      <c r="J23" s="120" t="s">
        <v>116</v>
      </c>
      <c r="K23" s="108">
        <v>0</v>
      </c>
      <c r="L23" s="69">
        <v>0</v>
      </c>
      <c r="M23" s="67">
        <f t="shared" si="2"/>
        <v>0</v>
      </c>
      <c r="N23" s="69">
        <v>0</v>
      </c>
      <c r="O23" s="69">
        <v>0</v>
      </c>
      <c r="P23" s="60">
        <f t="shared" si="1"/>
        <v>0</v>
      </c>
      <c r="Q23" s="95">
        <f t="shared" si="0"/>
        <v>0</v>
      </c>
    </row>
    <row r="24" spans="2:17" ht="15" customHeight="1">
      <c r="B24" s="284"/>
      <c r="C24" s="340"/>
      <c r="D24" s="341"/>
      <c r="E24" s="341"/>
      <c r="F24" s="342"/>
      <c r="G24" s="323" t="s">
        <v>100</v>
      </c>
      <c r="H24" s="331" t="s">
        <v>51</v>
      </c>
      <c r="I24" s="332"/>
      <c r="J24" s="119"/>
      <c r="K24" s="108">
        <v>0</v>
      </c>
      <c r="L24" s="69">
        <v>0</v>
      </c>
      <c r="M24" s="67">
        <f t="shared" si="2"/>
        <v>0</v>
      </c>
      <c r="N24" s="69">
        <v>0</v>
      </c>
      <c r="O24" s="69">
        <v>0</v>
      </c>
      <c r="P24" s="60">
        <f t="shared" si="1"/>
        <v>0</v>
      </c>
      <c r="Q24" s="95">
        <f t="shared" si="0"/>
        <v>0</v>
      </c>
    </row>
    <row r="25" spans="2:17" ht="15" customHeight="1">
      <c r="B25" s="284"/>
      <c r="C25" s="343"/>
      <c r="D25" s="344"/>
      <c r="E25" s="344"/>
      <c r="F25" s="345"/>
      <c r="G25" s="323"/>
      <c r="H25" s="331" t="s">
        <v>52</v>
      </c>
      <c r="I25" s="332"/>
      <c r="J25" s="120" t="s">
        <v>116</v>
      </c>
      <c r="K25" s="108">
        <v>0</v>
      </c>
      <c r="L25" s="69">
        <v>0</v>
      </c>
      <c r="M25" s="67">
        <f t="shared" si="2"/>
        <v>0</v>
      </c>
      <c r="N25" s="69">
        <v>0</v>
      </c>
      <c r="O25" s="69">
        <v>0</v>
      </c>
      <c r="P25" s="60">
        <f t="shared" si="1"/>
        <v>0</v>
      </c>
      <c r="Q25" s="95">
        <f t="shared" si="0"/>
        <v>0</v>
      </c>
    </row>
    <row r="26" spans="2:17" ht="15" customHeight="1">
      <c r="B26" s="333" t="s">
        <v>79</v>
      </c>
      <c r="C26" s="324" t="s">
        <v>102</v>
      </c>
      <c r="D26" s="324"/>
      <c r="E26" s="324"/>
      <c r="F26" s="324"/>
      <c r="G26" s="323" t="s">
        <v>50</v>
      </c>
      <c r="H26" s="331" t="s">
        <v>51</v>
      </c>
      <c r="I26" s="332"/>
      <c r="J26" s="119"/>
      <c r="K26" s="108">
        <v>0</v>
      </c>
      <c r="L26" s="69">
        <v>0</v>
      </c>
      <c r="M26" s="67">
        <f t="shared" si="2"/>
        <v>0</v>
      </c>
      <c r="N26" s="69">
        <v>0</v>
      </c>
      <c r="O26" s="69">
        <v>0</v>
      </c>
      <c r="P26" s="60">
        <f t="shared" si="1"/>
        <v>0</v>
      </c>
      <c r="Q26" s="95">
        <f t="shared" si="0"/>
        <v>0</v>
      </c>
    </row>
    <row r="27" spans="2:17" ht="15" customHeight="1">
      <c r="B27" s="333"/>
      <c r="C27" s="324"/>
      <c r="D27" s="324"/>
      <c r="E27" s="324"/>
      <c r="F27" s="324"/>
      <c r="G27" s="323"/>
      <c r="H27" s="331" t="s">
        <v>52</v>
      </c>
      <c r="I27" s="332"/>
      <c r="J27" s="120" t="s">
        <v>86</v>
      </c>
      <c r="K27" s="108">
        <v>0</v>
      </c>
      <c r="L27" s="69">
        <v>0</v>
      </c>
      <c r="M27" s="67">
        <f t="shared" si="2"/>
        <v>0</v>
      </c>
      <c r="N27" s="69">
        <v>0</v>
      </c>
      <c r="O27" s="69">
        <v>0</v>
      </c>
      <c r="P27" s="60">
        <f t="shared" si="1"/>
        <v>0</v>
      </c>
      <c r="Q27" s="95">
        <f t="shared" si="0"/>
        <v>0</v>
      </c>
    </row>
    <row r="28" spans="2:17" ht="15" customHeight="1">
      <c r="B28" s="333"/>
      <c r="C28" s="324" t="s">
        <v>205</v>
      </c>
      <c r="D28" s="324"/>
      <c r="E28" s="324"/>
      <c r="F28" s="324"/>
      <c r="G28" s="323" t="s">
        <v>50</v>
      </c>
      <c r="H28" s="331" t="s">
        <v>51</v>
      </c>
      <c r="I28" s="332"/>
      <c r="J28" s="119"/>
      <c r="K28" s="108">
        <v>0</v>
      </c>
      <c r="L28" s="69">
        <v>0</v>
      </c>
      <c r="M28" s="67">
        <f t="shared" si="2"/>
        <v>0</v>
      </c>
      <c r="N28" s="69">
        <v>0</v>
      </c>
      <c r="O28" s="69">
        <v>0</v>
      </c>
      <c r="P28" s="60">
        <f t="shared" si="1"/>
        <v>0</v>
      </c>
      <c r="Q28" s="95">
        <f t="shared" si="0"/>
        <v>0</v>
      </c>
    </row>
    <row r="29" spans="2:17" ht="15" customHeight="1">
      <c r="B29" s="333"/>
      <c r="C29" s="324"/>
      <c r="D29" s="324"/>
      <c r="E29" s="324"/>
      <c r="F29" s="324"/>
      <c r="G29" s="323"/>
      <c r="H29" s="331" t="s">
        <v>52</v>
      </c>
      <c r="I29" s="332"/>
      <c r="J29" s="120" t="s">
        <v>86</v>
      </c>
      <c r="K29" s="108">
        <v>0</v>
      </c>
      <c r="L29" s="69">
        <v>0</v>
      </c>
      <c r="M29" s="67">
        <f t="shared" si="2"/>
        <v>0</v>
      </c>
      <c r="N29" s="69">
        <v>0</v>
      </c>
      <c r="O29" s="69">
        <v>0</v>
      </c>
      <c r="P29" s="60">
        <f t="shared" si="1"/>
        <v>0</v>
      </c>
      <c r="Q29" s="95">
        <f t="shared" si="0"/>
        <v>0</v>
      </c>
    </row>
    <row r="30" spans="2:17" ht="15" customHeight="1">
      <c r="B30" s="333" t="s">
        <v>209</v>
      </c>
      <c r="C30" s="324" t="s">
        <v>210</v>
      </c>
      <c r="D30" s="324"/>
      <c r="E30" s="324"/>
      <c r="F30" s="324"/>
      <c r="G30" s="323" t="s">
        <v>50</v>
      </c>
      <c r="H30" s="331" t="s">
        <v>51</v>
      </c>
      <c r="I30" s="332"/>
      <c r="J30" s="119"/>
      <c r="K30" s="105">
        <v>39</v>
      </c>
      <c r="L30" s="66">
        <v>5</v>
      </c>
      <c r="M30" s="67">
        <f>SUM(K30:L30)</f>
        <v>44</v>
      </c>
      <c r="N30" s="66">
        <v>34</v>
      </c>
      <c r="O30" s="66">
        <v>2</v>
      </c>
      <c r="P30" s="60">
        <f t="shared" si="1"/>
        <v>36</v>
      </c>
      <c r="Q30" s="95">
        <f t="shared" si="0"/>
        <v>-8</v>
      </c>
    </row>
    <row r="31" spans="2:17" ht="15" customHeight="1">
      <c r="B31" s="333"/>
      <c r="C31" s="324"/>
      <c r="D31" s="324"/>
      <c r="E31" s="324"/>
      <c r="F31" s="324"/>
      <c r="G31" s="323"/>
      <c r="H31" s="331" t="s">
        <v>52</v>
      </c>
      <c r="I31" s="332"/>
      <c r="J31" s="120" t="s">
        <v>116</v>
      </c>
      <c r="K31" s="105">
        <v>32687</v>
      </c>
      <c r="L31" s="66">
        <v>4701</v>
      </c>
      <c r="M31" s="67">
        <f>SUM(K31:L31)</f>
        <v>37388</v>
      </c>
      <c r="N31" s="66">
        <v>29432</v>
      </c>
      <c r="O31" s="66">
        <v>1827</v>
      </c>
      <c r="P31" s="60">
        <f t="shared" si="1"/>
        <v>31259</v>
      </c>
      <c r="Q31" s="95">
        <f t="shared" si="0"/>
        <v>-6129</v>
      </c>
    </row>
    <row r="32" spans="2:17" ht="15" customHeight="1">
      <c r="B32" s="333"/>
      <c r="C32" s="324" t="s">
        <v>211</v>
      </c>
      <c r="D32" s="324"/>
      <c r="E32" s="324"/>
      <c r="F32" s="324"/>
      <c r="G32" s="323" t="s">
        <v>50</v>
      </c>
      <c r="H32" s="331" t="s">
        <v>51</v>
      </c>
      <c r="I32" s="332"/>
      <c r="J32" s="121"/>
      <c r="K32" s="115">
        <v>1</v>
      </c>
      <c r="L32" s="86">
        <v>1</v>
      </c>
      <c r="M32" s="84">
        <f>SUM(K32:L32)</f>
        <v>2</v>
      </c>
      <c r="N32" s="82">
        <v>6</v>
      </c>
      <c r="O32" s="86">
        <v>4</v>
      </c>
      <c r="P32" s="60">
        <f t="shared" si="1"/>
        <v>10</v>
      </c>
      <c r="Q32" s="95">
        <f t="shared" si="0"/>
        <v>8</v>
      </c>
    </row>
    <row r="33" spans="2:17" ht="15" customHeight="1">
      <c r="B33" s="333"/>
      <c r="C33" s="324"/>
      <c r="D33" s="324"/>
      <c r="E33" s="324"/>
      <c r="F33" s="324"/>
      <c r="G33" s="323"/>
      <c r="H33" s="331" t="s">
        <v>52</v>
      </c>
      <c r="I33" s="332"/>
      <c r="J33" s="120" t="s">
        <v>86</v>
      </c>
      <c r="K33" s="105">
        <v>875</v>
      </c>
      <c r="L33" s="69">
        <v>1232</v>
      </c>
      <c r="M33" s="67">
        <f>SUM(K33:L33)</f>
        <v>2107</v>
      </c>
      <c r="N33" s="65">
        <v>10979</v>
      </c>
      <c r="O33" s="69">
        <v>8139</v>
      </c>
      <c r="P33" s="60">
        <f t="shared" si="1"/>
        <v>19118</v>
      </c>
      <c r="Q33" s="95">
        <f t="shared" si="0"/>
        <v>17011</v>
      </c>
    </row>
    <row r="34" spans="2:17" ht="15" customHeight="1">
      <c r="B34" s="346" t="s">
        <v>174</v>
      </c>
      <c r="C34" s="334" t="s">
        <v>50</v>
      </c>
      <c r="D34" s="315" t="s">
        <v>62</v>
      </c>
      <c r="E34" s="315"/>
      <c r="F34" s="315"/>
      <c r="G34" s="316"/>
      <c r="H34" s="355" t="s">
        <v>61</v>
      </c>
      <c r="I34" s="314"/>
      <c r="J34" s="120" t="s">
        <v>117</v>
      </c>
      <c r="K34" s="105">
        <v>143325</v>
      </c>
      <c r="L34" s="66">
        <v>42387</v>
      </c>
      <c r="M34" s="67">
        <f>SUM(K34:L34)</f>
        <v>185712</v>
      </c>
      <c r="N34" s="66">
        <v>149038</v>
      </c>
      <c r="O34" s="66">
        <v>42371</v>
      </c>
      <c r="P34" s="60">
        <f t="shared" si="1"/>
        <v>191409</v>
      </c>
      <c r="Q34" s="95">
        <f t="shared" si="0"/>
        <v>5697</v>
      </c>
    </row>
    <row r="35" spans="2:17" ht="15" customHeight="1">
      <c r="B35" s="347"/>
      <c r="C35" s="335"/>
      <c r="D35" s="319"/>
      <c r="E35" s="319"/>
      <c r="F35" s="319"/>
      <c r="G35" s="171"/>
      <c r="H35" s="314" t="s">
        <v>221</v>
      </c>
      <c r="I35" s="314"/>
      <c r="J35" s="120" t="s">
        <v>57</v>
      </c>
      <c r="K35" s="105">
        <v>4860</v>
      </c>
      <c r="L35" s="66">
        <v>1154</v>
      </c>
      <c r="M35" s="67">
        <f aca="true" t="shared" si="3" ref="M35:M63">SUM(K35:L35)</f>
        <v>6014</v>
      </c>
      <c r="N35" s="66">
        <v>4845</v>
      </c>
      <c r="O35" s="66">
        <v>1128</v>
      </c>
      <c r="P35" s="60">
        <f t="shared" si="1"/>
        <v>5973</v>
      </c>
      <c r="Q35" s="95">
        <f t="shared" si="0"/>
        <v>-41</v>
      </c>
    </row>
    <row r="36" spans="2:17" ht="15" customHeight="1">
      <c r="B36" s="348"/>
      <c r="C36" s="335"/>
      <c r="D36" s="315" t="s">
        <v>103</v>
      </c>
      <c r="E36" s="315"/>
      <c r="F36" s="315"/>
      <c r="G36" s="316"/>
      <c r="H36" s="314" t="s">
        <v>51</v>
      </c>
      <c r="I36" s="314"/>
      <c r="J36" s="119"/>
      <c r="K36" s="105">
        <v>26</v>
      </c>
      <c r="L36" s="66">
        <v>2</v>
      </c>
      <c r="M36" s="67">
        <f t="shared" si="3"/>
        <v>28</v>
      </c>
      <c r="N36" s="66">
        <v>26</v>
      </c>
      <c r="O36" s="66">
        <v>2</v>
      </c>
      <c r="P36" s="60">
        <f t="shared" si="1"/>
        <v>28</v>
      </c>
      <c r="Q36" s="95">
        <f t="shared" si="0"/>
        <v>0</v>
      </c>
    </row>
    <row r="37" spans="2:17" ht="15" customHeight="1">
      <c r="B37" s="348"/>
      <c r="C37" s="335"/>
      <c r="D37" s="317"/>
      <c r="E37" s="317"/>
      <c r="F37" s="317"/>
      <c r="G37" s="318"/>
      <c r="H37" s="314" t="s">
        <v>61</v>
      </c>
      <c r="I37" s="314"/>
      <c r="J37" s="120" t="s">
        <v>117</v>
      </c>
      <c r="K37" s="105">
        <v>29576</v>
      </c>
      <c r="L37" s="66">
        <v>2977</v>
      </c>
      <c r="M37" s="67">
        <f t="shared" si="3"/>
        <v>32553</v>
      </c>
      <c r="N37" s="66">
        <v>28944</v>
      </c>
      <c r="O37" s="66">
        <v>2977</v>
      </c>
      <c r="P37" s="60">
        <f t="shared" si="1"/>
        <v>31921</v>
      </c>
      <c r="Q37" s="95">
        <f t="shared" si="0"/>
        <v>-632</v>
      </c>
    </row>
    <row r="38" spans="2:17" ht="15" customHeight="1">
      <c r="B38" s="348"/>
      <c r="C38" s="335"/>
      <c r="D38" s="319"/>
      <c r="E38" s="319"/>
      <c r="F38" s="319"/>
      <c r="G38" s="171"/>
      <c r="H38" s="314" t="s">
        <v>221</v>
      </c>
      <c r="I38" s="314"/>
      <c r="J38" s="120" t="s">
        <v>57</v>
      </c>
      <c r="K38" s="105">
        <v>559</v>
      </c>
      <c r="L38" s="66">
        <v>18</v>
      </c>
      <c r="M38" s="67">
        <f t="shared" si="3"/>
        <v>577</v>
      </c>
      <c r="N38" s="66">
        <v>531</v>
      </c>
      <c r="O38" s="66">
        <v>18</v>
      </c>
      <c r="P38" s="60">
        <f t="shared" si="1"/>
        <v>549</v>
      </c>
      <c r="Q38" s="95">
        <f t="shared" si="0"/>
        <v>-28</v>
      </c>
    </row>
    <row r="39" spans="2:17" ht="15" customHeight="1">
      <c r="B39" s="348"/>
      <c r="C39" s="335"/>
      <c r="D39" s="315" t="s">
        <v>104</v>
      </c>
      <c r="E39" s="315"/>
      <c r="F39" s="315"/>
      <c r="G39" s="316"/>
      <c r="H39" s="314" t="s">
        <v>68</v>
      </c>
      <c r="I39" s="314"/>
      <c r="J39" s="119" t="s">
        <v>93</v>
      </c>
      <c r="K39" s="105">
        <v>0</v>
      </c>
      <c r="L39" s="66">
        <v>2</v>
      </c>
      <c r="M39" s="67">
        <f t="shared" si="3"/>
        <v>2</v>
      </c>
      <c r="N39" s="66">
        <v>0</v>
      </c>
      <c r="O39" s="66">
        <v>2</v>
      </c>
      <c r="P39" s="60">
        <f t="shared" si="1"/>
        <v>2</v>
      </c>
      <c r="Q39" s="95">
        <f t="shared" si="0"/>
        <v>0</v>
      </c>
    </row>
    <row r="40" spans="2:17" ht="15" customHeight="1">
      <c r="B40" s="348"/>
      <c r="C40" s="335"/>
      <c r="D40" s="319"/>
      <c r="E40" s="319"/>
      <c r="F40" s="319"/>
      <c r="G40" s="171"/>
      <c r="H40" s="314" t="s">
        <v>61</v>
      </c>
      <c r="I40" s="314"/>
      <c r="J40" s="120" t="s">
        <v>117</v>
      </c>
      <c r="K40" s="105">
        <v>0</v>
      </c>
      <c r="L40" s="66">
        <v>80</v>
      </c>
      <c r="M40" s="67">
        <f t="shared" si="3"/>
        <v>80</v>
      </c>
      <c r="N40" s="66">
        <v>0</v>
      </c>
      <c r="O40" s="66">
        <v>80</v>
      </c>
      <c r="P40" s="60">
        <f t="shared" si="1"/>
        <v>80</v>
      </c>
      <c r="Q40" s="95">
        <f t="shared" si="0"/>
        <v>0</v>
      </c>
    </row>
    <row r="41" spans="2:17" ht="15" customHeight="1">
      <c r="B41" s="348"/>
      <c r="C41" s="335"/>
      <c r="D41" s="315" t="s">
        <v>63</v>
      </c>
      <c r="E41" s="315"/>
      <c r="F41" s="315"/>
      <c r="G41" s="316"/>
      <c r="H41" s="314" t="s">
        <v>51</v>
      </c>
      <c r="I41" s="314"/>
      <c r="J41" s="119"/>
      <c r="K41" s="105">
        <v>37</v>
      </c>
      <c r="L41" s="66">
        <v>5</v>
      </c>
      <c r="M41" s="67">
        <f t="shared" si="3"/>
        <v>42</v>
      </c>
      <c r="N41" s="66">
        <v>37</v>
      </c>
      <c r="O41" s="66">
        <v>5</v>
      </c>
      <c r="P41" s="60">
        <f t="shared" si="1"/>
        <v>42</v>
      </c>
      <c r="Q41" s="95">
        <f t="shared" si="0"/>
        <v>0</v>
      </c>
    </row>
    <row r="42" spans="2:17" ht="15" customHeight="1">
      <c r="B42" s="348"/>
      <c r="C42" s="335"/>
      <c r="D42" s="317"/>
      <c r="E42" s="317"/>
      <c r="F42" s="317"/>
      <c r="G42" s="318"/>
      <c r="H42" s="314" t="s">
        <v>61</v>
      </c>
      <c r="I42" s="314"/>
      <c r="J42" s="120" t="s">
        <v>117</v>
      </c>
      <c r="K42" s="105">
        <v>16949</v>
      </c>
      <c r="L42" s="66">
        <v>1778</v>
      </c>
      <c r="M42" s="67">
        <f t="shared" si="3"/>
        <v>18727</v>
      </c>
      <c r="N42" s="66">
        <v>16984</v>
      </c>
      <c r="O42" s="66">
        <v>1778</v>
      </c>
      <c r="P42" s="60">
        <f t="shared" si="1"/>
        <v>18762</v>
      </c>
      <c r="Q42" s="95">
        <f t="shared" si="0"/>
        <v>35</v>
      </c>
    </row>
    <row r="43" spans="2:17" ht="15" customHeight="1">
      <c r="B43" s="348"/>
      <c r="C43" s="335"/>
      <c r="D43" s="319"/>
      <c r="E43" s="319"/>
      <c r="F43" s="319"/>
      <c r="G43" s="171"/>
      <c r="H43" s="320" t="s">
        <v>58</v>
      </c>
      <c r="I43" s="320"/>
      <c r="J43" s="119" t="s">
        <v>57</v>
      </c>
      <c r="K43" s="105">
        <v>65</v>
      </c>
      <c r="L43" s="66">
        <v>9</v>
      </c>
      <c r="M43" s="67">
        <f t="shared" si="3"/>
        <v>74</v>
      </c>
      <c r="N43" s="66">
        <v>70</v>
      </c>
      <c r="O43" s="66">
        <v>7</v>
      </c>
      <c r="P43" s="60">
        <f t="shared" si="1"/>
        <v>77</v>
      </c>
      <c r="Q43" s="95">
        <f t="shared" si="0"/>
        <v>3</v>
      </c>
    </row>
    <row r="44" spans="2:17" ht="15" customHeight="1">
      <c r="B44" s="348"/>
      <c r="C44" s="335"/>
      <c r="D44" s="315" t="s">
        <v>105</v>
      </c>
      <c r="E44" s="315"/>
      <c r="F44" s="315"/>
      <c r="G44" s="316"/>
      <c r="H44" s="314" t="s">
        <v>51</v>
      </c>
      <c r="I44" s="314"/>
      <c r="J44" s="119"/>
      <c r="K44" s="105">
        <v>31</v>
      </c>
      <c r="L44" s="66">
        <v>5</v>
      </c>
      <c r="M44" s="67">
        <f t="shared" si="3"/>
        <v>36</v>
      </c>
      <c r="N44" s="66">
        <v>31</v>
      </c>
      <c r="O44" s="66">
        <v>5</v>
      </c>
      <c r="P44" s="60">
        <f t="shared" si="1"/>
        <v>36</v>
      </c>
      <c r="Q44" s="95">
        <f t="shared" si="0"/>
        <v>0</v>
      </c>
    </row>
    <row r="45" spans="2:17" ht="15" customHeight="1">
      <c r="B45" s="348"/>
      <c r="C45" s="335"/>
      <c r="D45" s="317"/>
      <c r="E45" s="317"/>
      <c r="F45" s="317"/>
      <c r="G45" s="318"/>
      <c r="H45" s="314" t="s">
        <v>61</v>
      </c>
      <c r="I45" s="314"/>
      <c r="J45" s="120" t="s">
        <v>117</v>
      </c>
      <c r="K45" s="105">
        <v>16124</v>
      </c>
      <c r="L45" s="66">
        <v>3050</v>
      </c>
      <c r="M45" s="67">
        <f t="shared" si="3"/>
        <v>19174</v>
      </c>
      <c r="N45" s="66">
        <v>16143</v>
      </c>
      <c r="O45" s="66">
        <v>3045</v>
      </c>
      <c r="P45" s="60">
        <f t="shared" si="1"/>
        <v>19188</v>
      </c>
      <c r="Q45" s="95">
        <f t="shared" si="0"/>
        <v>14</v>
      </c>
    </row>
    <row r="46" spans="2:17" ht="15" customHeight="1">
      <c r="B46" s="348"/>
      <c r="C46" s="335"/>
      <c r="D46" s="319"/>
      <c r="E46" s="319"/>
      <c r="F46" s="319"/>
      <c r="G46" s="171"/>
      <c r="H46" s="320" t="s">
        <v>58</v>
      </c>
      <c r="I46" s="320"/>
      <c r="J46" s="119" t="s">
        <v>57</v>
      </c>
      <c r="K46" s="105">
        <v>60</v>
      </c>
      <c r="L46" s="66">
        <v>10</v>
      </c>
      <c r="M46" s="67">
        <f t="shared" si="3"/>
        <v>70</v>
      </c>
      <c r="N46" s="66">
        <v>73</v>
      </c>
      <c r="O46" s="66">
        <v>10</v>
      </c>
      <c r="P46" s="60">
        <f t="shared" si="1"/>
        <v>83</v>
      </c>
      <c r="Q46" s="95">
        <f t="shared" si="0"/>
        <v>13</v>
      </c>
    </row>
    <row r="47" spans="2:17" ht="15" customHeight="1">
      <c r="B47" s="348"/>
      <c r="C47" s="335"/>
      <c r="D47" s="315" t="s">
        <v>106</v>
      </c>
      <c r="E47" s="315"/>
      <c r="F47" s="315"/>
      <c r="G47" s="316"/>
      <c r="H47" s="314" t="s">
        <v>51</v>
      </c>
      <c r="I47" s="314"/>
      <c r="J47" s="119"/>
      <c r="K47" s="105">
        <v>60</v>
      </c>
      <c r="L47" s="66">
        <v>17</v>
      </c>
      <c r="M47" s="67">
        <f t="shared" si="3"/>
        <v>77</v>
      </c>
      <c r="N47" s="66">
        <v>60</v>
      </c>
      <c r="O47" s="66">
        <v>16</v>
      </c>
      <c r="P47" s="60">
        <f t="shared" si="1"/>
        <v>76</v>
      </c>
      <c r="Q47" s="95">
        <f t="shared" si="0"/>
        <v>-1</v>
      </c>
    </row>
    <row r="48" spans="2:17" ht="15" customHeight="1">
      <c r="B48" s="348"/>
      <c r="C48" s="335"/>
      <c r="D48" s="317"/>
      <c r="E48" s="317"/>
      <c r="F48" s="317"/>
      <c r="G48" s="318"/>
      <c r="H48" s="314" t="s">
        <v>61</v>
      </c>
      <c r="I48" s="314"/>
      <c r="J48" s="120" t="s">
        <v>117</v>
      </c>
      <c r="K48" s="105">
        <v>154970</v>
      </c>
      <c r="L48" s="66">
        <v>21689</v>
      </c>
      <c r="M48" s="67">
        <f t="shared" si="3"/>
        <v>176659</v>
      </c>
      <c r="N48" s="66">
        <v>154139</v>
      </c>
      <c r="O48" s="66">
        <v>20729</v>
      </c>
      <c r="P48" s="60">
        <f t="shared" si="1"/>
        <v>174868</v>
      </c>
      <c r="Q48" s="95">
        <f t="shared" si="0"/>
        <v>-1791</v>
      </c>
    </row>
    <row r="49" spans="2:17" ht="15" customHeight="1">
      <c r="B49" s="348"/>
      <c r="C49" s="335"/>
      <c r="D49" s="319"/>
      <c r="E49" s="319"/>
      <c r="F49" s="319"/>
      <c r="G49" s="171"/>
      <c r="H49" s="320" t="s">
        <v>58</v>
      </c>
      <c r="I49" s="320"/>
      <c r="J49" s="119" t="s">
        <v>57</v>
      </c>
      <c r="K49" s="105">
        <v>179</v>
      </c>
      <c r="L49" s="66">
        <v>13</v>
      </c>
      <c r="M49" s="67">
        <f t="shared" si="3"/>
        <v>192</v>
      </c>
      <c r="N49" s="66">
        <v>174</v>
      </c>
      <c r="O49" s="66">
        <v>11</v>
      </c>
      <c r="P49" s="60">
        <f t="shared" si="1"/>
        <v>185</v>
      </c>
      <c r="Q49" s="95">
        <f t="shared" si="0"/>
        <v>-7</v>
      </c>
    </row>
    <row r="50" spans="2:17" ht="15" customHeight="1">
      <c r="B50" s="348"/>
      <c r="C50" s="335"/>
      <c r="D50" s="315" t="s">
        <v>64</v>
      </c>
      <c r="E50" s="315"/>
      <c r="F50" s="315"/>
      <c r="G50" s="316"/>
      <c r="H50" s="314" t="s">
        <v>51</v>
      </c>
      <c r="I50" s="314"/>
      <c r="J50" s="119"/>
      <c r="K50" s="105">
        <v>115</v>
      </c>
      <c r="L50" s="66">
        <v>35</v>
      </c>
      <c r="M50" s="67">
        <f t="shared" si="3"/>
        <v>150</v>
      </c>
      <c r="N50" s="66">
        <v>115</v>
      </c>
      <c r="O50" s="66">
        <v>35</v>
      </c>
      <c r="P50" s="60">
        <f t="shared" si="1"/>
        <v>150</v>
      </c>
      <c r="Q50" s="95">
        <f t="shared" si="0"/>
        <v>0</v>
      </c>
    </row>
    <row r="51" spans="2:17" ht="15" customHeight="1">
      <c r="B51" s="348"/>
      <c r="C51" s="335"/>
      <c r="D51" s="317"/>
      <c r="E51" s="317"/>
      <c r="F51" s="317"/>
      <c r="G51" s="318"/>
      <c r="H51" s="314" t="s">
        <v>61</v>
      </c>
      <c r="I51" s="314"/>
      <c r="J51" s="120" t="s">
        <v>86</v>
      </c>
      <c r="K51" s="105">
        <v>71419</v>
      </c>
      <c r="L51" s="66">
        <v>23641</v>
      </c>
      <c r="M51" s="67">
        <f t="shared" si="3"/>
        <v>95060</v>
      </c>
      <c r="N51" s="66">
        <v>73651</v>
      </c>
      <c r="O51" s="66">
        <v>23641</v>
      </c>
      <c r="P51" s="60">
        <f t="shared" si="1"/>
        <v>97292</v>
      </c>
      <c r="Q51" s="95">
        <f t="shared" si="0"/>
        <v>2232</v>
      </c>
    </row>
    <row r="52" spans="2:17" ht="15" customHeight="1">
      <c r="B52" s="348"/>
      <c r="C52" s="335"/>
      <c r="D52" s="319"/>
      <c r="E52" s="319"/>
      <c r="F52" s="319"/>
      <c r="G52" s="171"/>
      <c r="H52" s="320" t="s">
        <v>58</v>
      </c>
      <c r="I52" s="320"/>
      <c r="J52" s="119" t="s">
        <v>57</v>
      </c>
      <c r="K52" s="105">
        <v>74</v>
      </c>
      <c r="L52" s="66">
        <v>13</v>
      </c>
      <c r="M52" s="67">
        <f t="shared" si="3"/>
        <v>87</v>
      </c>
      <c r="N52" s="66">
        <v>79</v>
      </c>
      <c r="O52" s="66">
        <v>13</v>
      </c>
      <c r="P52" s="60">
        <f t="shared" si="1"/>
        <v>92</v>
      </c>
      <c r="Q52" s="95">
        <f t="shared" si="0"/>
        <v>5</v>
      </c>
    </row>
    <row r="53" spans="2:17" ht="15" customHeight="1">
      <c r="B53" s="348"/>
      <c r="C53" s="335"/>
      <c r="D53" s="315" t="s">
        <v>65</v>
      </c>
      <c r="E53" s="315"/>
      <c r="F53" s="315"/>
      <c r="G53" s="316"/>
      <c r="H53" s="314" t="s">
        <v>51</v>
      </c>
      <c r="I53" s="314"/>
      <c r="J53" s="119"/>
      <c r="K53" s="105">
        <v>34</v>
      </c>
      <c r="L53" s="66">
        <v>7</v>
      </c>
      <c r="M53" s="67">
        <f t="shared" si="3"/>
        <v>41</v>
      </c>
      <c r="N53" s="66">
        <v>35</v>
      </c>
      <c r="O53" s="66">
        <v>7</v>
      </c>
      <c r="P53" s="60">
        <f t="shared" si="1"/>
        <v>42</v>
      </c>
      <c r="Q53" s="95">
        <f t="shared" si="0"/>
        <v>1</v>
      </c>
    </row>
    <row r="54" spans="2:17" ht="15" customHeight="1">
      <c r="B54" s="348"/>
      <c r="C54" s="335"/>
      <c r="D54" s="317"/>
      <c r="E54" s="317"/>
      <c r="F54" s="317"/>
      <c r="G54" s="318"/>
      <c r="H54" s="314" t="s">
        <v>61</v>
      </c>
      <c r="I54" s="314"/>
      <c r="J54" s="120" t="s">
        <v>86</v>
      </c>
      <c r="K54" s="105">
        <v>30641</v>
      </c>
      <c r="L54" s="66">
        <v>5510</v>
      </c>
      <c r="M54" s="67">
        <f t="shared" si="3"/>
        <v>36151</v>
      </c>
      <c r="N54" s="66">
        <v>31844</v>
      </c>
      <c r="O54" s="66">
        <v>5510</v>
      </c>
      <c r="P54" s="60">
        <f t="shared" si="1"/>
        <v>37354</v>
      </c>
      <c r="Q54" s="95">
        <f t="shared" si="0"/>
        <v>1203</v>
      </c>
    </row>
    <row r="55" spans="2:17" ht="15" customHeight="1">
      <c r="B55" s="348"/>
      <c r="C55" s="335"/>
      <c r="D55" s="319"/>
      <c r="E55" s="319"/>
      <c r="F55" s="319"/>
      <c r="G55" s="171"/>
      <c r="H55" s="320" t="s">
        <v>58</v>
      </c>
      <c r="I55" s="320"/>
      <c r="J55" s="119" t="s">
        <v>57</v>
      </c>
      <c r="K55" s="105">
        <v>127</v>
      </c>
      <c r="L55" s="66">
        <v>16</v>
      </c>
      <c r="M55" s="67">
        <f t="shared" si="3"/>
        <v>143</v>
      </c>
      <c r="N55" s="66">
        <v>130</v>
      </c>
      <c r="O55" s="66">
        <v>16</v>
      </c>
      <c r="P55" s="60">
        <f t="shared" si="1"/>
        <v>146</v>
      </c>
      <c r="Q55" s="95">
        <f t="shared" si="0"/>
        <v>3</v>
      </c>
    </row>
    <row r="56" spans="2:17" ht="15" customHeight="1">
      <c r="B56" s="348"/>
      <c r="C56" s="335"/>
      <c r="D56" s="326" t="s">
        <v>161</v>
      </c>
      <c r="E56" s="326" t="s">
        <v>162</v>
      </c>
      <c r="F56" s="321" t="s">
        <v>121</v>
      </c>
      <c r="G56" s="316"/>
      <c r="H56" s="314" t="s">
        <v>51</v>
      </c>
      <c r="I56" s="314"/>
      <c r="J56" s="119"/>
      <c r="K56" s="108">
        <v>0</v>
      </c>
      <c r="L56" s="69">
        <v>0</v>
      </c>
      <c r="M56" s="67">
        <f t="shared" si="3"/>
        <v>0</v>
      </c>
      <c r="N56" s="69">
        <v>0</v>
      </c>
      <c r="O56" s="69">
        <v>0</v>
      </c>
      <c r="P56" s="60">
        <f t="shared" si="1"/>
        <v>0</v>
      </c>
      <c r="Q56" s="95">
        <f t="shared" si="0"/>
        <v>0</v>
      </c>
    </row>
    <row r="57" spans="2:17" ht="15" customHeight="1">
      <c r="B57" s="348"/>
      <c r="C57" s="335"/>
      <c r="D57" s="327"/>
      <c r="E57" s="327"/>
      <c r="F57" s="322"/>
      <c r="G57" s="318"/>
      <c r="H57" s="314" t="s">
        <v>20</v>
      </c>
      <c r="I57" s="314"/>
      <c r="J57" s="120" t="s">
        <v>86</v>
      </c>
      <c r="K57" s="108">
        <v>0</v>
      </c>
      <c r="L57" s="69">
        <v>0</v>
      </c>
      <c r="M57" s="67">
        <f t="shared" si="3"/>
        <v>0</v>
      </c>
      <c r="N57" s="69">
        <v>0</v>
      </c>
      <c r="O57" s="69">
        <v>0</v>
      </c>
      <c r="P57" s="60">
        <f t="shared" si="1"/>
        <v>0</v>
      </c>
      <c r="Q57" s="95">
        <f t="shared" si="0"/>
        <v>0</v>
      </c>
    </row>
    <row r="58" spans="2:17" ht="15" customHeight="1">
      <c r="B58" s="348"/>
      <c r="C58" s="335"/>
      <c r="D58" s="327"/>
      <c r="E58" s="327"/>
      <c r="F58" s="172"/>
      <c r="G58" s="171"/>
      <c r="H58" s="320" t="s">
        <v>58</v>
      </c>
      <c r="I58" s="320"/>
      <c r="J58" s="119" t="s">
        <v>57</v>
      </c>
      <c r="K58" s="108">
        <v>0</v>
      </c>
      <c r="L58" s="69">
        <v>0</v>
      </c>
      <c r="M58" s="67">
        <f t="shared" si="3"/>
        <v>0</v>
      </c>
      <c r="N58" s="69">
        <v>0</v>
      </c>
      <c r="O58" s="69">
        <v>0</v>
      </c>
      <c r="P58" s="60">
        <f t="shared" si="1"/>
        <v>0</v>
      </c>
      <c r="Q58" s="95">
        <f t="shared" si="0"/>
        <v>0</v>
      </c>
    </row>
    <row r="59" spans="2:17" ht="15" customHeight="1">
      <c r="B59" s="348"/>
      <c r="C59" s="335"/>
      <c r="D59" s="327"/>
      <c r="E59" s="327"/>
      <c r="F59" s="321" t="s">
        <v>122</v>
      </c>
      <c r="G59" s="316"/>
      <c r="H59" s="314" t="s">
        <v>51</v>
      </c>
      <c r="I59" s="314"/>
      <c r="J59" s="119"/>
      <c r="K59" s="108">
        <v>0</v>
      </c>
      <c r="L59" s="69">
        <v>0</v>
      </c>
      <c r="M59" s="67">
        <f t="shared" si="3"/>
        <v>0</v>
      </c>
      <c r="N59" s="69">
        <v>0</v>
      </c>
      <c r="O59" s="69">
        <v>0</v>
      </c>
      <c r="P59" s="60">
        <f t="shared" si="1"/>
        <v>0</v>
      </c>
      <c r="Q59" s="95">
        <f t="shared" si="0"/>
        <v>0</v>
      </c>
    </row>
    <row r="60" spans="2:17" ht="15" customHeight="1">
      <c r="B60" s="348"/>
      <c r="C60" s="335"/>
      <c r="D60" s="327"/>
      <c r="E60" s="327"/>
      <c r="F60" s="322"/>
      <c r="G60" s="318"/>
      <c r="H60" s="314" t="s">
        <v>20</v>
      </c>
      <c r="I60" s="314"/>
      <c r="J60" s="120" t="s">
        <v>86</v>
      </c>
      <c r="K60" s="108">
        <v>0</v>
      </c>
      <c r="L60" s="69">
        <v>0</v>
      </c>
      <c r="M60" s="67">
        <f t="shared" si="3"/>
        <v>0</v>
      </c>
      <c r="N60" s="69">
        <v>0</v>
      </c>
      <c r="O60" s="69">
        <v>0</v>
      </c>
      <c r="P60" s="60">
        <f t="shared" si="1"/>
        <v>0</v>
      </c>
      <c r="Q60" s="95">
        <f t="shared" si="0"/>
        <v>0</v>
      </c>
    </row>
    <row r="61" spans="2:17" ht="15" customHeight="1">
      <c r="B61" s="348"/>
      <c r="C61" s="335"/>
      <c r="D61" s="327"/>
      <c r="E61" s="327"/>
      <c r="F61" s="172"/>
      <c r="G61" s="171"/>
      <c r="H61" s="320" t="s">
        <v>58</v>
      </c>
      <c r="I61" s="320"/>
      <c r="J61" s="119" t="s">
        <v>57</v>
      </c>
      <c r="K61" s="108">
        <v>0</v>
      </c>
      <c r="L61" s="69">
        <v>0</v>
      </c>
      <c r="M61" s="67">
        <f t="shared" si="3"/>
        <v>0</v>
      </c>
      <c r="N61" s="69">
        <v>0</v>
      </c>
      <c r="O61" s="69">
        <v>0</v>
      </c>
      <c r="P61" s="60">
        <f t="shared" si="1"/>
        <v>0</v>
      </c>
      <c r="Q61" s="95">
        <f t="shared" si="0"/>
        <v>0</v>
      </c>
    </row>
    <row r="62" spans="2:17" ht="15" customHeight="1">
      <c r="B62" s="348"/>
      <c r="C62" s="335"/>
      <c r="D62" s="327"/>
      <c r="E62" s="327"/>
      <c r="F62" s="321" t="s">
        <v>123</v>
      </c>
      <c r="G62" s="316"/>
      <c r="H62" s="314" t="s">
        <v>51</v>
      </c>
      <c r="I62" s="314"/>
      <c r="J62" s="119"/>
      <c r="K62" s="105">
        <v>3</v>
      </c>
      <c r="L62" s="69">
        <v>0</v>
      </c>
      <c r="M62" s="67">
        <f t="shared" si="3"/>
        <v>3</v>
      </c>
      <c r="N62" s="66">
        <v>3</v>
      </c>
      <c r="O62" s="69">
        <v>0</v>
      </c>
      <c r="P62" s="60">
        <f t="shared" si="1"/>
        <v>3</v>
      </c>
      <c r="Q62" s="95">
        <f t="shared" si="0"/>
        <v>0</v>
      </c>
    </row>
    <row r="63" spans="2:17" ht="15" customHeight="1">
      <c r="B63" s="348"/>
      <c r="C63" s="335"/>
      <c r="D63" s="327"/>
      <c r="E63" s="327"/>
      <c r="F63" s="322"/>
      <c r="G63" s="318"/>
      <c r="H63" s="314" t="s">
        <v>20</v>
      </c>
      <c r="I63" s="314"/>
      <c r="J63" s="120" t="s">
        <v>86</v>
      </c>
      <c r="K63" s="105">
        <v>4394</v>
      </c>
      <c r="L63" s="69">
        <v>0</v>
      </c>
      <c r="M63" s="67">
        <f t="shared" si="3"/>
        <v>4394</v>
      </c>
      <c r="N63" s="66">
        <v>4680</v>
      </c>
      <c r="O63" s="69">
        <v>0</v>
      </c>
      <c r="P63" s="60">
        <f t="shared" si="1"/>
        <v>4680</v>
      </c>
      <c r="Q63" s="95">
        <f t="shared" si="0"/>
        <v>286</v>
      </c>
    </row>
    <row r="64" spans="2:17" ht="15" customHeight="1">
      <c r="B64" s="348"/>
      <c r="C64" s="335"/>
      <c r="D64" s="327"/>
      <c r="E64" s="327"/>
      <c r="F64" s="172"/>
      <c r="G64" s="171"/>
      <c r="H64" s="320" t="s">
        <v>58</v>
      </c>
      <c r="I64" s="320"/>
      <c r="J64" s="119" t="s">
        <v>57</v>
      </c>
      <c r="K64" s="105">
        <v>11</v>
      </c>
      <c r="L64" s="69">
        <v>0</v>
      </c>
      <c r="M64" s="67">
        <f aca="true" t="shared" si="4" ref="M64:M70">SUM(K64:L64)</f>
        <v>11</v>
      </c>
      <c r="N64" s="66">
        <v>11</v>
      </c>
      <c r="O64" s="69">
        <v>0</v>
      </c>
      <c r="P64" s="60">
        <f t="shared" si="1"/>
        <v>11</v>
      </c>
      <c r="Q64" s="95">
        <f t="shared" si="0"/>
        <v>0</v>
      </c>
    </row>
    <row r="65" spans="2:17" ht="15" customHeight="1">
      <c r="B65" s="348"/>
      <c r="C65" s="335"/>
      <c r="D65" s="327"/>
      <c r="E65" s="327"/>
      <c r="F65" s="321" t="s">
        <v>124</v>
      </c>
      <c r="G65" s="316"/>
      <c r="H65" s="314" t="s">
        <v>51</v>
      </c>
      <c r="I65" s="314"/>
      <c r="J65" s="119"/>
      <c r="K65" s="108">
        <v>0</v>
      </c>
      <c r="L65" s="69">
        <v>0</v>
      </c>
      <c r="M65" s="67">
        <f t="shared" si="4"/>
        <v>0</v>
      </c>
      <c r="N65" s="69">
        <v>0</v>
      </c>
      <c r="O65" s="69">
        <v>0</v>
      </c>
      <c r="P65" s="60">
        <f t="shared" si="1"/>
        <v>0</v>
      </c>
      <c r="Q65" s="95">
        <f t="shared" si="0"/>
        <v>0</v>
      </c>
    </row>
    <row r="66" spans="2:17" ht="15" customHeight="1">
      <c r="B66" s="348"/>
      <c r="C66" s="335"/>
      <c r="D66" s="327"/>
      <c r="E66" s="327"/>
      <c r="F66" s="322"/>
      <c r="G66" s="318"/>
      <c r="H66" s="314" t="s">
        <v>20</v>
      </c>
      <c r="I66" s="314"/>
      <c r="J66" s="120" t="s">
        <v>86</v>
      </c>
      <c r="K66" s="108">
        <v>0</v>
      </c>
      <c r="L66" s="69">
        <v>0</v>
      </c>
      <c r="M66" s="67">
        <f t="shared" si="4"/>
        <v>0</v>
      </c>
      <c r="N66" s="69">
        <v>0</v>
      </c>
      <c r="O66" s="69">
        <v>0</v>
      </c>
      <c r="P66" s="60">
        <f t="shared" si="1"/>
        <v>0</v>
      </c>
      <c r="Q66" s="95">
        <f t="shared" si="0"/>
        <v>0</v>
      </c>
    </row>
    <row r="67" spans="2:17" ht="15" customHeight="1">
      <c r="B67" s="348"/>
      <c r="C67" s="335"/>
      <c r="D67" s="327"/>
      <c r="E67" s="327"/>
      <c r="F67" s="172"/>
      <c r="G67" s="171"/>
      <c r="H67" s="320" t="s">
        <v>58</v>
      </c>
      <c r="I67" s="320"/>
      <c r="J67" s="119" t="s">
        <v>57</v>
      </c>
      <c r="K67" s="108">
        <v>0</v>
      </c>
      <c r="L67" s="69">
        <v>0</v>
      </c>
      <c r="M67" s="67">
        <f t="shared" si="4"/>
        <v>0</v>
      </c>
      <c r="N67" s="69">
        <v>0</v>
      </c>
      <c r="O67" s="69">
        <v>0</v>
      </c>
      <c r="P67" s="60">
        <f t="shared" si="1"/>
        <v>0</v>
      </c>
      <c r="Q67" s="95">
        <f t="shared" si="0"/>
        <v>0</v>
      </c>
    </row>
    <row r="68" spans="2:17" ht="15" customHeight="1">
      <c r="B68" s="348"/>
      <c r="C68" s="335"/>
      <c r="D68" s="327"/>
      <c r="E68" s="327"/>
      <c r="F68" s="321" t="s">
        <v>125</v>
      </c>
      <c r="G68" s="316"/>
      <c r="H68" s="314" t="s">
        <v>51</v>
      </c>
      <c r="I68" s="314"/>
      <c r="J68" s="119"/>
      <c r="K68" s="105">
        <v>2</v>
      </c>
      <c r="L68" s="69">
        <v>0</v>
      </c>
      <c r="M68" s="67">
        <f t="shared" si="4"/>
        <v>2</v>
      </c>
      <c r="N68" s="66">
        <v>2</v>
      </c>
      <c r="O68" s="69">
        <v>0</v>
      </c>
      <c r="P68" s="67">
        <f>SUM(N68:O68)</f>
        <v>2</v>
      </c>
      <c r="Q68" s="95">
        <f t="shared" si="0"/>
        <v>0</v>
      </c>
    </row>
    <row r="69" spans="2:17" ht="15" customHeight="1">
      <c r="B69" s="348"/>
      <c r="C69" s="335"/>
      <c r="D69" s="327"/>
      <c r="E69" s="327"/>
      <c r="F69" s="322"/>
      <c r="G69" s="318"/>
      <c r="H69" s="314" t="s">
        <v>20</v>
      </c>
      <c r="I69" s="314"/>
      <c r="J69" s="120" t="s">
        <v>86</v>
      </c>
      <c r="K69" s="105">
        <v>1292</v>
      </c>
      <c r="L69" s="69">
        <v>0</v>
      </c>
      <c r="M69" s="67">
        <f t="shared" si="4"/>
        <v>1292</v>
      </c>
      <c r="N69" s="66">
        <v>1292</v>
      </c>
      <c r="O69" s="69">
        <v>0</v>
      </c>
      <c r="P69" s="67">
        <f>SUM(N69:O69)</f>
        <v>1292</v>
      </c>
      <c r="Q69" s="95">
        <f t="shared" si="0"/>
        <v>0</v>
      </c>
    </row>
    <row r="70" spans="2:17" ht="15" customHeight="1" thickBot="1">
      <c r="B70" s="349"/>
      <c r="C70" s="336"/>
      <c r="D70" s="328"/>
      <c r="E70" s="328"/>
      <c r="F70" s="329"/>
      <c r="G70" s="330"/>
      <c r="H70" s="325" t="s">
        <v>58</v>
      </c>
      <c r="I70" s="325"/>
      <c r="J70" s="122" t="s">
        <v>57</v>
      </c>
      <c r="K70" s="116">
        <v>1</v>
      </c>
      <c r="L70" s="71">
        <v>0</v>
      </c>
      <c r="M70" s="72">
        <f t="shared" si="4"/>
        <v>1</v>
      </c>
      <c r="N70" s="85">
        <v>1</v>
      </c>
      <c r="O70" s="71">
        <v>0</v>
      </c>
      <c r="P70" s="72">
        <f>SUM(N70:O70)</f>
        <v>1</v>
      </c>
      <c r="Q70" s="95">
        <f>P70-M70</f>
        <v>0</v>
      </c>
    </row>
    <row r="71" spans="3:10" ht="12">
      <c r="C71" s="20"/>
      <c r="D71" s="20"/>
      <c r="E71" s="20"/>
      <c r="F71" s="20"/>
      <c r="G71" s="21"/>
      <c r="H71" s="21"/>
      <c r="I71" s="21"/>
      <c r="J71" s="22"/>
    </row>
    <row r="72" spans="3:9" ht="12">
      <c r="C72" s="23"/>
      <c r="D72" s="23"/>
      <c r="E72" s="23"/>
      <c r="F72" s="23"/>
      <c r="G72" s="21"/>
      <c r="H72" s="24"/>
      <c r="I72" s="24"/>
    </row>
    <row r="73" spans="3:9" ht="12">
      <c r="C73" s="23"/>
      <c r="D73" s="23"/>
      <c r="E73" s="23"/>
      <c r="F73" s="23"/>
      <c r="G73" s="21"/>
      <c r="H73" s="24"/>
      <c r="I73" s="24"/>
    </row>
    <row r="74" spans="3:9" ht="12">
      <c r="C74" s="23"/>
      <c r="D74" s="23"/>
      <c r="E74" s="23"/>
      <c r="F74" s="23"/>
      <c r="G74" s="21"/>
      <c r="H74" s="24"/>
      <c r="I74" s="24"/>
    </row>
    <row r="75" spans="3:9" ht="12">
      <c r="C75" s="23"/>
      <c r="D75" s="23"/>
      <c r="E75" s="23"/>
      <c r="F75" s="23"/>
      <c r="G75" s="21"/>
      <c r="H75" s="24"/>
      <c r="I75" s="24"/>
    </row>
    <row r="76" spans="3:9" ht="12">
      <c r="C76" s="23"/>
      <c r="D76" s="23"/>
      <c r="E76" s="23"/>
      <c r="F76" s="23"/>
      <c r="G76" s="21"/>
      <c r="H76" s="24"/>
      <c r="I76" s="24"/>
    </row>
    <row r="77" spans="3:9" ht="12">
      <c r="C77" s="23"/>
      <c r="D77" s="23"/>
      <c r="E77" s="23"/>
      <c r="F77" s="23"/>
      <c r="G77" s="21"/>
      <c r="H77" s="24"/>
      <c r="I77" s="24"/>
    </row>
    <row r="78" spans="3:9" ht="12">
      <c r="C78" s="23"/>
      <c r="D78" s="23"/>
      <c r="E78" s="23"/>
      <c r="F78" s="23"/>
      <c r="G78" s="21"/>
      <c r="H78" s="24"/>
      <c r="I78" s="24"/>
    </row>
    <row r="79" spans="3:9" ht="12">
      <c r="C79" s="23"/>
      <c r="D79" s="23"/>
      <c r="E79" s="23"/>
      <c r="F79" s="23"/>
      <c r="G79" s="21"/>
      <c r="H79" s="24"/>
      <c r="I79" s="24"/>
    </row>
    <row r="80" spans="3:9" ht="12">
      <c r="C80" s="23"/>
      <c r="D80" s="23"/>
      <c r="E80" s="23"/>
      <c r="F80" s="23"/>
      <c r="G80" s="21"/>
      <c r="H80" s="24"/>
      <c r="I80" s="24"/>
    </row>
    <row r="81" spans="3:9" ht="12">
      <c r="C81" s="23"/>
      <c r="D81" s="23"/>
      <c r="E81" s="23"/>
      <c r="F81" s="23"/>
      <c r="G81" s="21"/>
      <c r="H81" s="24"/>
      <c r="I81" s="24"/>
    </row>
    <row r="82" spans="3:9" ht="12">
      <c r="C82" s="23"/>
      <c r="D82" s="23"/>
      <c r="E82" s="23"/>
      <c r="F82" s="23"/>
      <c r="G82" s="21"/>
      <c r="H82" s="24"/>
      <c r="I82" s="24"/>
    </row>
    <row r="83" spans="3:9" ht="12">
      <c r="C83" s="23"/>
      <c r="D83" s="23"/>
      <c r="E83" s="23"/>
      <c r="F83" s="23"/>
      <c r="G83" s="21"/>
      <c r="H83" s="24"/>
      <c r="I83" s="24"/>
    </row>
    <row r="84" spans="3:9" ht="12">
      <c r="C84" s="23"/>
      <c r="D84" s="23"/>
      <c r="E84" s="23"/>
      <c r="F84" s="23"/>
      <c r="G84" s="21"/>
      <c r="H84" s="24"/>
      <c r="I84" s="24"/>
    </row>
    <row r="85" spans="3:9" ht="12">
      <c r="C85" s="23"/>
      <c r="D85" s="23"/>
      <c r="E85" s="23"/>
      <c r="F85" s="23"/>
      <c r="G85" s="21"/>
      <c r="H85" s="24"/>
      <c r="I85" s="24"/>
    </row>
    <row r="86" spans="3:9" ht="12">
      <c r="C86" s="23"/>
      <c r="D86" s="23"/>
      <c r="E86" s="23"/>
      <c r="F86" s="23"/>
      <c r="G86" s="21"/>
      <c r="H86" s="24"/>
      <c r="I86" s="24"/>
    </row>
    <row r="87" spans="3:9" ht="12">
      <c r="C87" s="23"/>
      <c r="D87" s="23"/>
      <c r="E87" s="23"/>
      <c r="F87" s="23"/>
      <c r="G87" s="21"/>
      <c r="H87" s="24"/>
      <c r="I87" s="24"/>
    </row>
    <row r="88" spans="3:9" ht="12">
      <c r="C88" s="23"/>
      <c r="D88" s="23"/>
      <c r="E88" s="23"/>
      <c r="F88" s="23"/>
      <c r="G88" s="21"/>
      <c r="H88" s="24"/>
      <c r="I88" s="24"/>
    </row>
    <row r="89" spans="3:9" ht="12">
      <c r="C89" s="23"/>
      <c r="D89" s="23"/>
      <c r="E89" s="23"/>
      <c r="F89" s="23"/>
      <c r="G89" s="21"/>
      <c r="H89" s="24"/>
      <c r="I89" s="24"/>
    </row>
    <row r="90" spans="3:9" ht="12">
      <c r="C90" s="23"/>
      <c r="D90" s="23"/>
      <c r="E90" s="23"/>
      <c r="F90" s="23"/>
      <c r="G90" s="21"/>
      <c r="H90" s="24"/>
      <c r="I90" s="24"/>
    </row>
    <row r="91" spans="3:9" ht="12">
      <c r="C91" s="23"/>
      <c r="D91" s="23"/>
      <c r="E91" s="23"/>
      <c r="F91" s="23"/>
      <c r="G91" s="21"/>
      <c r="H91" s="24"/>
      <c r="I91" s="24"/>
    </row>
    <row r="92" spans="3:9" ht="12">
      <c r="C92" s="23"/>
      <c r="D92" s="23"/>
      <c r="E92" s="23"/>
      <c r="F92" s="23"/>
      <c r="G92" s="21"/>
      <c r="H92" s="24"/>
      <c r="I92" s="24"/>
    </row>
    <row r="93" spans="3:9" ht="12">
      <c r="C93" s="23"/>
      <c r="D93" s="23"/>
      <c r="E93" s="23"/>
      <c r="F93" s="23"/>
      <c r="G93" s="21"/>
      <c r="H93" s="24"/>
      <c r="I93" s="24"/>
    </row>
    <row r="94" spans="3:9" ht="12">
      <c r="C94" s="23"/>
      <c r="D94" s="23"/>
      <c r="E94" s="23"/>
      <c r="F94" s="23"/>
      <c r="G94" s="21"/>
      <c r="H94" s="24"/>
      <c r="I94" s="24"/>
    </row>
    <row r="95" spans="3:9" ht="12">
      <c r="C95" s="23"/>
      <c r="D95" s="23"/>
      <c r="E95" s="23"/>
      <c r="F95" s="23"/>
      <c r="G95" s="21"/>
      <c r="H95" s="24"/>
      <c r="I95" s="24"/>
    </row>
    <row r="96" spans="3:9" ht="12">
      <c r="C96" s="23"/>
      <c r="D96" s="23"/>
      <c r="E96" s="23"/>
      <c r="F96" s="23"/>
      <c r="G96" s="21"/>
      <c r="H96" s="24"/>
      <c r="I96" s="24"/>
    </row>
    <row r="97" spans="3:9" ht="12">
      <c r="C97" s="23"/>
      <c r="D97" s="23"/>
      <c r="E97" s="23"/>
      <c r="F97" s="23"/>
      <c r="G97" s="21"/>
      <c r="H97" s="24"/>
      <c r="I97" s="24"/>
    </row>
    <row r="98" spans="3:9" ht="12">
      <c r="C98" s="23"/>
      <c r="D98" s="23"/>
      <c r="E98" s="23"/>
      <c r="F98" s="23"/>
      <c r="G98" s="21"/>
      <c r="H98" s="24"/>
      <c r="I98" s="24"/>
    </row>
    <row r="99" spans="3:9" ht="12">
      <c r="C99" s="23"/>
      <c r="D99" s="23"/>
      <c r="E99" s="23"/>
      <c r="F99" s="23"/>
      <c r="G99" s="21"/>
      <c r="H99" s="24"/>
      <c r="I99" s="24"/>
    </row>
    <row r="100" spans="3:9" ht="12">
      <c r="C100" s="23"/>
      <c r="D100" s="23"/>
      <c r="E100" s="23"/>
      <c r="F100" s="23"/>
      <c r="G100" s="21"/>
      <c r="H100" s="24"/>
      <c r="I100" s="24"/>
    </row>
    <row r="101" spans="3:9" ht="12">
      <c r="C101" s="23"/>
      <c r="D101" s="23"/>
      <c r="E101" s="23"/>
      <c r="F101" s="23"/>
      <c r="G101" s="21"/>
      <c r="H101" s="24"/>
      <c r="I101" s="24"/>
    </row>
    <row r="102" spans="3:9" ht="12">
      <c r="C102" s="23"/>
      <c r="D102" s="23"/>
      <c r="E102" s="23"/>
      <c r="F102" s="23"/>
      <c r="G102" s="21"/>
      <c r="H102" s="24"/>
      <c r="I102" s="24"/>
    </row>
    <row r="103" spans="3:9" ht="12">
      <c r="C103" s="23"/>
      <c r="D103" s="23"/>
      <c r="E103" s="23"/>
      <c r="F103" s="23"/>
      <c r="G103" s="21"/>
      <c r="H103" s="24"/>
      <c r="I103" s="24"/>
    </row>
    <row r="104" spans="3:9" ht="12">
      <c r="C104" s="23"/>
      <c r="D104" s="23"/>
      <c r="E104" s="23"/>
      <c r="F104" s="23"/>
      <c r="G104" s="21"/>
      <c r="H104" s="24"/>
      <c r="I104" s="24"/>
    </row>
    <row r="105" spans="3:9" ht="12">
      <c r="C105" s="23"/>
      <c r="D105" s="23"/>
      <c r="E105" s="23"/>
      <c r="F105" s="23"/>
      <c r="G105" s="21"/>
      <c r="H105" s="24"/>
      <c r="I105" s="24"/>
    </row>
    <row r="106" spans="3:9" ht="12">
      <c r="C106" s="23"/>
      <c r="D106" s="23"/>
      <c r="E106" s="23"/>
      <c r="F106" s="23"/>
      <c r="G106" s="21"/>
      <c r="H106" s="24"/>
      <c r="I106" s="24"/>
    </row>
    <row r="107" spans="3:9" ht="12">
      <c r="C107" s="23"/>
      <c r="D107" s="23"/>
      <c r="E107" s="23"/>
      <c r="F107" s="23"/>
      <c r="G107" s="21"/>
      <c r="H107" s="24"/>
      <c r="I107" s="24"/>
    </row>
    <row r="108" spans="3:9" ht="12">
      <c r="C108" s="23"/>
      <c r="D108" s="23"/>
      <c r="E108" s="23"/>
      <c r="F108" s="23"/>
      <c r="G108" s="21"/>
      <c r="H108" s="24"/>
      <c r="I108" s="24"/>
    </row>
    <row r="109" spans="3:9" ht="12">
      <c r="C109" s="23"/>
      <c r="D109" s="23"/>
      <c r="E109" s="23"/>
      <c r="F109" s="23"/>
      <c r="G109" s="21"/>
      <c r="H109" s="24"/>
      <c r="I109" s="24"/>
    </row>
    <row r="110" spans="3:9" ht="12">
      <c r="C110" s="23"/>
      <c r="D110" s="23"/>
      <c r="E110" s="23"/>
      <c r="F110" s="23"/>
      <c r="G110" s="21"/>
      <c r="H110" s="24"/>
      <c r="I110" s="24"/>
    </row>
    <row r="111" spans="3:9" ht="12">
      <c r="C111" s="23"/>
      <c r="D111" s="23"/>
      <c r="E111" s="23"/>
      <c r="F111" s="23"/>
      <c r="G111" s="21"/>
      <c r="H111" s="24"/>
      <c r="I111" s="24"/>
    </row>
    <row r="112" spans="3:7" ht="12">
      <c r="C112" s="23"/>
      <c r="D112" s="23"/>
      <c r="E112" s="23"/>
      <c r="F112" s="23"/>
      <c r="G112" s="21"/>
    </row>
    <row r="113" spans="3:7" ht="12">
      <c r="C113" s="23"/>
      <c r="D113" s="23"/>
      <c r="E113" s="23"/>
      <c r="F113" s="23"/>
      <c r="G113" s="21"/>
    </row>
    <row r="114" spans="3:7" ht="12">
      <c r="C114" s="23"/>
      <c r="D114" s="23"/>
      <c r="E114" s="23"/>
      <c r="F114" s="23"/>
      <c r="G114" s="21"/>
    </row>
    <row r="115" spans="3:7" ht="12">
      <c r="C115" s="23"/>
      <c r="D115" s="23"/>
      <c r="E115" s="23"/>
      <c r="F115" s="23"/>
      <c r="G115" s="21"/>
    </row>
    <row r="116" spans="3:7" ht="12">
      <c r="C116" s="23"/>
      <c r="D116" s="23"/>
      <c r="E116" s="23"/>
      <c r="F116" s="23"/>
      <c r="G116" s="21"/>
    </row>
    <row r="117" spans="3:7" ht="12">
      <c r="C117" s="23"/>
      <c r="D117" s="23"/>
      <c r="E117" s="23"/>
      <c r="F117" s="23"/>
      <c r="G117" s="21"/>
    </row>
    <row r="118" spans="3:7" ht="12">
      <c r="C118" s="23"/>
      <c r="D118" s="23"/>
      <c r="E118" s="23"/>
      <c r="F118" s="23"/>
      <c r="G118" s="21"/>
    </row>
    <row r="119" spans="3:7" ht="12">
      <c r="C119" s="23"/>
      <c r="D119" s="23"/>
      <c r="E119" s="23"/>
      <c r="F119" s="23"/>
      <c r="G119" s="21"/>
    </row>
    <row r="120" spans="3:7" ht="12">
      <c r="C120" s="23"/>
      <c r="D120" s="23"/>
      <c r="E120" s="23"/>
      <c r="F120" s="23"/>
      <c r="G120" s="21"/>
    </row>
    <row r="121" spans="3:7" ht="12">
      <c r="C121" s="23"/>
      <c r="D121" s="23"/>
      <c r="E121" s="23"/>
      <c r="F121" s="23"/>
      <c r="G121" s="21"/>
    </row>
    <row r="122" spans="3:7" ht="12">
      <c r="C122" s="23"/>
      <c r="D122" s="23"/>
      <c r="E122" s="23"/>
      <c r="F122" s="23"/>
      <c r="G122" s="21"/>
    </row>
    <row r="123" spans="3:7" ht="12">
      <c r="C123" s="23"/>
      <c r="D123" s="23"/>
      <c r="E123" s="23"/>
      <c r="F123" s="23"/>
      <c r="G123" s="21"/>
    </row>
    <row r="124" spans="3:7" ht="12">
      <c r="C124" s="23"/>
      <c r="D124" s="23"/>
      <c r="E124" s="23"/>
      <c r="F124" s="23"/>
      <c r="G124" s="21"/>
    </row>
    <row r="125" spans="3:7" ht="12">
      <c r="C125" s="23"/>
      <c r="D125" s="23"/>
      <c r="E125" s="23"/>
      <c r="F125" s="23"/>
      <c r="G125" s="21"/>
    </row>
    <row r="126" spans="3:7" ht="12">
      <c r="C126" s="23"/>
      <c r="D126" s="23"/>
      <c r="E126" s="23"/>
      <c r="F126" s="23"/>
      <c r="G126" s="21"/>
    </row>
    <row r="127" spans="3:7" ht="12">
      <c r="C127" s="23"/>
      <c r="D127" s="23"/>
      <c r="E127" s="23"/>
      <c r="F127" s="23"/>
      <c r="G127" s="21"/>
    </row>
    <row r="128" spans="3:7" ht="12">
      <c r="C128" s="23"/>
      <c r="D128" s="23"/>
      <c r="E128" s="23"/>
      <c r="F128" s="23"/>
      <c r="G128" s="21"/>
    </row>
    <row r="129" spans="3:7" ht="12">
      <c r="C129" s="23"/>
      <c r="D129" s="23"/>
      <c r="E129" s="23"/>
      <c r="F129" s="23"/>
      <c r="G129" s="21"/>
    </row>
    <row r="130" spans="3:7" ht="12">
      <c r="C130" s="23"/>
      <c r="D130" s="23"/>
      <c r="E130" s="23"/>
      <c r="F130" s="23"/>
      <c r="G130" s="21"/>
    </row>
    <row r="131" spans="3:7" ht="12">
      <c r="C131" s="23"/>
      <c r="D131" s="23"/>
      <c r="E131" s="23"/>
      <c r="F131" s="23"/>
      <c r="G131" s="21"/>
    </row>
    <row r="132" spans="3:7" ht="12">
      <c r="C132" s="23"/>
      <c r="D132" s="23"/>
      <c r="E132" s="23"/>
      <c r="F132" s="23"/>
      <c r="G132" s="21"/>
    </row>
    <row r="133" spans="3:7" ht="12">
      <c r="C133" s="23"/>
      <c r="D133" s="23"/>
      <c r="E133" s="23"/>
      <c r="F133" s="23"/>
      <c r="G133" s="21"/>
    </row>
    <row r="134" spans="3:7" ht="12">
      <c r="C134" s="23"/>
      <c r="D134" s="23"/>
      <c r="E134" s="23"/>
      <c r="F134" s="23"/>
      <c r="G134" s="21"/>
    </row>
    <row r="135" spans="3:7" ht="12">
      <c r="C135" s="23"/>
      <c r="D135" s="23"/>
      <c r="E135" s="23"/>
      <c r="F135" s="23"/>
      <c r="G135" s="21"/>
    </row>
    <row r="136" spans="3:7" ht="12">
      <c r="C136" s="23"/>
      <c r="D136" s="23"/>
      <c r="E136" s="23"/>
      <c r="F136" s="23"/>
      <c r="G136" s="21"/>
    </row>
    <row r="137" spans="3:7" ht="12">
      <c r="C137" s="23"/>
      <c r="D137" s="23"/>
      <c r="E137" s="23"/>
      <c r="F137" s="23"/>
      <c r="G137" s="21"/>
    </row>
    <row r="138" spans="3:7" ht="12">
      <c r="C138" s="23"/>
      <c r="D138" s="23"/>
      <c r="E138" s="23"/>
      <c r="F138" s="23"/>
      <c r="G138" s="21"/>
    </row>
    <row r="139" spans="3:7" ht="12">
      <c r="C139" s="23"/>
      <c r="D139" s="23"/>
      <c r="E139" s="23"/>
      <c r="F139" s="23"/>
      <c r="G139" s="21"/>
    </row>
    <row r="140" spans="3:7" ht="12">
      <c r="C140" s="23"/>
      <c r="D140" s="23"/>
      <c r="E140" s="23"/>
      <c r="F140" s="23"/>
      <c r="G140" s="21"/>
    </row>
    <row r="141" spans="3:7" ht="12">
      <c r="C141" s="23"/>
      <c r="D141" s="23"/>
      <c r="E141" s="23"/>
      <c r="F141" s="23"/>
      <c r="G141" s="21"/>
    </row>
    <row r="142" spans="3:7" ht="12">
      <c r="C142" s="23"/>
      <c r="D142" s="23"/>
      <c r="E142" s="23"/>
      <c r="F142" s="23"/>
      <c r="G142" s="21"/>
    </row>
    <row r="143" spans="3:7" ht="12">
      <c r="C143" s="23"/>
      <c r="D143" s="23"/>
      <c r="E143" s="23"/>
      <c r="F143" s="23"/>
      <c r="G143" s="21"/>
    </row>
    <row r="144" spans="3:7" ht="12">
      <c r="C144" s="23"/>
      <c r="D144" s="23"/>
      <c r="E144" s="23"/>
      <c r="F144" s="23"/>
      <c r="G144" s="21"/>
    </row>
    <row r="145" spans="3:7" ht="12">
      <c r="C145" s="23"/>
      <c r="D145" s="23"/>
      <c r="E145" s="23"/>
      <c r="F145" s="23"/>
      <c r="G145" s="21"/>
    </row>
  </sheetData>
  <sheetProtection/>
  <mergeCells count="113">
    <mergeCell ref="H69:I69"/>
    <mergeCell ref="H57:I57"/>
    <mergeCell ref="H60:I60"/>
    <mergeCell ref="H63:I63"/>
    <mergeCell ref="H66:I66"/>
    <mergeCell ref="H52:I52"/>
    <mergeCell ref="H68:I68"/>
    <mergeCell ref="H53:I53"/>
    <mergeCell ref="H55:I55"/>
    <mergeCell ref="H64:I64"/>
    <mergeCell ref="D44:G46"/>
    <mergeCell ref="H40:I40"/>
    <mergeCell ref="H41:I41"/>
    <mergeCell ref="H42:I42"/>
    <mergeCell ref="H46:I46"/>
    <mergeCell ref="D41:G43"/>
    <mergeCell ref="H36:I36"/>
    <mergeCell ref="H54:I54"/>
    <mergeCell ref="D34:G35"/>
    <mergeCell ref="H35:I35"/>
    <mergeCell ref="H45:I45"/>
    <mergeCell ref="H44:I44"/>
    <mergeCell ref="H39:I39"/>
    <mergeCell ref="H48:I48"/>
    <mergeCell ref="H51:I51"/>
    <mergeCell ref="D47:G49"/>
    <mergeCell ref="K3:M3"/>
    <mergeCell ref="B3:J4"/>
    <mergeCell ref="H5:I5"/>
    <mergeCell ref="H6:I6"/>
    <mergeCell ref="H31:I31"/>
    <mergeCell ref="H38:I38"/>
    <mergeCell ref="D36:G38"/>
    <mergeCell ref="H37:I37"/>
    <mergeCell ref="H34:I34"/>
    <mergeCell ref="H7:I7"/>
    <mergeCell ref="B5:B12"/>
    <mergeCell ref="G5:G6"/>
    <mergeCell ref="G7:G8"/>
    <mergeCell ref="C5:F8"/>
    <mergeCell ref="H10:I10"/>
    <mergeCell ref="G11:G12"/>
    <mergeCell ref="H11:I11"/>
    <mergeCell ref="H12:I12"/>
    <mergeCell ref="C13:J13"/>
    <mergeCell ref="C14:F17"/>
    <mergeCell ref="C22:F25"/>
    <mergeCell ref="C9:F12"/>
    <mergeCell ref="G9:G10"/>
    <mergeCell ref="H29:I29"/>
    <mergeCell ref="G28:G29"/>
    <mergeCell ref="C26:F27"/>
    <mergeCell ref="G14:G15"/>
    <mergeCell ref="G18:G19"/>
    <mergeCell ref="G22:G23"/>
    <mergeCell ref="G16:G17"/>
    <mergeCell ref="H16:I16"/>
    <mergeCell ref="H25:I25"/>
    <mergeCell ref="G20:G21"/>
    <mergeCell ref="B34:B70"/>
    <mergeCell ref="B13:B25"/>
    <mergeCell ref="H49:I49"/>
    <mergeCell ref="H47:I47"/>
    <mergeCell ref="H43:I43"/>
    <mergeCell ref="B26:B29"/>
    <mergeCell ref="C34:C70"/>
    <mergeCell ref="C18:F21"/>
    <mergeCell ref="H23:I23"/>
    <mergeCell ref="H9:I9"/>
    <mergeCell ref="H14:I14"/>
    <mergeCell ref="H15:I15"/>
    <mergeCell ref="G24:G25"/>
    <mergeCell ref="H18:I18"/>
    <mergeCell ref="D39:G40"/>
    <mergeCell ref="B30:B33"/>
    <mergeCell ref="H24:I24"/>
    <mergeCell ref="H33:I33"/>
    <mergeCell ref="H32:I32"/>
    <mergeCell ref="H30:I30"/>
    <mergeCell ref="C28:F29"/>
    <mergeCell ref="G26:G27"/>
    <mergeCell ref="H26:I26"/>
    <mergeCell ref="H27:I27"/>
    <mergeCell ref="H28:I28"/>
    <mergeCell ref="F68:G70"/>
    <mergeCell ref="F56:G58"/>
    <mergeCell ref="N3:P3"/>
    <mergeCell ref="G30:G31"/>
    <mergeCell ref="H8:I8"/>
    <mergeCell ref="H21:I21"/>
    <mergeCell ref="H22:I22"/>
    <mergeCell ref="H17:I17"/>
    <mergeCell ref="H19:I19"/>
    <mergeCell ref="H20:I20"/>
    <mergeCell ref="G32:G33"/>
    <mergeCell ref="C30:F31"/>
    <mergeCell ref="C32:F33"/>
    <mergeCell ref="H70:I70"/>
    <mergeCell ref="D56:D70"/>
    <mergeCell ref="E56:E70"/>
    <mergeCell ref="F62:G64"/>
    <mergeCell ref="F65:G67"/>
    <mergeCell ref="H59:I59"/>
    <mergeCell ref="H61:I61"/>
    <mergeCell ref="H65:I65"/>
    <mergeCell ref="D53:G55"/>
    <mergeCell ref="H67:I67"/>
    <mergeCell ref="H50:I50"/>
    <mergeCell ref="H56:I56"/>
    <mergeCell ref="D50:G52"/>
    <mergeCell ref="H58:I58"/>
    <mergeCell ref="F59:G61"/>
    <mergeCell ref="H62:I62"/>
  </mergeCells>
  <printOptions horizontalCentered="1"/>
  <pageMargins left="0.5905511811023623" right="0.3937007874015748" top="0.5905511811023623" bottom="0.5905511811023623" header="0.5118110236220472" footer="0.31496062992125984"/>
  <pageSetup blackAndWhite="1" firstPageNumber="21" useFirstPageNumber="1" horizontalDpi="600" verticalDpi="600" orientation="portrait" paperSize="9" scale="80" r:id="rId1"/>
  <headerFooter alignWithMargins="0">
    <oddFooter>&amp;C&amp;"ＭＳ 明朝,標準"　&amp;12-3-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Q61"/>
  <sheetViews>
    <sheetView view="pageBreakPreview" zoomScaleSheetLayoutView="100" zoomScalePageLayoutView="0" workbookViewId="0" topLeftCell="B43">
      <selection activeCell="O60" sqref="O60"/>
    </sheetView>
  </sheetViews>
  <sheetFormatPr defaultColWidth="9.00390625" defaultRowHeight="13.5"/>
  <cols>
    <col min="1" max="1" width="0.875" style="11" customWidth="1"/>
    <col min="2" max="4" width="3.125" style="13" customWidth="1"/>
    <col min="5" max="8" width="2.50390625" style="13" customWidth="1"/>
    <col min="9" max="9" width="16.50390625" style="13" customWidth="1"/>
    <col min="10" max="10" width="4.125" style="13" customWidth="1"/>
    <col min="11" max="16" width="10.125" style="13" customWidth="1"/>
    <col min="17" max="17" width="10.25390625" style="11" bestFit="1" customWidth="1"/>
    <col min="18" max="16384" width="9.00390625" style="11" customWidth="1"/>
  </cols>
  <sheetData>
    <row r="1" ht="14.25">
      <c r="B1" s="5" t="s">
        <v>155</v>
      </c>
    </row>
    <row r="2" ht="12.75" thickBot="1"/>
    <row r="3" spans="2:16" s="8" customFormat="1" ht="15" customHeight="1">
      <c r="B3" s="304" t="s">
        <v>144</v>
      </c>
      <c r="C3" s="305"/>
      <c r="D3" s="305"/>
      <c r="E3" s="305"/>
      <c r="F3" s="305"/>
      <c r="G3" s="305"/>
      <c r="H3" s="305"/>
      <c r="I3" s="305"/>
      <c r="J3" s="305"/>
      <c r="K3" s="221" t="s">
        <v>246</v>
      </c>
      <c r="L3" s="192"/>
      <c r="M3" s="193"/>
      <c r="N3" s="191" t="s">
        <v>263</v>
      </c>
      <c r="O3" s="192"/>
      <c r="P3" s="193"/>
    </row>
    <row r="4" spans="2:16" s="8" customFormat="1" ht="15" customHeight="1" thickBot="1">
      <c r="B4" s="307"/>
      <c r="C4" s="308"/>
      <c r="D4" s="308"/>
      <c r="E4" s="308"/>
      <c r="F4" s="308"/>
      <c r="G4" s="308"/>
      <c r="H4" s="308"/>
      <c r="I4" s="308"/>
      <c r="J4" s="308"/>
      <c r="K4" s="51" t="s">
        <v>127</v>
      </c>
      <c r="L4" s="50" t="s">
        <v>59</v>
      </c>
      <c r="M4" s="52" t="s">
        <v>60</v>
      </c>
      <c r="N4" s="50" t="s">
        <v>127</v>
      </c>
      <c r="O4" s="50" t="s">
        <v>59</v>
      </c>
      <c r="P4" s="52" t="s">
        <v>60</v>
      </c>
    </row>
    <row r="5" spans="2:17" s="8" customFormat="1" ht="15" customHeight="1">
      <c r="B5" s="373" t="s">
        <v>175</v>
      </c>
      <c r="C5" s="377" t="s">
        <v>50</v>
      </c>
      <c r="D5" s="389" t="s">
        <v>107</v>
      </c>
      <c r="E5" s="356" t="s">
        <v>66</v>
      </c>
      <c r="F5" s="356"/>
      <c r="G5" s="356"/>
      <c r="H5" s="357"/>
      <c r="I5" s="14" t="s">
        <v>51</v>
      </c>
      <c r="J5" s="118"/>
      <c r="K5" s="123">
        <v>61</v>
      </c>
      <c r="L5" s="87">
        <v>19</v>
      </c>
      <c r="M5" s="88">
        <f>SUM(K5:L5)</f>
        <v>80</v>
      </c>
      <c r="N5" s="87">
        <v>59</v>
      </c>
      <c r="O5" s="87">
        <v>19</v>
      </c>
      <c r="P5" s="88">
        <f>SUM(N5:O5)</f>
        <v>78</v>
      </c>
      <c r="Q5" s="95">
        <f>P5-M5</f>
        <v>-2</v>
      </c>
    </row>
    <row r="6" spans="2:17" s="8" customFormat="1" ht="15" customHeight="1">
      <c r="B6" s="373"/>
      <c r="C6" s="377"/>
      <c r="D6" s="390"/>
      <c r="E6" s="356"/>
      <c r="F6" s="356"/>
      <c r="G6" s="356"/>
      <c r="H6" s="357"/>
      <c r="I6" s="14" t="s">
        <v>61</v>
      </c>
      <c r="J6" s="120" t="s">
        <v>86</v>
      </c>
      <c r="K6" s="105">
        <v>122318</v>
      </c>
      <c r="L6" s="66">
        <v>26577</v>
      </c>
      <c r="M6" s="67">
        <f aca="true" t="shared" si="0" ref="M6:M61">SUM(K6:L6)</f>
        <v>148895</v>
      </c>
      <c r="N6" s="66">
        <v>120673</v>
      </c>
      <c r="O6" s="66">
        <v>27307</v>
      </c>
      <c r="P6" s="67">
        <f aca="true" t="shared" si="1" ref="P6:P61">SUM(N6:O6)</f>
        <v>147980</v>
      </c>
      <c r="Q6" s="95">
        <f aca="true" t="shared" si="2" ref="Q6:Q31">P6-M6</f>
        <v>-915</v>
      </c>
    </row>
    <row r="7" spans="2:17" s="8" customFormat="1" ht="15" customHeight="1">
      <c r="B7" s="373"/>
      <c r="C7" s="377"/>
      <c r="D7" s="390"/>
      <c r="E7" s="358"/>
      <c r="F7" s="358"/>
      <c r="G7" s="358"/>
      <c r="H7" s="359"/>
      <c r="I7" s="14" t="s">
        <v>58</v>
      </c>
      <c r="J7" s="119" t="s">
        <v>57</v>
      </c>
      <c r="K7" s="105">
        <v>77</v>
      </c>
      <c r="L7" s="66">
        <v>10</v>
      </c>
      <c r="M7" s="67">
        <f t="shared" si="0"/>
        <v>87</v>
      </c>
      <c r="N7" s="66">
        <v>75</v>
      </c>
      <c r="O7" s="66">
        <v>9</v>
      </c>
      <c r="P7" s="67">
        <f t="shared" si="1"/>
        <v>84</v>
      </c>
      <c r="Q7" s="95">
        <f t="shared" si="2"/>
        <v>-3</v>
      </c>
    </row>
    <row r="8" spans="2:17" s="8" customFormat="1" ht="15" customHeight="1">
      <c r="B8" s="373"/>
      <c r="C8" s="377"/>
      <c r="D8" s="390"/>
      <c r="E8" s="360" t="s">
        <v>108</v>
      </c>
      <c r="F8" s="360"/>
      <c r="G8" s="360"/>
      <c r="H8" s="361"/>
      <c r="I8" s="14" t="s">
        <v>51</v>
      </c>
      <c r="J8" s="119"/>
      <c r="K8" s="105">
        <v>6</v>
      </c>
      <c r="L8" s="66">
        <v>1</v>
      </c>
      <c r="M8" s="67">
        <f t="shared" si="0"/>
        <v>7</v>
      </c>
      <c r="N8" s="66">
        <v>6</v>
      </c>
      <c r="O8" s="66">
        <v>1</v>
      </c>
      <c r="P8" s="67">
        <f t="shared" si="1"/>
        <v>7</v>
      </c>
      <c r="Q8" s="95">
        <f t="shared" si="2"/>
        <v>0</v>
      </c>
    </row>
    <row r="9" spans="2:17" s="8" customFormat="1" ht="15" customHeight="1">
      <c r="B9" s="373"/>
      <c r="C9" s="377"/>
      <c r="D9" s="390"/>
      <c r="E9" s="356"/>
      <c r="F9" s="356"/>
      <c r="G9" s="356"/>
      <c r="H9" s="357"/>
      <c r="I9" s="14" t="s">
        <v>222</v>
      </c>
      <c r="J9" s="120" t="s">
        <v>86</v>
      </c>
      <c r="K9" s="105">
        <v>134882</v>
      </c>
      <c r="L9" s="66">
        <v>11927</v>
      </c>
      <c r="M9" s="67">
        <f t="shared" si="0"/>
        <v>146809</v>
      </c>
      <c r="N9" s="66">
        <v>134882</v>
      </c>
      <c r="O9" s="66">
        <v>11927</v>
      </c>
      <c r="P9" s="67">
        <f t="shared" si="1"/>
        <v>146809</v>
      </c>
      <c r="Q9" s="95">
        <f t="shared" si="2"/>
        <v>0</v>
      </c>
    </row>
    <row r="10" spans="2:17" s="8" customFormat="1" ht="15" customHeight="1">
      <c r="B10" s="373"/>
      <c r="C10" s="377"/>
      <c r="D10" s="390"/>
      <c r="E10" s="358"/>
      <c r="F10" s="358"/>
      <c r="G10" s="358"/>
      <c r="H10" s="359"/>
      <c r="I10" s="14" t="s">
        <v>58</v>
      </c>
      <c r="J10" s="119" t="s">
        <v>57</v>
      </c>
      <c r="K10" s="105">
        <v>2</v>
      </c>
      <c r="L10" s="69">
        <v>0</v>
      </c>
      <c r="M10" s="67">
        <f t="shared" si="0"/>
        <v>2</v>
      </c>
      <c r="N10" s="66">
        <v>2</v>
      </c>
      <c r="O10" s="69">
        <v>0</v>
      </c>
      <c r="P10" s="67">
        <f t="shared" si="1"/>
        <v>2</v>
      </c>
      <c r="Q10" s="95">
        <f t="shared" si="2"/>
        <v>0</v>
      </c>
    </row>
    <row r="11" spans="2:17" s="8" customFormat="1" ht="15" customHeight="1">
      <c r="B11" s="373"/>
      <c r="C11" s="377"/>
      <c r="D11" s="390"/>
      <c r="E11" s="360" t="s">
        <v>67</v>
      </c>
      <c r="F11" s="360"/>
      <c r="G11" s="360"/>
      <c r="H11" s="361"/>
      <c r="I11" s="14" t="s">
        <v>51</v>
      </c>
      <c r="J11" s="119"/>
      <c r="K11" s="105">
        <v>17</v>
      </c>
      <c r="L11" s="66">
        <v>4</v>
      </c>
      <c r="M11" s="67">
        <f t="shared" si="0"/>
        <v>21</v>
      </c>
      <c r="N11" s="66">
        <v>17</v>
      </c>
      <c r="O11" s="66">
        <v>4</v>
      </c>
      <c r="P11" s="67">
        <f t="shared" si="1"/>
        <v>21</v>
      </c>
      <c r="Q11" s="95">
        <f t="shared" si="2"/>
        <v>0</v>
      </c>
    </row>
    <row r="12" spans="2:17" s="8" customFormat="1" ht="15" customHeight="1">
      <c r="B12" s="373"/>
      <c r="C12" s="377"/>
      <c r="D12" s="390"/>
      <c r="E12" s="356"/>
      <c r="F12" s="356"/>
      <c r="G12" s="356"/>
      <c r="H12" s="357"/>
      <c r="I12" s="14" t="s">
        <v>222</v>
      </c>
      <c r="J12" s="120" t="s">
        <v>86</v>
      </c>
      <c r="K12" s="105">
        <v>226330</v>
      </c>
      <c r="L12" s="66">
        <v>59606</v>
      </c>
      <c r="M12" s="67">
        <f t="shared" si="0"/>
        <v>285936</v>
      </c>
      <c r="N12" s="66">
        <v>226330</v>
      </c>
      <c r="O12" s="66">
        <v>59606</v>
      </c>
      <c r="P12" s="67">
        <f t="shared" si="1"/>
        <v>285936</v>
      </c>
      <c r="Q12" s="95">
        <f t="shared" si="2"/>
        <v>0</v>
      </c>
    </row>
    <row r="13" spans="2:17" s="8" customFormat="1" ht="15" customHeight="1">
      <c r="B13" s="373"/>
      <c r="C13" s="377"/>
      <c r="D13" s="390"/>
      <c r="E13" s="358"/>
      <c r="F13" s="358"/>
      <c r="G13" s="358"/>
      <c r="H13" s="359"/>
      <c r="I13" s="14" t="s">
        <v>58</v>
      </c>
      <c r="J13" s="119" t="s">
        <v>57</v>
      </c>
      <c r="K13" s="105">
        <v>5</v>
      </c>
      <c r="L13" s="69">
        <v>0</v>
      </c>
      <c r="M13" s="67">
        <f t="shared" si="0"/>
        <v>5</v>
      </c>
      <c r="N13" s="66">
        <v>5</v>
      </c>
      <c r="O13" s="69">
        <v>0</v>
      </c>
      <c r="P13" s="67">
        <f t="shared" si="1"/>
        <v>5</v>
      </c>
      <c r="Q13" s="95">
        <f t="shared" si="2"/>
        <v>0</v>
      </c>
    </row>
    <row r="14" spans="2:17" s="8" customFormat="1" ht="15" customHeight="1">
      <c r="B14" s="373"/>
      <c r="C14" s="377"/>
      <c r="D14" s="390"/>
      <c r="E14" s="360" t="s">
        <v>118</v>
      </c>
      <c r="F14" s="360"/>
      <c r="G14" s="360"/>
      <c r="H14" s="361"/>
      <c r="I14" s="14" t="s">
        <v>51</v>
      </c>
      <c r="J14" s="119"/>
      <c r="K14" s="105">
        <v>35</v>
      </c>
      <c r="L14" s="66">
        <v>15</v>
      </c>
      <c r="M14" s="67">
        <f t="shared" si="0"/>
        <v>50</v>
      </c>
      <c r="N14" s="66">
        <v>34</v>
      </c>
      <c r="O14" s="66">
        <v>15</v>
      </c>
      <c r="P14" s="67">
        <f t="shared" si="1"/>
        <v>49</v>
      </c>
      <c r="Q14" s="95">
        <f t="shared" si="2"/>
        <v>-1</v>
      </c>
    </row>
    <row r="15" spans="2:17" s="8" customFormat="1" ht="15" customHeight="1">
      <c r="B15" s="373"/>
      <c r="C15" s="377"/>
      <c r="D15" s="390"/>
      <c r="E15" s="356"/>
      <c r="F15" s="356"/>
      <c r="G15" s="356"/>
      <c r="H15" s="357"/>
      <c r="I15" s="14" t="s">
        <v>223</v>
      </c>
      <c r="J15" s="120" t="s">
        <v>86</v>
      </c>
      <c r="K15" s="105">
        <v>19244</v>
      </c>
      <c r="L15" s="66">
        <v>5569</v>
      </c>
      <c r="M15" s="67">
        <f t="shared" si="0"/>
        <v>24813</v>
      </c>
      <c r="N15" s="66">
        <v>18867</v>
      </c>
      <c r="O15" s="66">
        <v>5569</v>
      </c>
      <c r="P15" s="67">
        <f t="shared" si="1"/>
        <v>24436</v>
      </c>
      <c r="Q15" s="95">
        <f t="shared" si="2"/>
        <v>-377</v>
      </c>
    </row>
    <row r="16" spans="2:17" s="8" customFormat="1" ht="15" customHeight="1">
      <c r="B16" s="373"/>
      <c r="C16" s="377"/>
      <c r="D16" s="390"/>
      <c r="E16" s="358"/>
      <c r="F16" s="358"/>
      <c r="G16" s="358"/>
      <c r="H16" s="359"/>
      <c r="I16" s="14" t="s">
        <v>58</v>
      </c>
      <c r="J16" s="119" t="s">
        <v>57</v>
      </c>
      <c r="K16" s="105">
        <v>9</v>
      </c>
      <c r="L16" s="69">
        <v>0</v>
      </c>
      <c r="M16" s="67">
        <f t="shared" si="0"/>
        <v>9</v>
      </c>
      <c r="N16" s="66">
        <v>9</v>
      </c>
      <c r="O16" s="69">
        <v>0</v>
      </c>
      <c r="P16" s="67">
        <f t="shared" si="1"/>
        <v>9</v>
      </c>
      <c r="Q16" s="95">
        <f t="shared" si="2"/>
        <v>0</v>
      </c>
    </row>
    <row r="17" spans="2:17" s="8" customFormat="1" ht="19.5" customHeight="1">
      <c r="B17" s="373"/>
      <c r="C17" s="377"/>
      <c r="D17" s="368" t="s">
        <v>176</v>
      </c>
      <c r="E17" s="375" t="s">
        <v>177</v>
      </c>
      <c r="F17" s="360"/>
      <c r="G17" s="360"/>
      <c r="H17" s="361"/>
      <c r="I17" s="15" t="s">
        <v>51</v>
      </c>
      <c r="J17" s="106"/>
      <c r="K17" s="99">
        <v>9</v>
      </c>
      <c r="L17" s="59">
        <v>2</v>
      </c>
      <c r="M17" s="60">
        <f t="shared" si="0"/>
        <v>11</v>
      </c>
      <c r="N17" s="59">
        <v>9</v>
      </c>
      <c r="O17" s="59">
        <v>2</v>
      </c>
      <c r="P17" s="60">
        <f t="shared" si="1"/>
        <v>11</v>
      </c>
      <c r="Q17" s="95">
        <f t="shared" si="2"/>
        <v>0</v>
      </c>
    </row>
    <row r="18" spans="2:17" s="8" customFormat="1" ht="19.5" customHeight="1">
      <c r="B18" s="373"/>
      <c r="C18" s="377"/>
      <c r="D18" s="369"/>
      <c r="E18" s="376"/>
      <c r="F18" s="358"/>
      <c r="G18" s="358"/>
      <c r="H18" s="359"/>
      <c r="I18" s="16" t="s">
        <v>179</v>
      </c>
      <c r="J18" s="106"/>
      <c r="K18" s="99">
        <v>1987</v>
      </c>
      <c r="L18" s="59">
        <v>97</v>
      </c>
      <c r="M18" s="60">
        <f t="shared" si="0"/>
        <v>2084</v>
      </c>
      <c r="N18" s="59">
        <v>1987</v>
      </c>
      <c r="O18" s="59">
        <v>97</v>
      </c>
      <c r="P18" s="60">
        <f t="shared" si="1"/>
        <v>2084</v>
      </c>
      <c r="Q18" s="95">
        <f t="shared" si="2"/>
        <v>0</v>
      </c>
    </row>
    <row r="19" spans="2:17" s="8" customFormat="1" ht="19.5" customHeight="1">
      <c r="B19" s="373"/>
      <c r="C19" s="377"/>
      <c r="D19" s="369"/>
      <c r="E19" s="375" t="s">
        <v>178</v>
      </c>
      <c r="F19" s="360"/>
      <c r="G19" s="360"/>
      <c r="H19" s="361"/>
      <c r="I19" s="15" t="s">
        <v>51</v>
      </c>
      <c r="J19" s="106"/>
      <c r="K19" s="105">
        <v>32</v>
      </c>
      <c r="L19" s="66">
        <v>7</v>
      </c>
      <c r="M19" s="58">
        <f t="shared" si="0"/>
        <v>39</v>
      </c>
      <c r="N19" s="66">
        <v>32</v>
      </c>
      <c r="O19" s="66">
        <v>7</v>
      </c>
      <c r="P19" s="58">
        <f t="shared" si="1"/>
        <v>39</v>
      </c>
      <c r="Q19" s="95">
        <f t="shared" si="2"/>
        <v>0</v>
      </c>
    </row>
    <row r="20" spans="2:17" s="8" customFormat="1" ht="19.5" customHeight="1">
      <c r="B20" s="373"/>
      <c r="C20" s="377"/>
      <c r="D20" s="370"/>
      <c r="E20" s="376"/>
      <c r="F20" s="358"/>
      <c r="G20" s="358"/>
      <c r="H20" s="359"/>
      <c r="I20" s="16" t="s">
        <v>179</v>
      </c>
      <c r="J20" s="106"/>
      <c r="K20" s="105">
        <v>7</v>
      </c>
      <c r="L20" s="66">
        <v>0</v>
      </c>
      <c r="M20" s="58">
        <f t="shared" si="0"/>
        <v>7</v>
      </c>
      <c r="N20" s="66">
        <v>7</v>
      </c>
      <c r="O20" s="66">
        <v>0</v>
      </c>
      <c r="P20" s="58">
        <f t="shared" si="1"/>
        <v>7</v>
      </c>
      <c r="Q20" s="95">
        <f t="shared" si="2"/>
        <v>0</v>
      </c>
    </row>
    <row r="21" spans="2:17" s="8" customFormat="1" ht="19.5" customHeight="1">
      <c r="B21" s="373"/>
      <c r="C21" s="377"/>
      <c r="D21" s="161" t="s">
        <v>109</v>
      </c>
      <c r="E21" s="378"/>
      <c r="F21" s="378"/>
      <c r="G21" s="378"/>
      <c r="H21" s="162"/>
      <c r="I21" s="15" t="s">
        <v>51</v>
      </c>
      <c r="J21" s="125"/>
      <c r="K21" s="123">
        <v>25</v>
      </c>
      <c r="L21" s="87">
        <v>12</v>
      </c>
      <c r="M21" s="58">
        <f t="shared" si="0"/>
        <v>37</v>
      </c>
      <c r="N21" s="87">
        <v>24</v>
      </c>
      <c r="O21" s="87">
        <v>12</v>
      </c>
      <c r="P21" s="58">
        <f t="shared" si="1"/>
        <v>36</v>
      </c>
      <c r="Q21" s="95">
        <f t="shared" si="2"/>
        <v>-1</v>
      </c>
    </row>
    <row r="22" spans="2:17" s="8" customFormat="1" ht="15" customHeight="1">
      <c r="B22" s="373"/>
      <c r="C22" s="377"/>
      <c r="D22" s="371"/>
      <c r="E22" s="379"/>
      <c r="F22" s="379"/>
      <c r="G22" s="379"/>
      <c r="H22" s="372"/>
      <c r="I22" s="14" t="s">
        <v>61</v>
      </c>
      <c r="J22" s="120" t="s">
        <v>86</v>
      </c>
      <c r="K22" s="105">
        <v>22415</v>
      </c>
      <c r="L22" s="66">
        <v>14109</v>
      </c>
      <c r="M22" s="67">
        <f t="shared" si="0"/>
        <v>36524</v>
      </c>
      <c r="N22" s="66">
        <v>19691</v>
      </c>
      <c r="O22" s="66">
        <v>14109</v>
      </c>
      <c r="P22" s="67">
        <f t="shared" si="1"/>
        <v>33800</v>
      </c>
      <c r="Q22" s="95">
        <f t="shared" si="2"/>
        <v>-2724</v>
      </c>
    </row>
    <row r="23" spans="2:17" s="8" customFormat="1" ht="19.5" customHeight="1">
      <c r="B23" s="373"/>
      <c r="C23" s="377"/>
      <c r="D23" s="362" t="s">
        <v>110</v>
      </c>
      <c r="E23" s="362"/>
      <c r="F23" s="362"/>
      <c r="G23" s="362"/>
      <c r="H23" s="363"/>
      <c r="I23" s="15" t="s">
        <v>51</v>
      </c>
      <c r="J23" s="106"/>
      <c r="K23" s="99">
        <v>1</v>
      </c>
      <c r="L23" s="89">
        <v>1</v>
      </c>
      <c r="M23" s="60">
        <f t="shared" si="0"/>
        <v>2</v>
      </c>
      <c r="N23" s="59">
        <v>1</v>
      </c>
      <c r="O23" s="89">
        <v>1</v>
      </c>
      <c r="P23" s="60">
        <f t="shared" si="1"/>
        <v>2</v>
      </c>
      <c r="Q23" s="95">
        <f t="shared" si="2"/>
        <v>0</v>
      </c>
    </row>
    <row r="24" spans="2:17" s="8" customFormat="1" ht="15" customHeight="1">
      <c r="B24" s="373"/>
      <c r="C24" s="377"/>
      <c r="D24" s="364"/>
      <c r="E24" s="364"/>
      <c r="F24" s="364"/>
      <c r="G24" s="364"/>
      <c r="H24" s="365"/>
      <c r="I24" s="14" t="s">
        <v>20</v>
      </c>
      <c r="J24" s="120" t="s">
        <v>86</v>
      </c>
      <c r="K24" s="105">
        <v>6850</v>
      </c>
      <c r="L24" s="69">
        <v>1443</v>
      </c>
      <c r="M24" s="67">
        <f t="shared" si="0"/>
        <v>8293</v>
      </c>
      <c r="N24" s="66">
        <v>6850</v>
      </c>
      <c r="O24" s="69">
        <v>1443</v>
      </c>
      <c r="P24" s="67">
        <f t="shared" si="1"/>
        <v>8293</v>
      </c>
      <c r="Q24" s="95">
        <f t="shared" si="2"/>
        <v>0</v>
      </c>
    </row>
    <row r="25" spans="2:17" s="8" customFormat="1" ht="19.5" customHeight="1">
      <c r="B25" s="373"/>
      <c r="C25" s="377"/>
      <c r="D25" s="366"/>
      <c r="E25" s="366"/>
      <c r="F25" s="366"/>
      <c r="G25" s="366"/>
      <c r="H25" s="367"/>
      <c r="I25" s="16" t="s">
        <v>58</v>
      </c>
      <c r="J25" s="106" t="s">
        <v>57</v>
      </c>
      <c r="K25" s="99">
        <v>11</v>
      </c>
      <c r="L25" s="89">
        <v>2</v>
      </c>
      <c r="M25" s="60">
        <f t="shared" si="0"/>
        <v>13</v>
      </c>
      <c r="N25" s="59">
        <v>11</v>
      </c>
      <c r="O25" s="89">
        <v>1</v>
      </c>
      <c r="P25" s="60">
        <f t="shared" si="1"/>
        <v>12</v>
      </c>
      <c r="Q25" s="95">
        <f t="shared" si="2"/>
        <v>-1</v>
      </c>
    </row>
    <row r="26" spans="2:17" s="8" customFormat="1" ht="19.5" customHeight="1">
      <c r="B26" s="373"/>
      <c r="C26" s="381" t="s">
        <v>180</v>
      </c>
      <c r="D26" s="368" t="s">
        <v>176</v>
      </c>
      <c r="E26" s="375" t="s">
        <v>177</v>
      </c>
      <c r="F26" s="360"/>
      <c r="G26" s="360"/>
      <c r="H26" s="361"/>
      <c r="I26" s="15" t="s">
        <v>51</v>
      </c>
      <c r="J26" s="106"/>
      <c r="K26" s="99">
        <v>50</v>
      </c>
      <c r="L26" s="59">
        <v>5</v>
      </c>
      <c r="M26" s="60">
        <f t="shared" si="0"/>
        <v>55</v>
      </c>
      <c r="N26" s="59">
        <v>50</v>
      </c>
      <c r="O26" s="59">
        <v>5</v>
      </c>
      <c r="P26" s="60">
        <f t="shared" si="1"/>
        <v>55</v>
      </c>
      <c r="Q26" s="95">
        <f t="shared" si="2"/>
        <v>0</v>
      </c>
    </row>
    <row r="27" spans="2:17" s="8" customFormat="1" ht="19.5" customHeight="1">
      <c r="B27" s="373"/>
      <c r="C27" s="294"/>
      <c r="D27" s="369"/>
      <c r="E27" s="376"/>
      <c r="F27" s="358"/>
      <c r="G27" s="358"/>
      <c r="H27" s="359"/>
      <c r="I27" s="16" t="s">
        <v>179</v>
      </c>
      <c r="J27" s="106"/>
      <c r="K27" s="99">
        <v>9377</v>
      </c>
      <c r="L27" s="59">
        <v>1171</v>
      </c>
      <c r="M27" s="60">
        <f t="shared" si="0"/>
        <v>10548</v>
      </c>
      <c r="N27" s="59">
        <v>9325</v>
      </c>
      <c r="O27" s="59">
        <v>1172</v>
      </c>
      <c r="P27" s="60">
        <f t="shared" si="1"/>
        <v>10497</v>
      </c>
      <c r="Q27" s="95">
        <f t="shared" si="2"/>
        <v>-51</v>
      </c>
    </row>
    <row r="28" spans="2:17" s="8" customFormat="1" ht="19.5" customHeight="1">
      <c r="B28" s="373"/>
      <c r="C28" s="294"/>
      <c r="D28" s="369"/>
      <c r="E28" s="375" t="s">
        <v>178</v>
      </c>
      <c r="F28" s="360"/>
      <c r="G28" s="360"/>
      <c r="H28" s="361"/>
      <c r="I28" s="15" t="s">
        <v>51</v>
      </c>
      <c r="J28" s="106"/>
      <c r="K28" s="105">
        <v>1152</v>
      </c>
      <c r="L28" s="66">
        <v>122</v>
      </c>
      <c r="M28" s="60">
        <f t="shared" si="0"/>
        <v>1274</v>
      </c>
      <c r="N28" s="66">
        <v>1159</v>
      </c>
      <c r="O28" s="66">
        <v>124</v>
      </c>
      <c r="P28" s="60">
        <f t="shared" si="1"/>
        <v>1283</v>
      </c>
      <c r="Q28" s="95">
        <f t="shared" si="2"/>
        <v>9</v>
      </c>
    </row>
    <row r="29" spans="2:17" s="8" customFormat="1" ht="19.5" customHeight="1">
      <c r="B29" s="374"/>
      <c r="C29" s="295"/>
      <c r="D29" s="370"/>
      <c r="E29" s="376"/>
      <c r="F29" s="358"/>
      <c r="G29" s="358"/>
      <c r="H29" s="359"/>
      <c r="I29" s="16" t="s">
        <v>179</v>
      </c>
      <c r="J29" s="106"/>
      <c r="K29" s="105">
        <v>321</v>
      </c>
      <c r="L29" s="66">
        <v>13</v>
      </c>
      <c r="M29" s="60">
        <f t="shared" si="0"/>
        <v>334</v>
      </c>
      <c r="N29" s="66">
        <v>302</v>
      </c>
      <c r="O29" s="66">
        <v>13</v>
      </c>
      <c r="P29" s="60">
        <f t="shared" si="1"/>
        <v>315</v>
      </c>
      <c r="Q29" s="95">
        <f t="shared" si="2"/>
        <v>-19</v>
      </c>
    </row>
    <row r="30" spans="2:17" s="8" customFormat="1" ht="19.5" customHeight="1">
      <c r="B30" s="397" t="s">
        <v>80</v>
      </c>
      <c r="C30" s="391" t="s">
        <v>22</v>
      </c>
      <c r="D30" s="368" t="s">
        <v>181</v>
      </c>
      <c r="E30" s="362"/>
      <c r="F30" s="362"/>
      <c r="G30" s="362"/>
      <c r="H30" s="363"/>
      <c r="I30" s="15" t="s">
        <v>51</v>
      </c>
      <c r="J30" s="106"/>
      <c r="K30" s="105">
        <v>1781</v>
      </c>
      <c r="L30" s="66">
        <v>400</v>
      </c>
      <c r="M30" s="60">
        <f t="shared" si="0"/>
        <v>2181</v>
      </c>
      <c r="N30" s="66">
        <v>1702</v>
      </c>
      <c r="O30" s="66">
        <v>402</v>
      </c>
      <c r="P30" s="60">
        <f t="shared" si="1"/>
        <v>2104</v>
      </c>
      <c r="Q30" s="95">
        <f t="shared" si="2"/>
        <v>-77</v>
      </c>
    </row>
    <row r="31" spans="2:17" s="8" customFormat="1" ht="19.5" customHeight="1">
      <c r="B31" s="374"/>
      <c r="C31" s="392"/>
      <c r="D31" s="370"/>
      <c r="E31" s="366"/>
      <c r="F31" s="366"/>
      <c r="G31" s="366"/>
      <c r="H31" s="367"/>
      <c r="I31" s="16" t="s">
        <v>61</v>
      </c>
      <c r="J31" s="106" t="s">
        <v>112</v>
      </c>
      <c r="K31" s="115">
        <v>114460</v>
      </c>
      <c r="L31" s="83">
        <v>30826</v>
      </c>
      <c r="M31" s="60">
        <f t="shared" si="0"/>
        <v>145286</v>
      </c>
      <c r="N31" s="83">
        <v>108514</v>
      </c>
      <c r="O31" s="83">
        <v>31148</v>
      </c>
      <c r="P31" s="60">
        <f t="shared" si="1"/>
        <v>139662</v>
      </c>
      <c r="Q31" s="95">
        <f t="shared" si="2"/>
        <v>-5624</v>
      </c>
    </row>
    <row r="32" spans="2:17" ht="15.75" customHeight="1">
      <c r="B32" s="346" t="s">
        <v>213</v>
      </c>
      <c r="C32" s="334" t="s">
        <v>145</v>
      </c>
      <c r="D32" s="398" t="s">
        <v>146</v>
      </c>
      <c r="E32" s="161" t="s">
        <v>212</v>
      </c>
      <c r="F32" s="378"/>
      <c r="G32" s="378"/>
      <c r="H32" s="162"/>
      <c r="I32" s="15" t="s">
        <v>147</v>
      </c>
      <c r="J32" s="126"/>
      <c r="K32" s="99">
        <v>231379</v>
      </c>
      <c r="L32" s="59">
        <v>86604</v>
      </c>
      <c r="M32" s="60">
        <f t="shared" si="0"/>
        <v>317983</v>
      </c>
      <c r="N32" s="59">
        <v>230584</v>
      </c>
      <c r="O32" s="59">
        <v>86604</v>
      </c>
      <c r="P32" s="60">
        <f t="shared" si="1"/>
        <v>317188</v>
      </c>
      <c r="Q32" s="95">
        <f>P32-M34</f>
        <v>0</v>
      </c>
    </row>
    <row r="33" spans="2:17" ht="15.75" customHeight="1">
      <c r="B33" s="347"/>
      <c r="C33" s="335"/>
      <c r="D33" s="399"/>
      <c r="E33" s="163"/>
      <c r="F33" s="382"/>
      <c r="G33" s="382"/>
      <c r="H33" s="164"/>
      <c r="I33" s="15" t="s">
        <v>148</v>
      </c>
      <c r="J33" s="126"/>
      <c r="K33" s="99">
        <v>-795</v>
      </c>
      <c r="L33" s="59">
        <v>0</v>
      </c>
      <c r="M33" s="60">
        <f t="shared" si="0"/>
        <v>-795</v>
      </c>
      <c r="N33" s="59">
        <v>59</v>
      </c>
      <c r="O33" s="59">
        <v>441</v>
      </c>
      <c r="P33" s="60">
        <f t="shared" si="1"/>
        <v>500</v>
      </c>
      <c r="Q33" s="95"/>
    </row>
    <row r="34" spans="2:17" ht="15.75" customHeight="1">
      <c r="B34" s="347"/>
      <c r="C34" s="335"/>
      <c r="D34" s="399"/>
      <c r="E34" s="371"/>
      <c r="F34" s="379"/>
      <c r="G34" s="379"/>
      <c r="H34" s="372"/>
      <c r="I34" s="15" t="s">
        <v>149</v>
      </c>
      <c r="J34" s="126"/>
      <c r="K34" s="99">
        <v>230584</v>
      </c>
      <c r="L34" s="59">
        <v>86604</v>
      </c>
      <c r="M34" s="60">
        <f t="shared" si="0"/>
        <v>317188</v>
      </c>
      <c r="N34" s="59">
        <v>230643</v>
      </c>
      <c r="O34" s="59">
        <v>87045</v>
      </c>
      <c r="P34" s="60">
        <f t="shared" si="1"/>
        <v>317688</v>
      </c>
      <c r="Q34" s="95">
        <f>P32+P33-P34</f>
        <v>0</v>
      </c>
    </row>
    <row r="35" spans="2:17" ht="15.75" customHeight="1">
      <c r="B35" s="347"/>
      <c r="C35" s="335"/>
      <c r="D35" s="399"/>
      <c r="E35" s="161" t="s">
        <v>214</v>
      </c>
      <c r="F35" s="378"/>
      <c r="G35" s="378"/>
      <c r="H35" s="162"/>
      <c r="I35" s="15" t="s">
        <v>147</v>
      </c>
      <c r="J35" s="126"/>
      <c r="K35" s="99">
        <v>184762</v>
      </c>
      <c r="L35" s="59">
        <v>56390</v>
      </c>
      <c r="M35" s="60">
        <f t="shared" si="0"/>
        <v>241152</v>
      </c>
      <c r="N35" s="59">
        <v>184959</v>
      </c>
      <c r="O35" s="59">
        <v>56411</v>
      </c>
      <c r="P35" s="60">
        <f t="shared" si="1"/>
        <v>241370</v>
      </c>
      <c r="Q35" s="95">
        <f>P35-M37</f>
        <v>0</v>
      </c>
    </row>
    <row r="36" spans="2:17" ht="15.75" customHeight="1">
      <c r="B36" s="347"/>
      <c r="C36" s="335"/>
      <c r="D36" s="399"/>
      <c r="E36" s="163"/>
      <c r="F36" s="382"/>
      <c r="G36" s="382"/>
      <c r="H36" s="164"/>
      <c r="I36" s="15" t="s">
        <v>148</v>
      </c>
      <c r="J36" s="126"/>
      <c r="K36" s="99">
        <v>197</v>
      </c>
      <c r="L36" s="59">
        <v>21</v>
      </c>
      <c r="M36" s="60">
        <f t="shared" si="0"/>
        <v>218</v>
      </c>
      <c r="N36" s="59">
        <v>4973</v>
      </c>
      <c r="O36" s="59">
        <v>309</v>
      </c>
      <c r="P36" s="60">
        <f t="shared" si="1"/>
        <v>5282</v>
      </c>
      <c r="Q36" s="95"/>
    </row>
    <row r="37" spans="2:17" ht="15.75" customHeight="1">
      <c r="B37" s="347"/>
      <c r="C37" s="335"/>
      <c r="D37" s="400"/>
      <c r="E37" s="371"/>
      <c r="F37" s="379"/>
      <c r="G37" s="379"/>
      <c r="H37" s="372"/>
      <c r="I37" s="15" t="s">
        <v>149</v>
      </c>
      <c r="J37" s="126"/>
      <c r="K37" s="99">
        <v>184959</v>
      </c>
      <c r="L37" s="59">
        <v>56411</v>
      </c>
      <c r="M37" s="60">
        <f t="shared" si="0"/>
        <v>241370</v>
      </c>
      <c r="N37" s="59">
        <v>189932</v>
      </c>
      <c r="O37" s="59">
        <v>56720</v>
      </c>
      <c r="P37" s="60">
        <f t="shared" si="1"/>
        <v>246652</v>
      </c>
      <c r="Q37" s="95">
        <f>P35+P36-P37</f>
        <v>0</v>
      </c>
    </row>
    <row r="38" spans="2:17" ht="15.75" customHeight="1">
      <c r="B38" s="347"/>
      <c r="C38" s="335"/>
      <c r="D38" s="380" t="s">
        <v>53</v>
      </c>
      <c r="E38" s="391" t="s">
        <v>189</v>
      </c>
      <c r="F38" s="393"/>
      <c r="G38" s="161" t="s">
        <v>212</v>
      </c>
      <c r="H38" s="162"/>
      <c r="I38" s="15" t="s">
        <v>147</v>
      </c>
      <c r="J38" s="127"/>
      <c r="K38" s="99">
        <v>151594</v>
      </c>
      <c r="L38" s="59">
        <v>35413</v>
      </c>
      <c r="M38" s="60">
        <f t="shared" si="0"/>
        <v>187007</v>
      </c>
      <c r="N38" s="59">
        <v>153647</v>
      </c>
      <c r="O38" s="59">
        <v>34718</v>
      </c>
      <c r="P38" s="60">
        <f t="shared" si="1"/>
        <v>188365</v>
      </c>
      <c r="Q38" s="95">
        <f>P38-M40</f>
        <v>0</v>
      </c>
    </row>
    <row r="39" spans="2:17" ht="15.75" customHeight="1">
      <c r="B39" s="347"/>
      <c r="C39" s="335"/>
      <c r="D39" s="380"/>
      <c r="E39" s="394"/>
      <c r="F39" s="395"/>
      <c r="G39" s="163"/>
      <c r="H39" s="164"/>
      <c r="I39" s="15" t="s">
        <v>148</v>
      </c>
      <c r="J39" s="127"/>
      <c r="K39" s="99">
        <v>2053</v>
      </c>
      <c r="L39" s="59">
        <v>-695</v>
      </c>
      <c r="M39" s="60">
        <f t="shared" si="0"/>
        <v>1358</v>
      </c>
      <c r="N39" s="59">
        <v>6917</v>
      </c>
      <c r="O39" s="59">
        <v>1457</v>
      </c>
      <c r="P39" s="60">
        <f t="shared" si="1"/>
        <v>8374</v>
      </c>
      <c r="Q39" s="95"/>
    </row>
    <row r="40" spans="2:17" ht="15.75" customHeight="1">
      <c r="B40" s="347"/>
      <c r="C40" s="335"/>
      <c r="D40" s="380"/>
      <c r="E40" s="394"/>
      <c r="F40" s="395"/>
      <c r="G40" s="371"/>
      <c r="H40" s="372"/>
      <c r="I40" s="15" t="s">
        <v>149</v>
      </c>
      <c r="J40" s="127"/>
      <c r="K40" s="99">
        <v>153647</v>
      </c>
      <c r="L40" s="59">
        <v>34718</v>
      </c>
      <c r="M40" s="60">
        <f t="shared" si="0"/>
        <v>188365</v>
      </c>
      <c r="N40" s="59">
        <v>160564</v>
      </c>
      <c r="O40" s="59">
        <v>36175</v>
      </c>
      <c r="P40" s="60">
        <f t="shared" si="1"/>
        <v>196739</v>
      </c>
      <c r="Q40" s="95">
        <f>P38+P39-P40</f>
        <v>0</v>
      </c>
    </row>
    <row r="41" spans="2:17" ht="15.75" customHeight="1">
      <c r="B41" s="347"/>
      <c r="C41" s="335"/>
      <c r="D41" s="380"/>
      <c r="E41" s="394"/>
      <c r="F41" s="395"/>
      <c r="G41" s="161" t="s">
        <v>214</v>
      </c>
      <c r="H41" s="162"/>
      <c r="I41" s="15" t="s">
        <v>147</v>
      </c>
      <c r="J41" s="127"/>
      <c r="K41" s="99">
        <v>42720</v>
      </c>
      <c r="L41" s="59">
        <v>12121</v>
      </c>
      <c r="M41" s="60">
        <f t="shared" si="0"/>
        <v>54841</v>
      </c>
      <c r="N41" s="59">
        <v>42806</v>
      </c>
      <c r="O41" s="59">
        <v>12396</v>
      </c>
      <c r="P41" s="60">
        <f t="shared" si="1"/>
        <v>55202</v>
      </c>
      <c r="Q41" s="95">
        <f>P41-M43</f>
        <v>0</v>
      </c>
    </row>
    <row r="42" spans="2:17" ht="15.75" customHeight="1">
      <c r="B42" s="347"/>
      <c r="C42" s="335"/>
      <c r="D42" s="380"/>
      <c r="E42" s="394"/>
      <c r="F42" s="395"/>
      <c r="G42" s="163"/>
      <c r="H42" s="164"/>
      <c r="I42" s="15" t="s">
        <v>148</v>
      </c>
      <c r="J42" s="127"/>
      <c r="K42" s="99">
        <v>86</v>
      </c>
      <c r="L42" s="59">
        <v>275</v>
      </c>
      <c r="M42" s="60">
        <f t="shared" si="0"/>
        <v>361</v>
      </c>
      <c r="N42" s="59">
        <v>405</v>
      </c>
      <c r="O42" s="59">
        <v>16</v>
      </c>
      <c r="P42" s="60">
        <f t="shared" si="1"/>
        <v>421</v>
      </c>
      <c r="Q42" s="95"/>
    </row>
    <row r="43" spans="2:17" ht="15.75" customHeight="1">
      <c r="B43" s="347"/>
      <c r="C43" s="335"/>
      <c r="D43" s="380"/>
      <c r="E43" s="392"/>
      <c r="F43" s="396"/>
      <c r="G43" s="371"/>
      <c r="H43" s="372"/>
      <c r="I43" s="15" t="s">
        <v>149</v>
      </c>
      <c r="J43" s="127"/>
      <c r="K43" s="99">
        <v>42806</v>
      </c>
      <c r="L43" s="59">
        <v>12396</v>
      </c>
      <c r="M43" s="60">
        <f t="shared" si="0"/>
        <v>55202</v>
      </c>
      <c r="N43" s="59">
        <v>43211</v>
      </c>
      <c r="O43" s="59">
        <v>12412</v>
      </c>
      <c r="P43" s="60">
        <f t="shared" si="1"/>
        <v>55623</v>
      </c>
      <c r="Q43" s="95">
        <f>P41+P42-P43</f>
        <v>0</v>
      </c>
    </row>
    <row r="44" spans="2:17" ht="15.75" customHeight="1">
      <c r="B44" s="347"/>
      <c r="C44" s="335"/>
      <c r="D44" s="380"/>
      <c r="E44" s="391" t="s">
        <v>188</v>
      </c>
      <c r="F44" s="393"/>
      <c r="G44" s="161" t="s">
        <v>212</v>
      </c>
      <c r="H44" s="162"/>
      <c r="I44" s="15" t="s">
        <v>147</v>
      </c>
      <c r="J44" s="127"/>
      <c r="K44" s="99">
        <v>788451</v>
      </c>
      <c r="L44" s="59">
        <v>10979</v>
      </c>
      <c r="M44" s="60">
        <f t="shared" si="0"/>
        <v>799430</v>
      </c>
      <c r="N44" s="59">
        <v>747901</v>
      </c>
      <c r="O44" s="59">
        <v>10979</v>
      </c>
      <c r="P44" s="60">
        <f t="shared" si="1"/>
        <v>758880</v>
      </c>
      <c r="Q44" s="95">
        <f>P44-M46</f>
        <v>0</v>
      </c>
    </row>
    <row r="45" spans="2:17" ht="15.75" customHeight="1">
      <c r="B45" s="347"/>
      <c r="C45" s="335"/>
      <c r="D45" s="380"/>
      <c r="E45" s="394"/>
      <c r="F45" s="395"/>
      <c r="G45" s="163"/>
      <c r="H45" s="164"/>
      <c r="I45" s="15" t="s">
        <v>148</v>
      </c>
      <c r="J45" s="127"/>
      <c r="K45" s="99">
        <v>-40550</v>
      </c>
      <c r="L45" s="59">
        <v>0</v>
      </c>
      <c r="M45" s="60">
        <f t="shared" si="0"/>
        <v>-40550</v>
      </c>
      <c r="N45" s="59">
        <v>-37093</v>
      </c>
      <c r="O45" s="59">
        <v>-56</v>
      </c>
      <c r="P45" s="60">
        <f t="shared" si="1"/>
        <v>-37149</v>
      </c>
      <c r="Q45" s="95"/>
    </row>
    <row r="46" spans="2:17" ht="15.75" customHeight="1">
      <c r="B46" s="347"/>
      <c r="C46" s="335"/>
      <c r="D46" s="380"/>
      <c r="E46" s="394"/>
      <c r="F46" s="395"/>
      <c r="G46" s="371"/>
      <c r="H46" s="372"/>
      <c r="I46" s="15" t="s">
        <v>149</v>
      </c>
      <c r="J46" s="127"/>
      <c r="K46" s="99">
        <v>747901</v>
      </c>
      <c r="L46" s="59">
        <v>10979</v>
      </c>
      <c r="M46" s="60">
        <f t="shared" si="0"/>
        <v>758880</v>
      </c>
      <c r="N46" s="59">
        <v>710808</v>
      </c>
      <c r="O46" s="59">
        <v>10923</v>
      </c>
      <c r="P46" s="60">
        <f t="shared" si="1"/>
        <v>721731</v>
      </c>
      <c r="Q46" s="95">
        <f>P44+P45-P46</f>
        <v>0</v>
      </c>
    </row>
    <row r="47" spans="2:17" ht="15.75" customHeight="1">
      <c r="B47" s="347"/>
      <c r="C47" s="335"/>
      <c r="D47" s="380"/>
      <c r="E47" s="394"/>
      <c r="F47" s="395"/>
      <c r="G47" s="161" t="s">
        <v>214</v>
      </c>
      <c r="H47" s="162"/>
      <c r="I47" s="15" t="s">
        <v>147</v>
      </c>
      <c r="J47" s="127"/>
      <c r="K47" s="99">
        <v>101780</v>
      </c>
      <c r="L47" s="59">
        <v>2118</v>
      </c>
      <c r="M47" s="60">
        <f t="shared" si="0"/>
        <v>103898</v>
      </c>
      <c r="N47" s="59">
        <v>102163</v>
      </c>
      <c r="O47" s="59">
        <v>2118</v>
      </c>
      <c r="P47" s="60">
        <f t="shared" si="1"/>
        <v>104281</v>
      </c>
      <c r="Q47" s="95">
        <f>P47-M49</f>
        <v>0</v>
      </c>
    </row>
    <row r="48" spans="2:17" ht="15.75" customHeight="1">
      <c r="B48" s="347"/>
      <c r="C48" s="335"/>
      <c r="D48" s="380"/>
      <c r="E48" s="394"/>
      <c r="F48" s="395"/>
      <c r="G48" s="163"/>
      <c r="H48" s="164"/>
      <c r="I48" s="15" t="s">
        <v>148</v>
      </c>
      <c r="J48" s="127"/>
      <c r="K48" s="99">
        <v>383</v>
      </c>
      <c r="L48" s="59">
        <v>0</v>
      </c>
      <c r="M48" s="60">
        <f t="shared" si="0"/>
        <v>383</v>
      </c>
      <c r="N48" s="59">
        <v>6316</v>
      </c>
      <c r="O48" s="59">
        <v>-21</v>
      </c>
      <c r="P48" s="60">
        <f t="shared" si="1"/>
        <v>6295</v>
      </c>
      <c r="Q48" s="95"/>
    </row>
    <row r="49" spans="2:17" ht="15.75" customHeight="1">
      <c r="B49" s="347"/>
      <c r="C49" s="335"/>
      <c r="D49" s="380"/>
      <c r="E49" s="392"/>
      <c r="F49" s="396"/>
      <c r="G49" s="371"/>
      <c r="H49" s="372"/>
      <c r="I49" s="15" t="s">
        <v>149</v>
      </c>
      <c r="J49" s="127"/>
      <c r="K49" s="99">
        <v>102163</v>
      </c>
      <c r="L49" s="59">
        <v>2118</v>
      </c>
      <c r="M49" s="60">
        <f t="shared" si="0"/>
        <v>104281</v>
      </c>
      <c r="N49" s="59">
        <v>108479</v>
      </c>
      <c r="O49" s="59">
        <v>2097</v>
      </c>
      <c r="P49" s="60">
        <f t="shared" si="1"/>
        <v>110576</v>
      </c>
      <c r="Q49" s="95">
        <f>P47+P48-P49</f>
        <v>0</v>
      </c>
    </row>
    <row r="50" spans="2:17" ht="15.75" customHeight="1">
      <c r="B50" s="347"/>
      <c r="C50" s="335"/>
      <c r="D50" s="334" t="s">
        <v>150</v>
      </c>
      <c r="E50" s="383" t="s">
        <v>54</v>
      </c>
      <c r="F50" s="384"/>
      <c r="G50" s="161" t="s">
        <v>212</v>
      </c>
      <c r="H50" s="162"/>
      <c r="I50" s="15" t="s">
        <v>147</v>
      </c>
      <c r="J50" s="127"/>
      <c r="K50" s="99">
        <v>2946216</v>
      </c>
      <c r="L50" s="59">
        <v>578404</v>
      </c>
      <c r="M50" s="60">
        <f t="shared" si="0"/>
        <v>3524620</v>
      </c>
      <c r="N50" s="59">
        <v>2965792</v>
      </c>
      <c r="O50" s="59">
        <v>578342</v>
      </c>
      <c r="P50" s="60">
        <f t="shared" si="1"/>
        <v>3544134</v>
      </c>
      <c r="Q50" s="95">
        <f>P50-M52</f>
        <v>0</v>
      </c>
    </row>
    <row r="51" spans="2:17" ht="15.75" customHeight="1">
      <c r="B51" s="347"/>
      <c r="C51" s="335"/>
      <c r="D51" s="335"/>
      <c r="E51" s="385"/>
      <c r="F51" s="386"/>
      <c r="G51" s="163"/>
      <c r="H51" s="164"/>
      <c r="I51" s="15" t="s">
        <v>148</v>
      </c>
      <c r="J51" s="127"/>
      <c r="K51" s="99">
        <v>19576</v>
      </c>
      <c r="L51" s="59">
        <v>-62</v>
      </c>
      <c r="M51" s="60">
        <f t="shared" si="0"/>
        <v>19514</v>
      </c>
      <c r="N51" s="59">
        <v>-69961</v>
      </c>
      <c r="O51" s="59">
        <v>-453</v>
      </c>
      <c r="P51" s="60">
        <f t="shared" si="1"/>
        <v>-70414</v>
      </c>
      <c r="Q51" s="95"/>
    </row>
    <row r="52" spans="2:17" ht="15.75" customHeight="1">
      <c r="B52" s="347"/>
      <c r="C52" s="335"/>
      <c r="D52" s="335"/>
      <c r="E52" s="385"/>
      <c r="F52" s="386"/>
      <c r="G52" s="371"/>
      <c r="H52" s="372"/>
      <c r="I52" s="15" t="s">
        <v>149</v>
      </c>
      <c r="J52" s="127"/>
      <c r="K52" s="99">
        <v>2965792</v>
      </c>
      <c r="L52" s="59">
        <v>578342</v>
      </c>
      <c r="M52" s="60">
        <f t="shared" si="0"/>
        <v>3544134</v>
      </c>
      <c r="N52" s="59">
        <v>2895831</v>
      </c>
      <c r="O52" s="59">
        <v>577889</v>
      </c>
      <c r="P52" s="60">
        <f t="shared" si="1"/>
        <v>3473720</v>
      </c>
      <c r="Q52" s="95">
        <f>P50+P51-P52</f>
        <v>0</v>
      </c>
    </row>
    <row r="53" spans="2:17" ht="15.75" customHeight="1">
      <c r="B53" s="347"/>
      <c r="C53" s="335"/>
      <c r="D53" s="335"/>
      <c r="E53" s="385"/>
      <c r="F53" s="386"/>
      <c r="G53" s="161" t="s">
        <v>214</v>
      </c>
      <c r="H53" s="162"/>
      <c r="I53" s="15" t="s">
        <v>147</v>
      </c>
      <c r="J53" s="127"/>
      <c r="K53" s="99">
        <v>892422</v>
      </c>
      <c r="L53" s="59">
        <v>146186</v>
      </c>
      <c r="M53" s="60">
        <f t="shared" si="0"/>
        <v>1038608</v>
      </c>
      <c r="N53" s="59">
        <v>882289</v>
      </c>
      <c r="O53" s="59">
        <v>146115</v>
      </c>
      <c r="P53" s="60">
        <f t="shared" si="1"/>
        <v>1028404</v>
      </c>
      <c r="Q53" s="95">
        <f>P53-M55</f>
        <v>0</v>
      </c>
    </row>
    <row r="54" spans="2:17" ht="15.75" customHeight="1">
      <c r="B54" s="347"/>
      <c r="C54" s="335"/>
      <c r="D54" s="335"/>
      <c r="E54" s="385"/>
      <c r="F54" s="386"/>
      <c r="G54" s="163"/>
      <c r="H54" s="164"/>
      <c r="I54" s="15" t="s">
        <v>148</v>
      </c>
      <c r="J54" s="127"/>
      <c r="K54" s="99">
        <v>-10133</v>
      </c>
      <c r="L54" s="59">
        <v>-71</v>
      </c>
      <c r="M54" s="60">
        <f t="shared" si="0"/>
        <v>-10204</v>
      </c>
      <c r="N54" s="59">
        <v>-11182</v>
      </c>
      <c r="O54" s="59">
        <v>0</v>
      </c>
      <c r="P54" s="60">
        <f t="shared" si="1"/>
        <v>-11182</v>
      </c>
      <c r="Q54" s="95"/>
    </row>
    <row r="55" spans="2:17" ht="15.75" customHeight="1">
      <c r="B55" s="347"/>
      <c r="C55" s="335"/>
      <c r="D55" s="335"/>
      <c r="E55" s="387"/>
      <c r="F55" s="388"/>
      <c r="G55" s="371"/>
      <c r="H55" s="372"/>
      <c r="I55" s="15" t="s">
        <v>149</v>
      </c>
      <c r="J55" s="127"/>
      <c r="K55" s="99">
        <v>882289</v>
      </c>
      <c r="L55" s="59">
        <v>146115</v>
      </c>
      <c r="M55" s="60">
        <f t="shared" si="0"/>
        <v>1028404</v>
      </c>
      <c r="N55" s="59">
        <v>871107</v>
      </c>
      <c r="O55" s="59">
        <v>146115</v>
      </c>
      <c r="P55" s="60">
        <f t="shared" si="1"/>
        <v>1017222</v>
      </c>
      <c r="Q55" s="95">
        <f>P53+P54-P55</f>
        <v>0</v>
      </c>
    </row>
    <row r="56" spans="2:17" ht="15.75" customHeight="1">
      <c r="B56" s="347"/>
      <c r="C56" s="335"/>
      <c r="D56" s="335"/>
      <c r="E56" s="383" t="s">
        <v>55</v>
      </c>
      <c r="F56" s="384"/>
      <c r="G56" s="161" t="s">
        <v>212</v>
      </c>
      <c r="H56" s="162"/>
      <c r="I56" s="15" t="s">
        <v>147</v>
      </c>
      <c r="J56" s="127"/>
      <c r="K56" s="99">
        <v>1811951</v>
      </c>
      <c r="L56" s="59">
        <v>325470</v>
      </c>
      <c r="M56" s="60">
        <f t="shared" si="0"/>
        <v>2137421</v>
      </c>
      <c r="N56" s="59">
        <v>1790679</v>
      </c>
      <c r="O56" s="59">
        <v>314819</v>
      </c>
      <c r="P56" s="60">
        <f t="shared" si="1"/>
        <v>2105498</v>
      </c>
      <c r="Q56" s="95">
        <f>P56-M58</f>
        <v>0</v>
      </c>
    </row>
    <row r="57" spans="2:17" ht="15.75" customHeight="1">
      <c r="B57" s="347"/>
      <c r="C57" s="335"/>
      <c r="D57" s="335"/>
      <c r="E57" s="385"/>
      <c r="F57" s="386"/>
      <c r="G57" s="163"/>
      <c r="H57" s="164"/>
      <c r="I57" s="15" t="s">
        <v>148</v>
      </c>
      <c r="J57" s="127"/>
      <c r="K57" s="99">
        <v>-21272</v>
      </c>
      <c r="L57" s="59">
        <v>-10651</v>
      </c>
      <c r="M57" s="60">
        <f t="shared" si="0"/>
        <v>-31923</v>
      </c>
      <c r="N57" s="59">
        <v>-5980</v>
      </c>
      <c r="O57" s="59">
        <v>0</v>
      </c>
      <c r="P57" s="60">
        <f t="shared" si="1"/>
        <v>-5980</v>
      </c>
      <c r="Q57" s="95"/>
    </row>
    <row r="58" spans="2:17" ht="15.75" customHeight="1">
      <c r="B58" s="347"/>
      <c r="C58" s="335"/>
      <c r="D58" s="335"/>
      <c r="E58" s="385"/>
      <c r="F58" s="386"/>
      <c r="G58" s="371"/>
      <c r="H58" s="372"/>
      <c r="I58" s="15" t="s">
        <v>149</v>
      </c>
      <c r="J58" s="127"/>
      <c r="K58" s="99">
        <v>1790679</v>
      </c>
      <c r="L58" s="59">
        <v>314819</v>
      </c>
      <c r="M58" s="60">
        <f t="shared" si="0"/>
        <v>2105498</v>
      </c>
      <c r="N58" s="59">
        <v>1784699</v>
      </c>
      <c r="O58" s="59">
        <v>314819</v>
      </c>
      <c r="P58" s="60">
        <f t="shared" si="1"/>
        <v>2099518</v>
      </c>
      <c r="Q58" s="95">
        <f>P56+P57-P58</f>
        <v>0</v>
      </c>
    </row>
    <row r="59" spans="2:17" ht="15.75" customHeight="1">
      <c r="B59" s="347"/>
      <c r="C59" s="335"/>
      <c r="D59" s="335"/>
      <c r="E59" s="385"/>
      <c r="F59" s="386"/>
      <c r="G59" s="161" t="s">
        <v>214</v>
      </c>
      <c r="H59" s="162"/>
      <c r="I59" s="15" t="s">
        <v>147</v>
      </c>
      <c r="J59" s="127"/>
      <c r="K59" s="99">
        <v>509284</v>
      </c>
      <c r="L59" s="59">
        <v>87713</v>
      </c>
      <c r="M59" s="60">
        <f t="shared" si="0"/>
        <v>596997</v>
      </c>
      <c r="N59" s="59">
        <v>506196</v>
      </c>
      <c r="O59" s="59">
        <v>87163</v>
      </c>
      <c r="P59" s="60">
        <f t="shared" si="1"/>
        <v>593359</v>
      </c>
      <c r="Q59" s="95">
        <f>P59-M61</f>
        <v>0</v>
      </c>
    </row>
    <row r="60" spans="2:17" ht="15.75" customHeight="1">
      <c r="B60" s="347"/>
      <c r="C60" s="335"/>
      <c r="D60" s="335"/>
      <c r="E60" s="385"/>
      <c r="F60" s="386"/>
      <c r="G60" s="163"/>
      <c r="H60" s="164"/>
      <c r="I60" s="15" t="s">
        <v>148</v>
      </c>
      <c r="J60" s="127"/>
      <c r="K60" s="99">
        <v>-3088</v>
      </c>
      <c r="L60" s="59">
        <v>-550</v>
      </c>
      <c r="M60" s="60">
        <f t="shared" si="0"/>
        <v>-3638</v>
      </c>
      <c r="N60" s="59">
        <v>343</v>
      </c>
      <c r="O60" s="59">
        <v>379</v>
      </c>
      <c r="P60" s="60">
        <f t="shared" si="1"/>
        <v>722</v>
      </c>
      <c r="Q60" s="95"/>
    </row>
    <row r="61" spans="2:17" ht="15.75" customHeight="1" thickBot="1">
      <c r="B61" s="347"/>
      <c r="C61" s="335"/>
      <c r="D61" s="335"/>
      <c r="E61" s="387"/>
      <c r="F61" s="388"/>
      <c r="G61" s="371"/>
      <c r="H61" s="372"/>
      <c r="I61" s="15" t="s">
        <v>149</v>
      </c>
      <c r="J61" s="127"/>
      <c r="K61" s="124">
        <v>506196</v>
      </c>
      <c r="L61" s="90">
        <v>87163</v>
      </c>
      <c r="M61" s="91">
        <f t="shared" si="0"/>
        <v>593359</v>
      </c>
      <c r="N61" s="90">
        <v>506539</v>
      </c>
      <c r="O61" s="90">
        <v>87542</v>
      </c>
      <c r="P61" s="91">
        <f t="shared" si="1"/>
        <v>594081</v>
      </c>
      <c r="Q61" s="95">
        <f>P59+P60-P61</f>
        <v>0</v>
      </c>
    </row>
  </sheetData>
  <sheetProtection/>
  <mergeCells count="41">
    <mergeCell ref="C32:C61"/>
    <mergeCell ref="E56:F61"/>
    <mergeCell ref="E32:H34"/>
    <mergeCell ref="G38:H40"/>
    <mergeCell ref="G41:H43"/>
    <mergeCell ref="B30:B31"/>
    <mergeCell ref="B32:B61"/>
    <mergeCell ref="D32:D37"/>
    <mergeCell ref="E38:F43"/>
    <mergeCell ref="G59:H61"/>
    <mergeCell ref="E19:H20"/>
    <mergeCell ref="D50:D61"/>
    <mergeCell ref="G50:H52"/>
    <mergeCell ref="E44:F49"/>
    <mergeCell ref="E17:H18"/>
    <mergeCell ref="G56:H58"/>
    <mergeCell ref="C26:C29"/>
    <mergeCell ref="E35:H37"/>
    <mergeCell ref="E50:F55"/>
    <mergeCell ref="G53:H55"/>
    <mergeCell ref="G44:H46"/>
    <mergeCell ref="D30:H31"/>
    <mergeCell ref="E28:H29"/>
    <mergeCell ref="D26:D29"/>
    <mergeCell ref="C30:C31"/>
    <mergeCell ref="G47:H49"/>
    <mergeCell ref="B3:J4"/>
    <mergeCell ref="E14:H16"/>
    <mergeCell ref="B5:B29"/>
    <mergeCell ref="E26:H27"/>
    <mergeCell ref="E8:H10"/>
    <mergeCell ref="C5:C25"/>
    <mergeCell ref="D21:H22"/>
    <mergeCell ref="D38:D49"/>
    <mergeCell ref="D5:D16"/>
    <mergeCell ref="N3:P3"/>
    <mergeCell ref="K3:M3"/>
    <mergeCell ref="E5:H7"/>
    <mergeCell ref="E11:H13"/>
    <mergeCell ref="D23:H25"/>
    <mergeCell ref="D17:D20"/>
  </mergeCells>
  <printOptions horizontalCentered="1"/>
  <pageMargins left="0.5905511811023623" right="0.3937007874015748" top="0.5905511811023623" bottom="0.5905511811023623" header="0.5118110236220472" footer="0.5118110236220472"/>
  <pageSetup blackAndWhite="1" firstPageNumber="21" useFirstPageNumber="1" horizontalDpi="600" verticalDpi="600" orientation="portrait" paperSize="9" scale="82" r:id="rId1"/>
  <headerFooter alignWithMargins="0">
    <oddFooter>&amp;C&amp;"ＭＳ 明朝,標準"&amp;12-4-　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O72"/>
  <sheetViews>
    <sheetView view="pageBreakPreview" zoomScaleNormal="75" zoomScaleSheetLayoutView="100" zoomScalePageLayoutView="0" workbookViewId="0" topLeftCell="A32">
      <selection activeCell="P46" sqref="P46"/>
    </sheetView>
  </sheetViews>
  <sheetFormatPr defaultColWidth="9.00390625" defaultRowHeight="13.5"/>
  <cols>
    <col min="1" max="1" width="0.74609375" style="8" customWidth="1"/>
    <col min="2" max="3" width="3.625" style="6" customWidth="1"/>
    <col min="4" max="5" width="2.50390625" style="6" customWidth="1"/>
    <col min="6" max="6" width="5.625" style="7" customWidth="1"/>
    <col min="7" max="7" width="16.875" style="7" customWidth="1"/>
    <col min="8" max="8" width="2.125" style="7" customWidth="1"/>
    <col min="9" max="14" width="11.375" style="6" customWidth="1"/>
    <col min="15" max="16384" width="9.00390625" style="8" customWidth="1"/>
  </cols>
  <sheetData>
    <row r="1" ht="14.25">
      <c r="B1" s="5" t="s">
        <v>152</v>
      </c>
    </row>
    <row r="2" ht="12.75" thickBot="1"/>
    <row r="3" spans="2:14" ht="15" customHeight="1">
      <c r="B3" s="304" t="s">
        <v>144</v>
      </c>
      <c r="C3" s="305"/>
      <c r="D3" s="305"/>
      <c r="E3" s="305"/>
      <c r="F3" s="305"/>
      <c r="G3" s="305"/>
      <c r="H3" s="305"/>
      <c r="I3" s="221" t="s">
        <v>247</v>
      </c>
      <c r="J3" s="192"/>
      <c r="K3" s="193"/>
      <c r="L3" s="191" t="s">
        <v>264</v>
      </c>
      <c r="M3" s="192"/>
      <c r="N3" s="193"/>
    </row>
    <row r="4" spans="2:14" ht="15" customHeight="1" thickBot="1">
      <c r="B4" s="307"/>
      <c r="C4" s="308"/>
      <c r="D4" s="308"/>
      <c r="E4" s="308"/>
      <c r="F4" s="308"/>
      <c r="G4" s="308"/>
      <c r="H4" s="308"/>
      <c r="I4" s="51" t="s">
        <v>127</v>
      </c>
      <c r="J4" s="50" t="s">
        <v>59</v>
      </c>
      <c r="K4" s="52" t="s">
        <v>60</v>
      </c>
      <c r="L4" s="50" t="s">
        <v>127</v>
      </c>
      <c r="M4" s="50" t="s">
        <v>59</v>
      </c>
      <c r="N4" s="52" t="s">
        <v>60</v>
      </c>
    </row>
    <row r="5" spans="2:15" s="11" customFormat="1" ht="15.75" customHeight="1">
      <c r="B5" s="347" t="s">
        <v>215</v>
      </c>
      <c r="C5" s="335" t="s">
        <v>182</v>
      </c>
      <c r="D5" s="400" t="s">
        <v>193</v>
      </c>
      <c r="E5" s="403" t="s">
        <v>191</v>
      </c>
      <c r="F5" s="286" t="s">
        <v>212</v>
      </c>
      <c r="G5" s="98" t="s">
        <v>147</v>
      </c>
      <c r="H5" s="130"/>
      <c r="I5" s="128">
        <v>0</v>
      </c>
      <c r="J5" s="57">
        <v>3154</v>
      </c>
      <c r="K5" s="93">
        <f aca="true" t="shared" si="0" ref="K5:K52">SUM(I5:J5)</f>
        <v>3154</v>
      </c>
      <c r="L5" s="92">
        <v>0</v>
      </c>
      <c r="M5" s="57">
        <v>3343</v>
      </c>
      <c r="N5" s="58">
        <f>SUM(L5:M5)</f>
        <v>3343</v>
      </c>
      <c r="O5" s="95">
        <f>N5-K7</f>
        <v>0</v>
      </c>
    </row>
    <row r="6" spans="2:15" s="11" customFormat="1" ht="15.75" customHeight="1">
      <c r="B6" s="347"/>
      <c r="C6" s="335"/>
      <c r="D6" s="380"/>
      <c r="E6" s="302"/>
      <c r="F6" s="286"/>
      <c r="G6" s="15" t="s">
        <v>148</v>
      </c>
      <c r="H6" s="127"/>
      <c r="I6" s="129">
        <v>0</v>
      </c>
      <c r="J6" s="59">
        <v>189</v>
      </c>
      <c r="K6" s="60">
        <f t="shared" si="0"/>
        <v>189</v>
      </c>
      <c r="L6" s="89">
        <v>0</v>
      </c>
      <c r="M6" s="59">
        <v>0</v>
      </c>
      <c r="N6" s="60">
        <f aca="true" t="shared" si="1" ref="N6:N52">SUM(L6:M6)</f>
        <v>0</v>
      </c>
      <c r="O6" s="95"/>
    </row>
    <row r="7" spans="2:15" s="11" customFormat="1" ht="15.75" customHeight="1">
      <c r="B7" s="347"/>
      <c r="C7" s="335"/>
      <c r="D7" s="380"/>
      <c r="E7" s="302"/>
      <c r="F7" s="402"/>
      <c r="G7" s="15" t="s">
        <v>149</v>
      </c>
      <c r="H7" s="127"/>
      <c r="I7" s="129">
        <v>0</v>
      </c>
      <c r="J7" s="59">
        <v>3343</v>
      </c>
      <c r="K7" s="60">
        <f t="shared" si="0"/>
        <v>3343</v>
      </c>
      <c r="L7" s="89">
        <v>0</v>
      </c>
      <c r="M7" s="59">
        <v>3343</v>
      </c>
      <c r="N7" s="60">
        <f t="shared" si="1"/>
        <v>3343</v>
      </c>
      <c r="O7" s="95">
        <f>N5+N6-N7</f>
        <v>0</v>
      </c>
    </row>
    <row r="8" spans="2:15" s="11" customFormat="1" ht="15.75" customHeight="1">
      <c r="B8" s="347"/>
      <c r="C8" s="335"/>
      <c r="D8" s="380"/>
      <c r="E8" s="302"/>
      <c r="F8" s="401" t="s">
        <v>214</v>
      </c>
      <c r="G8" s="15" t="s">
        <v>147</v>
      </c>
      <c r="H8" s="127"/>
      <c r="I8" s="129">
        <v>0</v>
      </c>
      <c r="J8" s="89">
        <v>0</v>
      </c>
      <c r="K8" s="60">
        <f t="shared" si="0"/>
        <v>0</v>
      </c>
      <c r="L8" s="89">
        <v>0</v>
      </c>
      <c r="M8" s="89">
        <v>0</v>
      </c>
      <c r="N8" s="60">
        <f t="shared" si="1"/>
        <v>0</v>
      </c>
      <c r="O8" s="95">
        <f>N8-K10</f>
        <v>0</v>
      </c>
    </row>
    <row r="9" spans="2:15" s="11" customFormat="1" ht="15.75" customHeight="1">
      <c r="B9" s="347"/>
      <c r="C9" s="335"/>
      <c r="D9" s="380"/>
      <c r="E9" s="302"/>
      <c r="F9" s="286"/>
      <c r="G9" s="15" t="s">
        <v>148</v>
      </c>
      <c r="H9" s="127"/>
      <c r="I9" s="129">
        <v>0</v>
      </c>
      <c r="J9" s="89">
        <v>0</v>
      </c>
      <c r="K9" s="60">
        <f t="shared" si="0"/>
        <v>0</v>
      </c>
      <c r="L9" s="89">
        <v>0</v>
      </c>
      <c r="M9" s="89">
        <v>0</v>
      </c>
      <c r="N9" s="60">
        <f t="shared" si="1"/>
        <v>0</v>
      </c>
      <c r="O9" s="95"/>
    </row>
    <row r="10" spans="2:15" s="11" customFormat="1" ht="15.75" customHeight="1">
      <c r="B10" s="347"/>
      <c r="C10" s="335"/>
      <c r="D10" s="380"/>
      <c r="E10" s="302"/>
      <c r="F10" s="402"/>
      <c r="G10" s="15" t="s">
        <v>149</v>
      </c>
      <c r="H10" s="127"/>
      <c r="I10" s="129">
        <v>0</v>
      </c>
      <c r="J10" s="89">
        <v>0</v>
      </c>
      <c r="K10" s="60">
        <f t="shared" si="0"/>
        <v>0</v>
      </c>
      <c r="L10" s="89">
        <v>0</v>
      </c>
      <c r="M10" s="89">
        <v>0</v>
      </c>
      <c r="N10" s="60">
        <f t="shared" si="1"/>
        <v>0</v>
      </c>
      <c r="O10" s="95">
        <f>N8+N9-N10</f>
        <v>0</v>
      </c>
    </row>
    <row r="11" spans="2:15" s="11" customFormat="1" ht="15.75" customHeight="1">
      <c r="B11" s="347"/>
      <c r="C11" s="335"/>
      <c r="D11" s="380"/>
      <c r="E11" s="398" t="s">
        <v>190</v>
      </c>
      <c r="F11" s="401" t="s">
        <v>212</v>
      </c>
      <c r="G11" s="15" t="s">
        <v>147</v>
      </c>
      <c r="H11" s="127"/>
      <c r="I11" s="129">
        <v>0</v>
      </c>
      <c r="J11" s="89">
        <v>0</v>
      </c>
      <c r="K11" s="60">
        <f t="shared" si="0"/>
        <v>0</v>
      </c>
      <c r="L11" s="89">
        <v>0</v>
      </c>
      <c r="M11" s="89">
        <v>0</v>
      </c>
      <c r="N11" s="60">
        <f t="shared" si="1"/>
        <v>0</v>
      </c>
      <c r="O11" s="95">
        <f>N11-K13</f>
        <v>0</v>
      </c>
    </row>
    <row r="12" spans="2:15" s="11" customFormat="1" ht="15.75" customHeight="1">
      <c r="B12" s="347"/>
      <c r="C12" s="335"/>
      <c r="D12" s="380"/>
      <c r="E12" s="399"/>
      <c r="F12" s="286"/>
      <c r="G12" s="15" t="s">
        <v>148</v>
      </c>
      <c r="H12" s="127"/>
      <c r="I12" s="129">
        <v>0</v>
      </c>
      <c r="J12" s="89">
        <v>0</v>
      </c>
      <c r="K12" s="60">
        <f t="shared" si="0"/>
        <v>0</v>
      </c>
      <c r="L12" s="89">
        <v>0</v>
      </c>
      <c r="M12" s="89">
        <v>0</v>
      </c>
      <c r="N12" s="60">
        <f t="shared" si="1"/>
        <v>0</v>
      </c>
      <c r="O12" s="95"/>
    </row>
    <row r="13" spans="2:15" s="11" customFormat="1" ht="15.75" customHeight="1">
      <c r="B13" s="347"/>
      <c r="C13" s="335"/>
      <c r="D13" s="380"/>
      <c r="E13" s="399"/>
      <c r="F13" s="402"/>
      <c r="G13" s="15" t="s">
        <v>149</v>
      </c>
      <c r="H13" s="127"/>
      <c r="I13" s="129">
        <v>0</v>
      </c>
      <c r="J13" s="89">
        <v>0</v>
      </c>
      <c r="K13" s="60">
        <f t="shared" si="0"/>
        <v>0</v>
      </c>
      <c r="L13" s="89">
        <v>0</v>
      </c>
      <c r="M13" s="89">
        <v>0</v>
      </c>
      <c r="N13" s="60">
        <f t="shared" si="1"/>
        <v>0</v>
      </c>
      <c r="O13" s="95">
        <f>N11+N12-N13</f>
        <v>0</v>
      </c>
    </row>
    <row r="14" spans="2:15" s="11" customFormat="1" ht="15.75" customHeight="1">
      <c r="B14" s="347"/>
      <c r="C14" s="335"/>
      <c r="D14" s="380"/>
      <c r="E14" s="399"/>
      <c r="F14" s="401" t="s">
        <v>214</v>
      </c>
      <c r="G14" s="15" t="s">
        <v>147</v>
      </c>
      <c r="H14" s="127"/>
      <c r="I14" s="129">
        <v>0</v>
      </c>
      <c r="J14" s="89">
        <v>0</v>
      </c>
      <c r="K14" s="60">
        <f t="shared" si="0"/>
        <v>0</v>
      </c>
      <c r="L14" s="89">
        <v>0</v>
      </c>
      <c r="M14" s="89">
        <v>0</v>
      </c>
      <c r="N14" s="60">
        <f t="shared" si="1"/>
        <v>0</v>
      </c>
      <c r="O14" s="95">
        <f>N14-K16</f>
        <v>0</v>
      </c>
    </row>
    <row r="15" spans="2:15" s="11" customFormat="1" ht="15.75" customHeight="1">
      <c r="B15" s="347"/>
      <c r="C15" s="335"/>
      <c r="D15" s="380"/>
      <c r="E15" s="399"/>
      <c r="F15" s="286"/>
      <c r="G15" s="15" t="s">
        <v>148</v>
      </c>
      <c r="H15" s="127"/>
      <c r="I15" s="129">
        <v>0</v>
      </c>
      <c r="J15" s="89">
        <v>0</v>
      </c>
      <c r="K15" s="60">
        <f t="shared" si="0"/>
        <v>0</v>
      </c>
      <c r="L15" s="89">
        <v>0</v>
      </c>
      <c r="M15" s="89">
        <v>0</v>
      </c>
      <c r="N15" s="60">
        <f t="shared" si="1"/>
        <v>0</v>
      </c>
      <c r="O15" s="95"/>
    </row>
    <row r="16" spans="2:15" s="11" customFormat="1" ht="15.75" customHeight="1">
      <c r="B16" s="347"/>
      <c r="C16" s="335"/>
      <c r="D16" s="380"/>
      <c r="E16" s="400"/>
      <c r="F16" s="402"/>
      <c r="G16" s="15" t="s">
        <v>149</v>
      </c>
      <c r="H16" s="127"/>
      <c r="I16" s="129">
        <v>0</v>
      </c>
      <c r="J16" s="89">
        <v>0</v>
      </c>
      <c r="K16" s="60">
        <f t="shared" si="0"/>
        <v>0</v>
      </c>
      <c r="L16" s="89">
        <v>0</v>
      </c>
      <c r="M16" s="89">
        <v>0</v>
      </c>
      <c r="N16" s="60">
        <f t="shared" si="1"/>
        <v>0</v>
      </c>
      <c r="O16" s="95">
        <f>N14+N15-N16</f>
        <v>0</v>
      </c>
    </row>
    <row r="17" spans="2:15" s="11" customFormat="1" ht="15.75" customHeight="1">
      <c r="B17" s="347"/>
      <c r="C17" s="335"/>
      <c r="D17" s="380"/>
      <c r="E17" s="334" t="s">
        <v>187</v>
      </c>
      <c r="F17" s="401" t="s">
        <v>212</v>
      </c>
      <c r="G17" s="15" t="s">
        <v>147</v>
      </c>
      <c r="H17" s="127"/>
      <c r="I17" s="99">
        <v>883568</v>
      </c>
      <c r="J17" s="59">
        <v>183167</v>
      </c>
      <c r="K17" s="60">
        <f t="shared" si="0"/>
        <v>1066735</v>
      </c>
      <c r="L17" s="59">
        <v>905424</v>
      </c>
      <c r="M17" s="59">
        <v>185782</v>
      </c>
      <c r="N17" s="60">
        <f t="shared" si="1"/>
        <v>1091206</v>
      </c>
      <c r="O17" s="95">
        <f>N17-K19</f>
        <v>0</v>
      </c>
    </row>
    <row r="18" spans="2:15" s="11" customFormat="1" ht="15.75" customHeight="1">
      <c r="B18" s="347"/>
      <c r="C18" s="335"/>
      <c r="D18" s="380"/>
      <c r="E18" s="335"/>
      <c r="F18" s="286"/>
      <c r="G18" s="15" t="s">
        <v>148</v>
      </c>
      <c r="H18" s="127"/>
      <c r="I18" s="99">
        <v>21856</v>
      </c>
      <c r="J18" s="59">
        <v>2615</v>
      </c>
      <c r="K18" s="60">
        <f t="shared" si="0"/>
        <v>24471</v>
      </c>
      <c r="L18" s="59">
        <v>-27743</v>
      </c>
      <c r="M18" s="59">
        <v>1840</v>
      </c>
      <c r="N18" s="60">
        <f t="shared" si="1"/>
        <v>-25903</v>
      </c>
      <c r="O18" s="95"/>
    </row>
    <row r="19" spans="2:15" s="11" customFormat="1" ht="15.75" customHeight="1">
      <c r="B19" s="347"/>
      <c r="C19" s="335"/>
      <c r="D19" s="380"/>
      <c r="E19" s="335"/>
      <c r="F19" s="402"/>
      <c r="G19" s="15" t="s">
        <v>149</v>
      </c>
      <c r="H19" s="127"/>
      <c r="I19" s="99">
        <v>905424</v>
      </c>
      <c r="J19" s="59">
        <v>185782</v>
      </c>
      <c r="K19" s="60">
        <f t="shared" si="0"/>
        <v>1091206</v>
      </c>
      <c r="L19" s="59">
        <v>877681</v>
      </c>
      <c r="M19" s="59">
        <v>187622</v>
      </c>
      <c r="N19" s="60">
        <f t="shared" si="1"/>
        <v>1065303</v>
      </c>
      <c r="O19" s="95">
        <f>N17+N18-N19</f>
        <v>0</v>
      </c>
    </row>
    <row r="20" spans="2:15" s="11" customFormat="1" ht="15.75" customHeight="1">
      <c r="B20" s="347"/>
      <c r="C20" s="335"/>
      <c r="D20" s="380"/>
      <c r="E20" s="335"/>
      <c r="F20" s="401" t="s">
        <v>214</v>
      </c>
      <c r="G20" s="15" t="s">
        <v>147</v>
      </c>
      <c r="H20" s="127"/>
      <c r="I20" s="99">
        <v>394773</v>
      </c>
      <c r="J20" s="59">
        <v>74667</v>
      </c>
      <c r="K20" s="60">
        <f t="shared" si="0"/>
        <v>469440</v>
      </c>
      <c r="L20" s="59">
        <v>395165</v>
      </c>
      <c r="M20" s="59">
        <v>73876</v>
      </c>
      <c r="N20" s="60">
        <f t="shared" si="1"/>
        <v>469041</v>
      </c>
      <c r="O20" s="95">
        <f>N20-K22</f>
        <v>0</v>
      </c>
    </row>
    <row r="21" spans="2:15" s="11" customFormat="1" ht="15.75" customHeight="1">
      <c r="B21" s="347"/>
      <c r="C21" s="335"/>
      <c r="D21" s="380"/>
      <c r="E21" s="335"/>
      <c r="F21" s="286"/>
      <c r="G21" s="15" t="s">
        <v>148</v>
      </c>
      <c r="H21" s="127"/>
      <c r="I21" s="99">
        <v>392</v>
      </c>
      <c r="J21" s="59">
        <v>-791</v>
      </c>
      <c r="K21" s="60">
        <f t="shared" si="0"/>
        <v>-399</v>
      </c>
      <c r="L21" s="59">
        <v>761</v>
      </c>
      <c r="M21" s="59">
        <v>489</v>
      </c>
      <c r="N21" s="60">
        <f t="shared" si="1"/>
        <v>1250</v>
      </c>
      <c r="O21" s="95"/>
    </row>
    <row r="22" spans="2:15" s="11" customFormat="1" ht="15.75" customHeight="1">
      <c r="B22" s="347"/>
      <c r="C22" s="335"/>
      <c r="D22" s="380"/>
      <c r="E22" s="403"/>
      <c r="F22" s="402"/>
      <c r="G22" s="15" t="s">
        <v>149</v>
      </c>
      <c r="H22" s="127"/>
      <c r="I22" s="99">
        <v>395165</v>
      </c>
      <c r="J22" s="59">
        <v>73876</v>
      </c>
      <c r="K22" s="60">
        <f t="shared" si="0"/>
        <v>469041</v>
      </c>
      <c r="L22" s="59">
        <v>395926</v>
      </c>
      <c r="M22" s="59">
        <v>74365</v>
      </c>
      <c r="N22" s="60">
        <f t="shared" si="1"/>
        <v>470291</v>
      </c>
      <c r="O22" s="95">
        <f>N20+N21-N22</f>
        <v>0</v>
      </c>
    </row>
    <row r="23" spans="2:15" s="11" customFormat="1" ht="15.75" customHeight="1">
      <c r="B23" s="347"/>
      <c r="C23" s="335"/>
      <c r="D23" s="380"/>
      <c r="E23" s="404" t="s">
        <v>56</v>
      </c>
      <c r="F23" s="401" t="s">
        <v>212</v>
      </c>
      <c r="G23" s="15" t="s">
        <v>147</v>
      </c>
      <c r="H23" s="127"/>
      <c r="I23" s="99">
        <v>6168644</v>
      </c>
      <c r="J23" s="59">
        <v>989192</v>
      </c>
      <c r="K23" s="60">
        <f t="shared" si="0"/>
        <v>7157836</v>
      </c>
      <c r="L23" s="59">
        <v>6388454</v>
      </c>
      <c r="M23" s="59">
        <v>994816</v>
      </c>
      <c r="N23" s="60">
        <f t="shared" si="1"/>
        <v>7383270</v>
      </c>
      <c r="O23" s="95">
        <f>N23-K25</f>
        <v>0</v>
      </c>
    </row>
    <row r="24" spans="2:15" s="11" customFormat="1" ht="15.75" customHeight="1">
      <c r="B24" s="347"/>
      <c r="C24" s="335"/>
      <c r="D24" s="380"/>
      <c r="E24" s="405"/>
      <c r="F24" s="286"/>
      <c r="G24" s="15" t="s">
        <v>148</v>
      </c>
      <c r="H24" s="127"/>
      <c r="I24" s="99">
        <v>219810</v>
      </c>
      <c r="J24" s="59">
        <v>5624</v>
      </c>
      <c r="K24" s="60">
        <f t="shared" si="0"/>
        <v>225434</v>
      </c>
      <c r="L24" s="59">
        <v>139810</v>
      </c>
      <c r="M24" s="59">
        <v>-22392</v>
      </c>
      <c r="N24" s="60">
        <f t="shared" si="1"/>
        <v>117418</v>
      </c>
      <c r="O24" s="95"/>
    </row>
    <row r="25" spans="2:15" s="11" customFormat="1" ht="15.75" customHeight="1">
      <c r="B25" s="347"/>
      <c r="C25" s="335"/>
      <c r="D25" s="380"/>
      <c r="E25" s="405"/>
      <c r="F25" s="402"/>
      <c r="G25" s="15" t="s">
        <v>149</v>
      </c>
      <c r="H25" s="127"/>
      <c r="I25" s="99">
        <v>6388454</v>
      </c>
      <c r="J25" s="59">
        <v>994816</v>
      </c>
      <c r="K25" s="60">
        <f t="shared" si="0"/>
        <v>7383270</v>
      </c>
      <c r="L25" s="59">
        <v>6528264</v>
      </c>
      <c r="M25" s="59">
        <v>972424</v>
      </c>
      <c r="N25" s="60">
        <f t="shared" si="1"/>
        <v>7500688</v>
      </c>
      <c r="O25" s="95">
        <f>N23+N24-N25</f>
        <v>0</v>
      </c>
    </row>
    <row r="26" spans="2:15" s="11" customFormat="1" ht="15.75" customHeight="1">
      <c r="B26" s="347"/>
      <c r="C26" s="335"/>
      <c r="D26" s="380"/>
      <c r="E26" s="405"/>
      <c r="F26" s="401" t="s">
        <v>214</v>
      </c>
      <c r="G26" s="15" t="s">
        <v>147</v>
      </c>
      <c r="H26" s="127"/>
      <c r="I26" s="99">
        <v>85080</v>
      </c>
      <c r="J26" s="59">
        <v>10392</v>
      </c>
      <c r="K26" s="60">
        <f t="shared" si="0"/>
        <v>95472</v>
      </c>
      <c r="L26" s="59">
        <v>87011</v>
      </c>
      <c r="M26" s="59">
        <v>11312</v>
      </c>
      <c r="N26" s="60">
        <f t="shared" si="1"/>
        <v>98323</v>
      </c>
      <c r="O26" s="95">
        <f>N26-K28</f>
        <v>0</v>
      </c>
    </row>
    <row r="27" spans="2:15" s="11" customFormat="1" ht="15.75" customHeight="1">
      <c r="B27" s="347"/>
      <c r="C27" s="335"/>
      <c r="D27" s="380"/>
      <c r="E27" s="405"/>
      <c r="F27" s="286"/>
      <c r="G27" s="15" t="s">
        <v>148</v>
      </c>
      <c r="H27" s="127"/>
      <c r="I27" s="99">
        <v>1931</v>
      </c>
      <c r="J27" s="89">
        <v>920</v>
      </c>
      <c r="K27" s="60">
        <f t="shared" si="0"/>
        <v>2851</v>
      </c>
      <c r="L27" s="59">
        <v>-2700</v>
      </c>
      <c r="M27" s="89">
        <v>356</v>
      </c>
      <c r="N27" s="60">
        <f t="shared" si="1"/>
        <v>-2344</v>
      </c>
      <c r="O27" s="95"/>
    </row>
    <row r="28" spans="2:15" s="11" customFormat="1" ht="15.75" customHeight="1">
      <c r="B28" s="347"/>
      <c r="C28" s="335"/>
      <c r="D28" s="380"/>
      <c r="E28" s="406"/>
      <c r="F28" s="402"/>
      <c r="G28" s="15" t="s">
        <v>149</v>
      </c>
      <c r="H28" s="127"/>
      <c r="I28" s="99">
        <v>87011</v>
      </c>
      <c r="J28" s="59">
        <v>11312</v>
      </c>
      <c r="K28" s="60">
        <f t="shared" si="0"/>
        <v>98323</v>
      </c>
      <c r="L28" s="59">
        <v>84311</v>
      </c>
      <c r="M28" s="59">
        <v>11668</v>
      </c>
      <c r="N28" s="60">
        <f t="shared" si="1"/>
        <v>95979</v>
      </c>
      <c r="O28" s="95">
        <f>N26+N27-N28</f>
        <v>0</v>
      </c>
    </row>
    <row r="29" spans="2:15" s="11" customFormat="1" ht="15.75" customHeight="1">
      <c r="B29" s="347"/>
      <c r="C29" s="335"/>
      <c r="D29" s="380"/>
      <c r="E29" s="398" t="s">
        <v>192</v>
      </c>
      <c r="F29" s="401" t="s">
        <v>212</v>
      </c>
      <c r="G29" s="15" t="s">
        <v>147</v>
      </c>
      <c r="H29" s="131"/>
      <c r="I29" s="117">
        <v>11905036</v>
      </c>
      <c r="J29" s="57">
        <v>1607474</v>
      </c>
      <c r="K29" s="58">
        <f t="shared" si="0"/>
        <v>13512510</v>
      </c>
      <c r="L29" s="57">
        <v>11679536</v>
      </c>
      <c r="M29" s="57">
        <v>1617920</v>
      </c>
      <c r="N29" s="58">
        <f t="shared" si="1"/>
        <v>13297456</v>
      </c>
      <c r="O29" s="95">
        <f>N29-K31</f>
        <v>0</v>
      </c>
    </row>
    <row r="30" spans="2:15" s="11" customFormat="1" ht="15.75" customHeight="1">
      <c r="B30" s="347"/>
      <c r="C30" s="335"/>
      <c r="D30" s="380"/>
      <c r="E30" s="399"/>
      <c r="F30" s="286"/>
      <c r="G30" s="15" t="s">
        <v>148</v>
      </c>
      <c r="H30" s="132"/>
      <c r="I30" s="99">
        <v>-225500</v>
      </c>
      <c r="J30" s="59">
        <v>10446</v>
      </c>
      <c r="K30" s="60">
        <f t="shared" si="0"/>
        <v>-215054</v>
      </c>
      <c r="L30" s="59">
        <v>-33678</v>
      </c>
      <c r="M30" s="59">
        <v>66770</v>
      </c>
      <c r="N30" s="60">
        <f t="shared" si="1"/>
        <v>33092</v>
      </c>
      <c r="O30" s="95"/>
    </row>
    <row r="31" spans="2:15" s="11" customFormat="1" ht="15.75" customHeight="1">
      <c r="B31" s="347"/>
      <c r="C31" s="335"/>
      <c r="D31" s="380"/>
      <c r="E31" s="399"/>
      <c r="F31" s="402"/>
      <c r="G31" s="15" t="s">
        <v>149</v>
      </c>
      <c r="H31" s="133"/>
      <c r="I31" s="99">
        <v>11679536</v>
      </c>
      <c r="J31" s="59">
        <v>1617920</v>
      </c>
      <c r="K31" s="60">
        <f t="shared" si="0"/>
        <v>13297456</v>
      </c>
      <c r="L31" s="59">
        <v>11645858</v>
      </c>
      <c r="M31" s="59">
        <v>1684690</v>
      </c>
      <c r="N31" s="60">
        <f t="shared" si="1"/>
        <v>13330548</v>
      </c>
      <c r="O31" s="95">
        <f>N29+N30-N31</f>
        <v>0</v>
      </c>
    </row>
    <row r="32" spans="2:15" s="11" customFormat="1" ht="15.75" customHeight="1">
      <c r="B32" s="347"/>
      <c r="C32" s="335"/>
      <c r="D32" s="380"/>
      <c r="E32" s="399"/>
      <c r="F32" s="401" t="s">
        <v>214</v>
      </c>
      <c r="G32" s="15" t="s">
        <v>147</v>
      </c>
      <c r="H32" s="131"/>
      <c r="I32" s="117">
        <v>1148128</v>
      </c>
      <c r="J32" s="57">
        <v>261974</v>
      </c>
      <c r="K32" s="58">
        <f t="shared" si="0"/>
        <v>1410102</v>
      </c>
      <c r="L32" s="57">
        <v>1149631</v>
      </c>
      <c r="M32" s="57">
        <v>262814</v>
      </c>
      <c r="N32" s="58">
        <f t="shared" si="1"/>
        <v>1412445</v>
      </c>
      <c r="O32" s="95">
        <f>N32-K34</f>
        <v>0</v>
      </c>
    </row>
    <row r="33" spans="2:15" s="11" customFormat="1" ht="15.75" customHeight="1">
      <c r="B33" s="347"/>
      <c r="C33" s="335"/>
      <c r="D33" s="380"/>
      <c r="E33" s="399"/>
      <c r="F33" s="286"/>
      <c r="G33" s="15" t="s">
        <v>148</v>
      </c>
      <c r="H33" s="132"/>
      <c r="I33" s="99">
        <v>1503</v>
      </c>
      <c r="J33" s="59">
        <v>840</v>
      </c>
      <c r="K33" s="60">
        <f t="shared" si="0"/>
        <v>2343</v>
      </c>
      <c r="L33" s="59">
        <v>-35861</v>
      </c>
      <c r="M33" s="59">
        <v>-3956</v>
      </c>
      <c r="N33" s="60">
        <f t="shared" si="1"/>
        <v>-39817</v>
      </c>
      <c r="O33" s="95"/>
    </row>
    <row r="34" spans="2:15" s="11" customFormat="1" ht="15.75" customHeight="1">
      <c r="B34" s="347"/>
      <c r="C34" s="335"/>
      <c r="D34" s="380"/>
      <c r="E34" s="400"/>
      <c r="F34" s="402"/>
      <c r="G34" s="15" t="s">
        <v>149</v>
      </c>
      <c r="H34" s="133"/>
      <c r="I34" s="99">
        <v>1149631</v>
      </c>
      <c r="J34" s="59">
        <v>262814</v>
      </c>
      <c r="K34" s="60">
        <f t="shared" si="0"/>
        <v>1412445</v>
      </c>
      <c r="L34" s="59">
        <v>1113770</v>
      </c>
      <c r="M34" s="59">
        <v>258858</v>
      </c>
      <c r="N34" s="60">
        <f t="shared" si="1"/>
        <v>1372628</v>
      </c>
      <c r="O34" s="95">
        <f>N32+N33-N34</f>
        <v>0</v>
      </c>
    </row>
    <row r="35" spans="2:15" s="11" customFormat="1" ht="15.75" customHeight="1">
      <c r="B35" s="347"/>
      <c r="C35" s="335"/>
      <c r="D35" s="391" t="s">
        <v>151</v>
      </c>
      <c r="E35" s="393"/>
      <c r="F35" s="401" t="s">
        <v>212</v>
      </c>
      <c r="G35" s="15" t="s">
        <v>224</v>
      </c>
      <c r="H35" s="134"/>
      <c r="I35" s="117">
        <v>13286</v>
      </c>
      <c r="J35" s="57">
        <v>33196</v>
      </c>
      <c r="K35" s="58">
        <f t="shared" si="0"/>
        <v>46482</v>
      </c>
      <c r="L35" s="57">
        <v>13286</v>
      </c>
      <c r="M35" s="57">
        <v>33196</v>
      </c>
      <c r="N35" s="58">
        <f t="shared" si="1"/>
        <v>46482</v>
      </c>
      <c r="O35" s="95">
        <f>N35-K37</f>
        <v>0</v>
      </c>
    </row>
    <row r="36" spans="2:15" s="11" customFormat="1" ht="15.75" customHeight="1">
      <c r="B36" s="347"/>
      <c r="C36" s="335"/>
      <c r="D36" s="394"/>
      <c r="E36" s="395"/>
      <c r="F36" s="286"/>
      <c r="G36" s="15" t="s">
        <v>225</v>
      </c>
      <c r="H36" s="135"/>
      <c r="I36" s="129">
        <v>0</v>
      </c>
      <c r="J36" s="89">
        <v>0</v>
      </c>
      <c r="K36" s="58">
        <f t="shared" si="0"/>
        <v>0</v>
      </c>
      <c r="L36" s="89">
        <v>0</v>
      </c>
      <c r="M36" s="89">
        <v>0</v>
      </c>
      <c r="N36" s="58">
        <f t="shared" si="1"/>
        <v>0</v>
      </c>
      <c r="O36" s="95"/>
    </row>
    <row r="37" spans="2:15" s="11" customFormat="1" ht="15.75" customHeight="1">
      <c r="B37" s="347"/>
      <c r="C37" s="335"/>
      <c r="D37" s="394"/>
      <c r="E37" s="395"/>
      <c r="F37" s="402"/>
      <c r="G37" s="15" t="s">
        <v>226</v>
      </c>
      <c r="H37" s="135"/>
      <c r="I37" s="99">
        <v>13286</v>
      </c>
      <c r="J37" s="59">
        <v>33196</v>
      </c>
      <c r="K37" s="58">
        <f t="shared" si="0"/>
        <v>46482</v>
      </c>
      <c r="L37" s="59">
        <v>13286</v>
      </c>
      <c r="M37" s="59">
        <v>33196</v>
      </c>
      <c r="N37" s="58">
        <f t="shared" si="1"/>
        <v>46482</v>
      </c>
      <c r="O37" s="95">
        <f>N35+N36-N37</f>
        <v>0</v>
      </c>
    </row>
    <row r="38" spans="2:15" s="11" customFormat="1" ht="15.75" customHeight="1">
      <c r="B38" s="347"/>
      <c r="C38" s="335"/>
      <c r="D38" s="394"/>
      <c r="E38" s="395"/>
      <c r="F38" s="401" t="s">
        <v>214</v>
      </c>
      <c r="G38" s="15" t="s">
        <v>147</v>
      </c>
      <c r="H38" s="135"/>
      <c r="I38" s="129">
        <v>0</v>
      </c>
      <c r="J38" s="89">
        <v>0</v>
      </c>
      <c r="K38" s="58">
        <f t="shared" si="0"/>
        <v>0</v>
      </c>
      <c r="L38" s="89">
        <v>0</v>
      </c>
      <c r="M38" s="89">
        <v>0</v>
      </c>
      <c r="N38" s="58">
        <f t="shared" si="1"/>
        <v>0</v>
      </c>
      <c r="O38" s="95">
        <f>N38-K40</f>
        <v>0</v>
      </c>
    </row>
    <row r="39" spans="2:15" s="11" customFormat="1" ht="15.75" customHeight="1">
      <c r="B39" s="347"/>
      <c r="C39" s="335"/>
      <c r="D39" s="394"/>
      <c r="E39" s="395"/>
      <c r="F39" s="286"/>
      <c r="G39" s="15" t="s">
        <v>148</v>
      </c>
      <c r="H39" s="135"/>
      <c r="I39" s="129">
        <v>0</v>
      </c>
      <c r="J39" s="89">
        <v>0</v>
      </c>
      <c r="K39" s="58">
        <f t="shared" si="0"/>
        <v>0</v>
      </c>
      <c r="L39" s="89">
        <v>0</v>
      </c>
      <c r="M39" s="89">
        <v>0</v>
      </c>
      <c r="N39" s="58">
        <f t="shared" si="1"/>
        <v>0</v>
      </c>
      <c r="O39" s="95"/>
    </row>
    <row r="40" spans="2:15" s="11" customFormat="1" ht="15.75" customHeight="1">
      <c r="B40" s="347"/>
      <c r="C40" s="335"/>
      <c r="D40" s="392"/>
      <c r="E40" s="396"/>
      <c r="F40" s="402"/>
      <c r="G40" s="15" t="s">
        <v>149</v>
      </c>
      <c r="H40" s="135"/>
      <c r="I40" s="129">
        <v>0</v>
      </c>
      <c r="J40" s="89">
        <v>0</v>
      </c>
      <c r="K40" s="58">
        <f t="shared" si="0"/>
        <v>0</v>
      </c>
      <c r="L40" s="89">
        <v>0</v>
      </c>
      <c r="M40" s="89">
        <v>0</v>
      </c>
      <c r="N40" s="58">
        <f t="shared" si="1"/>
        <v>0</v>
      </c>
      <c r="O40" s="95">
        <f>N38+N39-N40</f>
        <v>0</v>
      </c>
    </row>
    <row r="41" spans="2:15" s="11" customFormat="1" ht="15.75" customHeight="1">
      <c r="B41" s="347"/>
      <c r="C41" s="335"/>
      <c r="D41" s="391" t="s">
        <v>23</v>
      </c>
      <c r="E41" s="393"/>
      <c r="F41" s="401" t="s">
        <v>212</v>
      </c>
      <c r="G41" s="15" t="s">
        <v>147</v>
      </c>
      <c r="H41" s="135"/>
      <c r="I41" s="99">
        <v>269209</v>
      </c>
      <c r="J41" s="59">
        <v>44214</v>
      </c>
      <c r="K41" s="60">
        <f t="shared" si="0"/>
        <v>313423</v>
      </c>
      <c r="L41" s="59">
        <v>252067</v>
      </c>
      <c r="M41" s="59">
        <v>44214</v>
      </c>
      <c r="N41" s="60">
        <f t="shared" si="1"/>
        <v>296281</v>
      </c>
      <c r="O41" s="95">
        <f>N41-K43</f>
        <v>0</v>
      </c>
    </row>
    <row r="42" spans="2:15" s="11" customFormat="1" ht="15.75" customHeight="1">
      <c r="B42" s="347"/>
      <c r="C42" s="335"/>
      <c r="D42" s="394"/>
      <c r="E42" s="395"/>
      <c r="F42" s="286"/>
      <c r="G42" s="15" t="s">
        <v>148</v>
      </c>
      <c r="H42" s="135"/>
      <c r="I42" s="99">
        <v>-17142</v>
      </c>
      <c r="J42" s="59">
        <v>0</v>
      </c>
      <c r="K42" s="60">
        <f t="shared" si="0"/>
        <v>-17142</v>
      </c>
      <c r="L42" s="59">
        <v>-9899</v>
      </c>
      <c r="M42" s="59">
        <v>-25</v>
      </c>
      <c r="N42" s="60">
        <f t="shared" si="1"/>
        <v>-9924</v>
      </c>
      <c r="O42" s="95"/>
    </row>
    <row r="43" spans="2:15" s="11" customFormat="1" ht="15.75" customHeight="1">
      <c r="B43" s="347"/>
      <c r="C43" s="335"/>
      <c r="D43" s="394"/>
      <c r="E43" s="395"/>
      <c r="F43" s="402"/>
      <c r="G43" s="15" t="s">
        <v>149</v>
      </c>
      <c r="H43" s="135"/>
      <c r="I43" s="99">
        <v>252067</v>
      </c>
      <c r="J43" s="59">
        <v>44214</v>
      </c>
      <c r="K43" s="60">
        <f t="shared" si="0"/>
        <v>296281</v>
      </c>
      <c r="L43" s="59">
        <v>242168</v>
      </c>
      <c r="M43" s="59">
        <v>44189</v>
      </c>
      <c r="N43" s="60">
        <f t="shared" si="1"/>
        <v>286357</v>
      </c>
      <c r="O43" s="95">
        <f>N41+N42-N43</f>
        <v>0</v>
      </c>
    </row>
    <row r="44" spans="2:15" s="11" customFormat="1" ht="15.75" customHeight="1">
      <c r="B44" s="347"/>
      <c r="C44" s="335"/>
      <c r="D44" s="394"/>
      <c r="E44" s="395"/>
      <c r="F44" s="401" t="s">
        <v>214</v>
      </c>
      <c r="G44" s="15" t="s">
        <v>147</v>
      </c>
      <c r="H44" s="135"/>
      <c r="I44" s="99">
        <v>275</v>
      </c>
      <c r="J44" s="59">
        <v>5942</v>
      </c>
      <c r="K44" s="60">
        <f t="shared" si="0"/>
        <v>6217</v>
      </c>
      <c r="L44" s="59">
        <v>275</v>
      </c>
      <c r="M44" s="59">
        <v>5942</v>
      </c>
      <c r="N44" s="60">
        <f t="shared" si="1"/>
        <v>6217</v>
      </c>
      <c r="O44" s="95">
        <f>N44-K46</f>
        <v>0</v>
      </c>
    </row>
    <row r="45" spans="2:15" s="11" customFormat="1" ht="15.75" customHeight="1">
      <c r="B45" s="347"/>
      <c r="C45" s="335"/>
      <c r="D45" s="394"/>
      <c r="E45" s="395"/>
      <c r="F45" s="286"/>
      <c r="G45" s="15" t="s">
        <v>148</v>
      </c>
      <c r="H45" s="135"/>
      <c r="I45" s="129">
        <v>0</v>
      </c>
      <c r="J45" s="89">
        <v>0</v>
      </c>
      <c r="K45" s="60">
        <f t="shared" si="0"/>
        <v>0</v>
      </c>
      <c r="L45" s="89">
        <v>0</v>
      </c>
      <c r="M45" s="89">
        <v>0</v>
      </c>
      <c r="N45" s="60">
        <f t="shared" si="1"/>
        <v>0</v>
      </c>
      <c r="O45" s="95"/>
    </row>
    <row r="46" spans="2:15" s="11" customFormat="1" ht="15.75" customHeight="1">
      <c r="B46" s="347"/>
      <c r="C46" s="335"/>
      <c r="D46" s="392"/>
      <c r="E46" s="396"/>
      <c r="F46" s="402"/>
      <c r="G46" s="15" t="s">
        <v>149</v>
      </c>
      <c r="H46" s="135"/>
      <c r="I46" s="99">
        <v>275</v>
      </c>
      <c r="J46" s="59">
        <v>5942</v>
      </c>
      <c r="K46" s="60">
        <f t="shared" si="0"/>
        <v>6217</v>
      </c>
      <c r="L46" s="59">
        <v>275</v>
      </c>
      <c r="M46" s="59">
        <v>5942</v>
      </c>
      <c r="N46" s="60">
        <f t="shared" si="1"/>
        <v>6217</v>
      </c>
      <c r="O46" s="95">
        <f>N44+N45-N46</f>
        <v>0</v>
      </c>
    </row>
    <row r="47" spans="2:15" s="11" customFormat="1" ht="15.75" customHeight="1">
      <c r="B47" s="347"/>
      <c r="C47" s="335"/>
      <c r="D47" s="391" t="s">
        <v>131</v>
      </c>
      <c r="E47" s="393"/>
      <c r="F47" s="401" t="s">
        <v>212</v>
      </c>
      <c r="G47" s="15" t="s">
        <v>147</v>
      </c>
      <c r="H47" s="135"/>
      <c r="I47" s="99">
        <v>25169334</v>
      </c>
      <c r="J47" s="59">
        <v>3897267</v>
      </c>
      <c r="K47" s="60">
        <f t="shared" si="0"/>
        <v>29066601</v>
      </c>
      <c r="L47" s="59">
        <v>25127370</v>
      </c>
      <c r="M47" s="59">
        <v>3904733</v>
      </c>
      <c r="N47" s="60">
        <f t="shared" si="1"/>
        <v>29032103</v>
      </c>
      <c r="O47" s="95">
        <f>N47-K49</f>
        <v>0</v>
      </c>
    </row>
    <row r="48" spans="2:15" s="11" customFormat="1" ht="15.75" customHeight="1">
      <c r="B48" s="347"/>
      <c r="C48" s="335"/>
      <c r="D48" s="394"/>
      <c r="E48" s="395"/>
      <c r="F48" s="286"/>
      <c r="G48" s="15" t="s">
        <v>148</v>
      </c>
      <c r="H48" s="135"/>
      <c r="I48" s="99">
        <v>-41964</v>
      </c>
      <c r="J48" s="59">
        <v>7466</v>
      </c>
      <c r="K48" s="60">
        <f t="shared" si="0"/>
        <v>-34498</v>
      </c>
      <c r="L48" s="59">
        <v>-37568</v>
      </c>
      <c r="M48" s="59">
        <v>47582</v>
      </c>
      <c r="N48" s="60">
        <f t="shared" si="1"/>
        <v>10014</v>
      </c>
      <c r="O48" s="95"/>
    </row>
    <row r="49" spans="2:15" s="11" customFormat="1" ht="15.75" customHeight="1">
      <c r="B49" s="347"/>
      <c r="C49" s="335"/>
      <c r="D49" s="394"/>
      <c r="E49" s="395"/>
      <c r="F49" s="402"/>
      <c r="G49" s="15" t="s">
        <v>149</v>
      </c>
      <c r="H49" s="135"/>
      <c r="I49" s="99">
        <v>25127370</v>
      </c>
      <c r="J49" s="59">
        <v>3904733</v>
      </c>
      <c r="K49" s="60">
        <f t="shared" si="0"/>
        <v>29032103</v>
      </c>
      <c r="L49" s="59">
        <v>25089802</v>
      </c>
      <c r="M49" s="59">
        <v>3952315</v>
      </c>
      <c r="N49" s="60">
        <f t="shared" si="1"/>
        <v>29042117</v>
      </c>
      <c r="O49" s="95">
        <f>N47+N48-N49</f>
        <v>0</v>
      </c>
    </row>
    <row r="50" spans="2:15" s="11" customFormat="1" ht="15.75" customHeight="1">
      <c r="B50" s="347"/>
      <c r="C50" s="335"/>
      <c r="D50" s="394"/>
      <c r="E50" s="395"/>
      <c r="F50" s="401" t="s">
        <v>214</v>
      </c>
      <c r="G50" s="15" t="s">
        <v>147</v>
      </c>
      <c r="H50" s="135"/>
      <c r="I50" s="99">
        <v>3359224</v>
      </c>
      <c r="J50" s="59">
        <v>657503</v>
      </c>
      <c r="K50" s="60">
        <f t="shared" si="0"/>
        <v>4016727</v>
      </c>
      <c r="L50" s="59">
        <v>3350495</v>
      </c>
      <c r="M50" s="59">
        <v>658147</v>
      </c>
      <c r="N50" s="60">
        <f t="shared" si="1"/>
        <v>4008642</v>
      </c>
      <c r="O50" s="95">
        <f>N50-K52</f>
        <v>0</v>
      </c>
    </row>
    <row r="51" spans="2:15" s="11" customFormat="1" ht="15.75" customHeight="1">
      <c r="B51" s="347"/>
      <c r="C51" s="335"/>
      <c r="D51" s="394"/>
      <c r="E51" s="395"/>
      <c r="F51" s="286"/>
      <c r="G51" s="15" t="s">
        <v>148</v>
      </c>
      <c r="H51" s="135"/>
      <c r="I51" s="99">
        <v>-8729</v>
      </c>
      <c r="J51" s="59">
        <v>644</v>
      </c>
      <c r="K51" s="60">
        <f t="shared" si="0"/>
        <v>-8085</v>
      </c>
      <c r="L51" s="59">
        <v>-36945</v>
      </c>
      <c r="M51" s="59">
        <v>-2428</v>
      </c>
      <c r="N51" s="60">
        <f t="shared" si="1"/>
        <v>-39373</v>
      </c>
      <c r="O51" s="95"/>
    </row>
    <row r="52" spans="2:15" s="11" customFormat="1" ht="15.75" customHeight="1" thickBot="1">
      <c r="B52" s="347"/>
      <c r="C52" s="403"/>
      <c r="D52" s="392"/>
      <c r="E52" s="396"/>
      <c r="F52" s="402"/>
      <c r="G52" s="15" t="s">
        <v>149</v>
      </c>
      <c r="H52" s="135"/>
      <c r="I52" s="124">
        <v>3350495</v>
      </c>
      <c r="J52" s="90">
        <v>658147</v>
      </c>
      <c r="K52" s="91">
        <f t="shared" si="0"/>
        <v>4008642</v>
      </c>
      <c r="L52" s="90">
        <v>3313550</v>
      </c>
      <c r="M52" s="90">
        <v>655719</v>
      </c>
      <c r="N52" s="91">
        <f t="shared" si="1"/>
        <v>3969269</v>
      </c>
      <c r="O52" s="95">
        <f>N50+N51-N52</f>
        <v>0</v>
      </c>
    </row>
    <row r="68" ht="12">
      <c r="C68" s="12"/>
    </row>
    <row r="69" ht="12">
      <c r="C69" s="12"/>
    </row>
    <row r="70" ht="12">
      <c r="C70" s="12"/>
    </row>
    <row r="71" ht="12">
      <c r="C71" s="12"/>
    </row>
    <row r="72" ht="12">
      <c r="C72" s="12"/>
    </row>
  </sheetData>
  <sheetProtection/>
  <mergeCells count="30">
    <mergeCell ref="B5:B52"/>
    <mergeCell ref="F5:F7"/>
    <mergeCell ref="F11:F13"/>
    <mergeCell ref="F17:F19"/>
    <mergeCell ref="F26:F28"/>
    <mergeCell ref="E23:E28"/>
    <mergeCell ref="D41:E46"/>
    <mergeCell ref="F38:F40"/>
    <mergeCell ref="F32:F34"/>
    <mergeCell ref="D35:E40"/>
    <mergeCell ref="F20:F22"/>
    <mergeCell ref="E17:E22"/>
    <mergeCell ref="E29:E34"/>
    <mergeCell ref="F44:F46"/>
    <mergeCell ref="L3:N3"/>
    <mergeCell ref="I3:K3"/>
    <mergeCell ref="B3:H4"/>
    <mergeCell ref="F41:F43"/>
    <mergeCell ref="F35:F37"/>
    <mergeCell ref="F23:F25"/>
    <mergeCell ref="F8:F10"/>
    <mergeCell ref="C5:C52"/>
    <mergeCell ref="E5:E10"/>
    <mergeCell ref="D47:E52"/>
    <mergeCell ref="F47:F49"/>
    <mergeCell ref="F50:F52"/>
    <mergeCell ref="F29:F31"/>
    <mergeCell ref="D5:D34"/>
    <mergeCell ref="F14:F16"/>
    <mergeCell ref="E11:E16"/>
  </mergeCells>
  <printOptions horizontalCentered="1"/>
  <pageMargins left="0.5905511811023623" right="0.3937007874015748" top="0.5905511811023623" bottom="0.5905511811023623" header="0.5118110236220472" footer="0.5118110236220472"/>
  <pageSetup blackAndWhite="1" firstPageNumber="21" useFirstPageNumber="1" horizontalDpi="600" verticalDpi="600" orientation="portrait" paperSize="9" scale="86" r:id="rId2"/>
  <headerFooter alignWithMargins="0">
    <oddFooter>&amp;C&amp;12　-5-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O69"/>
  <sheetViews>
    <sheetView view="pageBreakPreview" zoomScaleNormal="75" zoomScaleSheetLayoutView="100" zoomScalePageLayoutView="0" workbookViewId="0" topLeftCell="A1">
      <selection activeCell="L62" sqref="L62"/>
    </sheetView>
  </sheetViews>
  <sheetFormatPr defaultColWidth="9.00390625" defaultRowHeight="13.5"/>
  <cols>
    <col min="1" max="1" width="0.74609375" style="8" customWidth="1"/>
    <col min="2" max="3" width="3.625" style="6" customWidth="1"/>
    <col min="4" max="5" width="2.50390625" style="6" customWidth="1"/>
    <col min="6" max="6" width="5.625" style="7" customWidth="1"/>
    <col min="7" max="7" width="16.875" style="7" customWidth="1"/>
    <col min="8" max="8" width="2.125" style="7" customWidth="1"/>
    <col min="9" max="14" width="11.375" style="6" customWidth="1"/>
    <col min="15" max="16384" width="9.00390625" style="8" customWidth="1"/>
  </cols>
  <sheetData>
    <row r="1" ht="14.25">
      <c r="B1" s="5" t="s">
        <v>152</v>
      </c>
    </row>
    <row r="2" ht="12.75" thickBot="1"/>
    <row r="3" spans="2:14" ht="15" customHeight="1">
      <c r="B3" s="304" t="s">
        <v>144</v>
      </c>
      <c r="C3" s="305"/>
      <c r="D3" s="305"/>
      <c r="E3" s="305"/>
      <c r="F3" s="305"/>
      <c r="G3" s="305"/>
      <c r="H3" s="305"/>
      <c r="I3" s="221" t="s">
        <v>247</v>
      </c>
      <c r="J3" s="192"/>
      <c r="K3" s="193"/>
      <c r="L3" s="191" t="s">
        <v>264</v>
      </c>
      <c r="M3" s="192"/>
      <c r="N3" s="193"/>
    </row>
    <row r="4" spans="2:14" ht="15" customHeight="1" thickBot="1">
      <c r="B4" s="307"/>
      <c r="C4" s="308"/>
      <c r="D4" s="308"/>
      <c r="E4" s="308"/>
      <c r="F4" s="308"/>
      <c r="G4" s="308"/>
      <c r="H4" s="308"/>
      <c r="I4" s="51" t="s">
        <v>127</v>
      </c>
      <c r="J4" s="50" t="s">
        <v>59</v>
      </c>
      <c r="K4" s="52" t="s">
        <v>60</v>
      </c>
      <c r="L4" s="50" t="s">
        <v>127</v>
      </c>
      <c r="M4" s="50" t="s">
        <v>59</v>
      </c>
      <c r="N4" s="52" t="s">
        <v>60</v>
      </c>
    </row>
    <row r="5" spans="2:15" ht="15" customHeight="1">
      <c r="B5" s="180" t="s">
        <v>216</v>
      </c>
      <c r="C5" s="335" t="s">
        <v>183</v>
      </c>
      <c r="D5" s="409" t="s">
        <v>25</v>
      </c>
      <c r="E5" s="410"/>
      <c r="F5" s="286" t="s">
        <v>212</v>
      </c>
      <c r="G5" s="31" t="s">
        <v>147</v>
      </c>
      <c r="H5" s="136"/>
      <c r="I5" s="117">
        <v>999231</v>
      </c>
      <c r="J5" s="57">
        <v>181999</v>
      </c>
      <c r="K5" s="58">
        <f>SUM(I5:J5)</f>
        <v>1181230</v>
      </c>
      <c r="L5" s="57">
        <v>965225</v>
      </c>
      <c r="M5" s="57">
        <v>182694</v>
      </c>
      <c r="N5" s="58">
        <f>SUM(L5:M5)</f>
        <v>1147919</v>
      </c>
      <c r="O5" s="95">
        <f>N5-K7</f>
        <v>0</v>
      </c>
    </row>
    <row r="6" spans="2:15" ht="15" customHeight="1">
      <c r="B6" s="180"/>
      <c r="C6" s="335"/>
      <c r="D6" s="409"/>
      <c r="E6" s="410"/>
      <c r="F6" s="286"/>
      <c r="G6" s="15" t="s">
        <v>148</v>
      </c>
      <c r="H6" s="127"/>
      <c r="I6" s="99">
        <v>-34006</v>
      </c>
      <c r="J6" s="59">
        <v>695</v>
      </c>
      <c r="K6" s="60">
        <f aca="true" t="shared" si="0" ref="K6:K64">SUM(I6:J6)</f>
        <v>-33311</v>
      </c>
      <c r="L6" s="59">
        <v>26385</v>
      </c>
      <c r="M6" s="59">
        <v>20712</v>
      </c>
      <c r="N6" s="60">
        <f aca="true" t="shared" si="1" ref="N6:N64">SUM(L6:M6)</f>
        <v>47097</v>
      </c>
      <c r="O6" s="95"/>
    </row>
    <row r="7" spans="2:15" ht="15" customHeight="1">
      <c r="B7" s="180"/>
      <c r="C7" s="335"/>
      <c r="D7" s="409"/>
      <c r="E7" s="410"/>
      <c r="F7" s="402"/>
      <c r="G7" s="15" t="s">
        <v>149</v>
      </c>
      <c r="H7" s="127"/>
      <c r="I7" s="99">
        <v>965225</v>
      </c>
      <c r="J7" s="59">
        <v>182694</v>
      </c>
      <c r="K7" s="60">
        <f t="shared" si="0"/>
        <v>1147919</v>
      </c>
      <c r="L7" s="59">
        <v>991610</v>
      </c>
      <c r="M7" s="59">
        <v>203406</v>
      </c>
      <c r="N7" s="60">
        <f t="shared" si="1"/>
        <v>1195016</v>
      </c>
      <c r="O7" s="95">
        <f>N5+N6-N7</f>
        <v>0</v>
      </c>
    </row>
    <row r="8" spans="2:15" ht="15" customHeight="1">
      <c r="B8" s="180"/>
      <c r="C8" s="335"/>
      <c r="D8" s="409"/>
      <c r="E8" s="410"/>
      <c r="F8" s="401" t="s">
        <v>214</v>
      </c>
      <c r="G8" s="15" t="s">
        <v>147</v>
      </c>
      <c r="H8" s="137"/>
      <c r="I8" s="117">
        <v>80808</v>
      </c>
      <c r="J8" s="57">
        <v>7772</v>
      </c>
      <c r="K8" s="58">
        <f t="shared" si="0"/>
        <v>88580</v>
      </c>
      <c r="L8" s="57">
        <v>92930</v>
      </c>
      <c r="M8" s="57">
        <v>8164</v>
      </c>
      <c r="N8" s="58">
        <f t="shared" si="1"/>
        <v>101094</v>
      </c>
      <c r="O8" s="95">
        <f>N8-K10</f>
        <v>0</v>
      </c>
    </row>
    <row r="9" spans="2:15" ht="15" customHeight="1">
      <c r="B9" s="180"/>
      <c r="C9" s="335"/>
      <c r="D9" s="409"/>
      <c r="E9" s="410"/>
      <c r="F9" s="286"/>
      <c r="G9" s="15" t="s">
        <v>148</v>
      </c>
      <c r="H9" s="127"/>
      <c r="I9" s="99">
        <v>12122</v>
      </c>
      <c r="J9" s="59">
        <v>392</v>
      </c>
      <c r="K9" s="60">
        <f t="shared" si="0"/>
        <v>12514</v>
      </c>
      <c r="L9" s="59">
        <v>9008</v>
      </c>
      <c r="M9" s="59">
        <v>2501</v>
      </c>
      <c r="N9" s="60">
        <f t="shared" si="1"/>
        <v>11509</v>
      </c>
      <c r="O9" s="95"/>
    </row>
    <row r="10" spans="2:15" ht="15" customHeight="1">
      <c r="B10" s="180"/>
      <c r="C10" s="335"/>
      <c r="D10" s="411"/>
      <c r="E10" s="412"/>
      <c r="F10" s="402"/>
      <c r="G10" s="15" t="s">
        <v>149</v>
      </c>
      <c r="H10" s="127"/>
      <c r="I10" s="99">
        <v>92930</v>
      </c>
      <c r="J10" s="59">
        <v>8164</v>
      </c>
      <c r="K10" s="60">
        <f t="shared" si="0"/>
        <v>101094</v>
      </c>
      <c r="L10" s="59">
        <v>101938</v>
      </c>
      <c r="M10" s="59">
        <v>10665</v>
      </c>
      <c r="N10" s="60">
        <f t="shared" si="1"/>
        <v>112603</v>
      </c>
      <c r="O10" s="95">
        <f>N8+N9-N10</f>
        <v>0</v>
      </c>
    </row>
    <row r="11" spans="2:15" ht="15" customHeight="1">
      <c r="B11" s="180"/>
      <c r="C11" s="335"/>
      <c r="D11" s="407" t="s">
        <v>153</v>
      </c>
      <c r="E11" s="408"/>
      <c r="F11" s="401" t="s">
        <v>212</v>
      </c>
      <c r="G11" s="15" t="s">
        <v>224</v>
      </c>
      <c r="H11" s="127"/>
      <c r="I11" s="99">
        <v>124432</v>
      </c>
      <c r="J11" s="59">
        <v>107309</v>
      </c>
      <c r="K11" s="60">
        <f t="shared" si="0"/>
        <v>231741</v>
      </c>
      <c r="L11" s="59">
        <v>250297</v>
      </c>
      <c r="M11" s="59">
        <v>100302</v>
      </c>
      <c r="N11" s="60">
        <f t="shared" si="1"/>
        <v>350599</v>
      </c>
      <c r="O11" s="95">
        <f>N11-K13</f>
        <v>0</v>
      </c>
    </row>
    <row r="12" spans="2:15" ht="15" customHeight="1">
      <c r="B12" s="180"/>
      <c r="C12" s="335"/>
      <c r="D12" s="409"/>
      <c r="E12" s="410"/>
      <c r="F12" s="286"/>
      <c r="G12" s="15" t="s">
        <v>225</v>
      </c>
      <c r="H12" s="127"/>
      <c r="I12" s="99">
        <v>125865</v>
      </c>
      <c r="J12" s="59">
        <v>-7007</v>
      </c>
      <c r="K12" s="60">
        <f t="shared" si="0"/>
        <v>118858</v>
      </c>
      <c r="L12" s="59">
        <v>84134</v>
      </c>
      <c r="M12" s="59">
        <v>-167</v>
      </c>
      <c r="N12" s="60">
        <f t="shared" si="1"/>
        <v>83967</v>
      </c>
      <c r="O12" s="95"/>
    </row>
    <row r="13" spans="2:15" ht="15" customHeight="1">
      <c r="B13" s="180"/>
      <c r="C13" s="335"/>
      <c r="D13" s="409"/>
      <c r="E13" s="410"/>
      <c r="F13" s="402"/>
      <c r="G13" s="15" t="s">
        <v>226</v>
      </c>
      <c r="H13" s="127"/>
      <c r="I13" s="99">
        <v>250297</v>
      </c>
      <c r="J13" s="59">
        <v>100302</v>
      </c>
      <c r="K13" s="60">
        <f t="shared" si="0"/>
        <v>350599</v>
      </c>
      <c r="L13" s="59">
        <v>334431</v>
      </c>
      <c r="M13" s="59">
        <v>100135</v>
      </c>
      <c r="N13" s="60">
        <f t="shared" si="1"/>
        <v>434566</v>
      </c>
      <c r="O13" s="95">
        <f>N11+N12-N13</f>
        <v>0</v>
      </c>
    </row>
    <row r="14" spans="2:15" ht="15" customHeight="1">
      <c r="B14" s="180"/>
      <c r="C14" s="414"/>
      <c r="D14" s="409"/>
      <c r="E14" s="410"/>
      <c r="F14" s="401" t="s">
        <v>214</v>
      </c>
      <c r="G14" s="15" t="s">
        <v>224</v>
      </c>
      <c r="H14" s="127"/>
      <c r="I14" s="99">
        <v>470</v>
      </c>
      <c r="J14" s="89">
        <v>0</v>
      </c>
      <c r="K14" s="60">
        <f t="shared" si="0"/>
        <v>470</v>
      </c>
      <c r="L14" s="59">
        <v>470</v>
      </c>
      <c r="M14" s="89">
        <v>0</v>
      </c>
      <c r="N14" s="60">
        <f t="shared" si="1"/>
        <v>470</v>
      </c>
      <c r="O14" s="95">
        <f>N14-K16</f>
        <v>0</v>
      </c>
    </row>
    <row r="15" spans="2:15" ht="15" customHeight="1">
      <c r="B15" s="180"/>
      <c r="C15" s="414"/>
      <c r="D15" s="409"/>
      <c r="E15" s="410"/>
      <c r="F15" s="286"/>
      <c r="G15" s="15" t="s">
        <v>225</v>
      </c>
      <c r="H15" s="127"/>
      <c r="I15" s="99">
        <v>0</v>
      </c>
      <c r="J15" s="89">
        <v>0</v>
      </c>
      <c r="K15" s="60">
        <f t="shared" si="0"/>
        <v>0</v>
      </c>
      <c r="L15" s="59">
        <v>0</v>
      </c>
      <c r="M15" s="89">
        <v>0</v>
      </c>
      <c r="N15" s="60">
        <f t="shared" si="1"/>
        <v>0</v>
      </c>
      <c r="O15" s="95"/>
    </row>
    <row r="16" spans="2:15" ht="15" customHeight="1">
      <c r="B16" s="180"/>
      <c r="C16" s="414"/>
      <c r="D16" s="411"/>
      <c r="E16" s="412"/>
      <c r="F16" s="402"/>
      <c r="G16" s="15" t="s">
        <v>226</v>
      </c>
      <c r="H16" s="127"/>
      <c r="I16" s="99">
        <v>470</v>
      </c>
      <c r="J16" s="89">
        <v>0</v>
      </c>
      <c r="K16" s="60">
        <f t="shared" si="0"/>
        <v>470</v>
      </c>
      <c r="L16" s="59">
        <v>470</v>
      </c>
      <c r="M16" s="89">
        <v>0</v>
      </c>
      <c r="N16" s="60">
        <f t="shared" si="1"/>
        <v>470</v>
      </c>
      <c r="O16" s="95">
        <f>N14+N15-N16</f>
        <v>0</v>
      </c>
    </row>
    <row r="17" spans="2:15" ht="15" customHeight="1">
      <c r="B17" s="180"/>
      <c r="C17" s="414"/>
      <c r="D17" s="407" t="s">
        <v>69</v>
      </c>
      <c r="E17" s="408"/>
      <c r="F17" s="401" t="s">
        <v>212</v>
      </c>
      <c r="G17" s="15" t="s">
        <v>224</v>
      </c>
      <c r="H17" s="127"/>
      <c r="I17" s="99">
        <v>9998613</v>
      </c>
      <c r="J17" s="59">
        <v>8962633</v>
      </c>
      <c r="K17" s="60">
        <f t="shared" si="0"/>
        <v>18961246</v>
      </c>
      <c r="L17" s="59">
        <v>9240188</v>
      </c>
      <c r="M17" s="59">
        <v>8963316</v>
      </c>
      <c r="N17" s="60">
        <f t="shared" si="1"/>
        <v>18203504</v>
      </c>
      <c r="O17" s="95">
        <f>N17-K19</f>
        <v>0</v>
      </c>
    </row>
    <row r="18" spans="2:15" ht="15" customHeight="1">
      <c r="B18" s="180"/>
      <c r="C18" s="414"/>
      <c r="D18" s="409"/>
      <c r="E18" s="410"/>
      <c r="F18" s="286"/>
      <c r="G18" s="15" t="s">
        <v>225</v>
      </c>
      <c r="H18" s="127"/>
      <c r="I18" s="99">
        <v>-758425</v>
      </c>
      <c r="J18" s="59">
        <v>683</v>
      </c>
      <c r="K18" s="60">
        <f t="shared" si="0"/>
        <v>-757742</v>
      </c>
      <c r="L18" s="59">
        <v>910957</v>
      </c>
      <c r="M18" s="59">
        <v>31925</v>
      </c>
      <c r="N18" s="60">
        <f t="shared" si="1"/>
        <v>942882</v>
      </c>
      <c r="O18" s="95"/>
    </row>
    <row r="19" spans="2:15" ht="15" customHeight="1">
      <c r="B19" s="180"/>
      <c r="C19" s="414"/>
      <c r="D19" s="409"/>
      <c r="E19" s="410"/>
      <c r="F19" s="402"/>
      <c r="G19" s="15" t="s">
        <v>226</v>
      </c>
      <c r="H19" s="127"/>
      <c r="I19" s="99">
        <v>9240188</v>
      </c>
      <c r="J19" s="59">
        <v>8963316</v>
      </c>
      <c r="K19" s="60">
        <f t="shared" si="0"/>
        <v>18203504</v>
      </c>
      <c r="L19" s="59">
        <v>10151145</v>
      </c>
      <c r="M19" s="59">
        <v>8995241</v>
      </c>
      <c r="N19" s="60">
        <f t="shared" si="1"/>
        <v>19146386</v>
      </c>
      <c r="O19" s="95">
        <f>N17+N18-N19</f>
        <v>0</v>
      </c>
    </row>
    <row r="20" spans="2:15" ht="15" customHeight="1">
      <c r="B20" s="180"/>
      <c r="C20" s="414"/>
      <c r="D20" s="409"/>
      <c r="E20" s="410"/>
      <c r="F20" s="401" t="s">
        <v>214</v>
      </c>
      <c r="G20" s="15" t="s">
        <v>224</v>
      </c>
      <c r="H20" s="127"/>
      <c r="I20" s="99">
        <v>19</v>
      </c>
      <c r="J20" s="89">
        <v>0</v>
      </c>
      <c r="K20" s="60">
        <f t="shared" si="0"/>
        <v>19</v>
      </c>
      <c r="L20" s="59">
        <v>19</v>
      </c>
      <c r="M20" s="89">
        <v>0</v>
      </c>
      <c r="N20" s="60">
        <f t="shared" si="1"/>
        <v>19</v>
      </c>
      <c r="O20" s="95">
        <f>N20-K22</f>
        <v>0</v>
      </c>
    </row>
    <row r="21" spans="2:15" ht="15" customHeight="1">
      <c r="B21" s="180"/>
      <c r="C21" s="414"/>
      <c r="D21" s="409"/>
      <c r="E21" s="410"/>
      <c r="F21" s="286"/>
      <c r="G21" s="15" t="s">
        <v>225</v>
      </c>
      <c r="H21" s="127"/>
      <c r="I21" s="99">
        <v>0</v>
      </c>
      <c r="J21" s="89">
        <v>0</v>
      </c>
      <c r="K21" s="60">
        <f t="shared" si="0"/>
        <v>0</v>
      </c>
      <c r="L21" s="59">
        <v>0</v>
      </c>
      <c r="M21" s="89">
        <v>0</v>
      </c>
      <c r="N21" s="60">
        <f t="shared" si="1"/>
        <v>0</v>
      </c>
      <c r="O21" s="95"/>
    </row>
    <row r="22" spans="2:15" ht="15" customHeight="1">
      <c r="B22" s="180"/>
      <c r="C22" s="414"/>
      <c r="D22" s="411"/>
      <c r="E22" s="412"/>
      <c r="F22" s="402"/>
      <c r="G22" s="15" t="s">
        <v>226</v>
      </c>
      <c r="H22" s="127"/>
      <c r="I22" s="99">
        <v>19</v>
      </c>
      <c r="J22" s="89">
        <v>0</v>
      </c>
      <c r="K22" s="60">
        <f t="shared" si="0"/>
        <v>19</v>
      </c>
      <c r="L22" s="59">
        <v>19</v>
      </c>
      <c r="M22" s="89">
        <v>0</v>
      </c>
      <c r="N22" s="60">
        <f t="shared" si="1"/>
        <v>19</v>
      </c>
      <c r="O22" s="95">
        <f>N20+N21-N22</f>
        <v>0</v>
      </c>
    </row>
    <row r="23" spans="2:15" ht="15" customHeight="1">
      <c r="B23" s="180"/>
      <c r="C23" s="414"/>
      <c r="D23" s="407" t="s">
        <v>23</v>
      </c>
      <c r="E23" s="408"/>
      <c r="F23" s="401" t="s">
        <v>212</v>
      </c>
      <c r="G23" s="15" t="s">
        <v>147</v>
      </c>
      <c r="H23" s="127"/>
      <c r="I23" s="99">
        <v>4179994</v>
      </c>
      <c r="J23" s="59">
        <v>885095</v>
      </c>
      <c r="K23" s="60">
        <f t="shared" si="0"/>
        <v>5065089</v>
      </c>
      <c r="L23" s="59">
        <v>3959503</v>
      </c>
      <c r="M23" s="59">
        <v>911378</v>
      </c>
      <c r="N23" s="60">
        <f t="shared" si="1"/>
        <v>4870881</v>
      </c>
      <c r="O23" s="95">
        <f>N23-K25</f>
        <v>0</v>
      </c>
    </row>
    <row r="24" spans="2:15" ht="15" customHeight="1">
      <c r="B24" s="180"/>
      <c r="C24" s="414"/>
      <c r="D24" s="409"/>
      <c r="E24" s="410"/>
      <c r="F24" s="286"/>
      <c r="G24" s="15" t="s">
        <v>148</v>
      </c>
      <c r="H24" s="127"/>
      <c r="I24" s="99">
        <v>-220491</v>
      </c>
      <c r="J24" s="59">
        <v>26283</v>
      </c>
      <c r="K24" s="60">
        <f t="shared" si="0"/>
        <v>-194208</v>
      </c>
      <c r="L24" s="59">
        <v>413084</v>
      </c>
      <c r="M24" s="59">
        <v>-54331</v>
      </c>
      <c r="N24" s="60">
        <f t="shared" si="1"/>
        <v>358753</v>
      </c>
      <c r="O24" s="95"/>
    </row>
    <row r="25" spans="2:15" ht="15" customHeight="1">
      <c r="B25" s="180"/>
      <c r="C25" s="414"/>
      <c r="D25" s="409"/>
      <c r="E25" s="410"/>
      <c r="F25" s="402"/>
      <c r="G25" s="15" t="s">
        <v>149</v>
      </c>
      <c r="H25" s="127"/>
      <c r="I25" s="99">
        <v>3959503</v>
      </c>
      <c r="J25" s="59">
        <v>911378</v>
      </c>
      <c r="K25" s="60">
        <f t="shared" si="0"/>
        <v>4870881</v>
      </c>
      <c r="L25" s="59">
        <v>4372587</v>
      </c>
      <c r="M25" s="59">
        <v>857047</v>
      </c>
      <c r="N25" s="60">
        <f t="shared" si="1"/>
        <v>5229634</v>
      </c>
      <c r="O25" s="95">
        <f>N23+N24-N25</f>
        <v>0</v>
      </c>
    </row>
    <row r="26" spans="2:15" ht="15" customHeight="1">
      <c r="B26" s="180"/>
      <c r="C26" s="335"/>
      <c r="D26" s="409"/>
      <c r="E26" s="410"/>
      <c r="F26" s="401" t="s">
        <v>214</v>
      </c>
      <c r="G26" s="15" t="s">
        <v>147</v>
      </c>
      <c r="H26" s="127"/>
      <c r="I26" s="99">
        <v>87463</v>
      </c>
      <c r="J26" s="59">
        <v>17391</v>
      </c>
      <c r="K26" s="60">
        <f t="shared" si="0"/>
        <v>104854</v>
      </c>
      <c r="L26" s="59">
        <v>96529</v>
      </c>
      <c r="M26" s="59">
        <v>18519</v>
      </c>
      <c r="N26" s="60">
        <f t="shared" si="1"/>
        <v>115048</v>
      </c>
      <c r="O26" s="95">
        <f>N26-K28</f>
        <v>0</v>
      </c>
    </row>
    <row r="27" spans="2:15" ht="15" customHeight="1">
      <c r="B27" s="180"/>
      <c r="C27" s="335"/>
      <c r="D27" s="409"/>
      <c r="E27" s="410"/>
      <c r="F27" s="286"/>
      <c r="G27" s="15" t="s">
        <v>148</v>
      </c>
      <c r="H27" s="127"/>
      <c r="I27" s="99">
        <v>9066</v>
      </c>
      <c r="J27" s="59">
        <v>1128</v>
      </c>
      <c r="K27" s="60">
        <f t="shared" si="0"/>
        <v>10194</v>
      </c>
      <c r="L27" s="59">
        <v>909</v>
      </c>
      <c r="M27" s="59">
        <v>249</v>
      </c>
      <c r="N27" s="60">
        <f t="shared" si="1"/>
        <v>1158</v>
      </c>
      <c r="O27" s="95"/>
    </row>
    <row r="28" spans="2:15" ht="15" customHeight="1">
      <c r="B28" s="180"/>
      <c r="C28" s="335"/>
      <c r="D28" s="411"/>
      <c r="E28" s="412"/>
      <c r="F28" s="402"/>
      <c r="G28" s="15" t="s">
        <v>149</v>
      </c>
      <c r="H28" s="127"/>
      <c r="I28" s="99">
        <v>96529</v>
      </c>
      <c r="J28" s="59">
        <v>18519</v>
      </c>
      <c r="K28" s="60">
        <f t="shared" si="0"/>
        <v>115048</v>
      </c>
      <c r="L28" s="59">
        <v>97438</v>
      </c>
      <c r="M28" s="59">
        <v>18768</v>
      </c>
      <c r="N28" s="60">
        <f t="shared" si="1"/>
        <v>116206</v>
      </c>
      <c r="O28" s="95">
        <f>N26+N27-N28</f>
        <v>0</v>
      </c>
    </row>
    <row r="29" spans="2:15" ht="15" customHeight="1">
      <c r="B29" s="180"/>
      <c r="C29" s="335"/>
      <c r="D29" s="407" t="s">
        <v>131</v>
      </c>
      <c r="E29" s="408"/>
      <c r="F29" s="401" t="s">
        <v>212</v>
      </c>
      <c r="G29" s="15" t="s">
        <v>147</v>
      </c>
      <c r="H29" s="127"/>
      <c r="I29" s="99">
        <v>15302270</v>
      </c>
      <c r="J29" s="59">
        <v>10137036</v>
      </c>
      <c r="K29" s="60">
        <f t="shared" si="0"/>
        <v>25439306</v>
      </c>
      <c r="L29" s="59">
        <v>14415213</v>
      </c>
      <c r="M29" s="59">
        <v>10157690</v>
      </c>
      <c r="N29" s="60">
        <f t="shared" si="1"/>
        <v>24572903</v>
      </c>
      <c r="O29" s="95">
        <f>N29-K31</f>
        <v>0</v>
      </c>
    </row>
    <row r="30" spans="2:15" ht="15" customHeight="1">
      <c r="B30" s="180"/>
      <c r="C30" s="335"/>
      <c r="D30" s="409"/>
      <c r="E30" s="410"/>
      <c r="F30" s="286"/>
      <c r="G30" s="15" t="s">
        <v>148</v>
      </c>
      <c r="H30" s="127"/>
      <c r="I30" s="102">
        <v>-887057</v>
      </c>
      <c r="J30" s="61">
        <v>20654</v>
      </c>
      <c r="K30" s="60">
        <f t="shared" si="0"/>
        <v>-866403</v>
      </c>
      <c r="L30" s="61">
        <v>1434560</v>
      </c>
      <c r="M30" s="61">
        <v>-1861</v>
      </c>
      <c r="N30" s="60">
        <f t="shared" si="1"/>
        <v>1432699</v>
      </c>
      <c r="O30" s="95"/>
    </row>
    <row r="31" spans="2:15" ht="15" customHeight="1">
      <c r="B31" s="180"/>
      <c r="C31" s="335"/>
      <c r="D31" s="409"/>
      <c r="E31" s="410"/>
      <c r="F31" s="402"/>
      <c r="G31" s="15" t="s">
        <v>149</v>
      </c>
      <c r="H31" s="127"/>
      <c r="I31" s="99">
        <v>14415213</v>
      </c>
      <c r="J31" s="59">
        <v>10157690</v>
      </c>
      <c r="K31" s="60">
        <f t="shared" si="0"/>
        <v>24572903</v>
      </c>
      <c r="L31" s="59">
        <v>15849773</v>
      </c>
      <c r="M31" s="59">
        <v>10155829</v>
      </c>
      <c r="N31" s="60">
        <f t="shared" si="1"/>
        <v>26005602</v>
      </c>
      <c r="O31" s="95">
        <f>N29+N30-N31</f>
        <v>0</v>
      </c>
    </row>
    <row r="32" spans="2:15" ht="15" customHeight="1">
      <c r="B32" s="180"/>
      <c r="C32" s="335"/>
      <c r="D32" s="409"/>
      <c r="E32" s="410"/>
      <c r="F32" s="401" t="s">
        <v>214</v>
      </c>
      <c r="G32" s="15" t="s">
        <v>147</v>
      </c>
      <c r="H32" s="127"/>
      <c r="I32" s="99">
        <v>168760</v>
      </c>
      <c r="J32" s="59">
        <v>25163</v>
      </c>
      <c r="K32" s="60">
        <f t="shared" si="0"/>
        <v>193923</v>
      </c>
      <c r="L32" s="59">
        <v>189948</v>
      </c>
      <c r="M32" s="59">
        <v>26683</v>
      </c>
      <c r="N32" s="60">
        <f t="shared" si="1"/>
        <v>216631</v>
      </c>
      <c r="O32" s="95">
        <f>N32-K34</f>
        <v>0</v>
      </c>
    </row>
    <row r="33" spans="2:15" ht="15" customHeight="1">
      <c r="B33" s="180"/>
      <c r="C33" s="335"/>
      <c r="D33" s="409"/>
      <c r="E33" s="410"/>
      <c r="F33" s="286"/>
      <c r="G33" s="15" t="s">
        <v>148</v>
      </c>
      <c r="H33" s="127"/>
      <c r="I33" s="102">
        <v>21188</v>
      </c>
      <c r="J33" s="61">
        <v>1520</v>
      </c>
      <c r="K33" s="60">
        <f t="shared" si="0"/>
        <v>22708</v>
      </c>
      <c r="L33" s="61">
        <v>9917</v>
      </c>
      <c r="M33" s="61">
        <v>2750</v>
      </c>
      <c r="N33" s="60">
        <f t="shared" si="1"/>
        <v>12667</v>
      </c>
      <c r="O33" s="95"/>
    </row>
    <row r="34" spans="2:15" ht="15" customHeight="1">
      <c r="B34" s="415"/>
      <c r="C34" s="403"/>
      <c r="D34" s="411"/>
      <c r="E34" s="412"/>
      <c r="F34" s="402"/>
      <c r="G34" s="15" t="s">
        <v>149</v>
      </c>
      <c r="H34" s="127"/>
      <c r="I34" s="99">
        <v>189948</v>
      </c>
      <c r="J34" s="59">
        <v>26683</v>
      </c>
      <c r="K34" s="60">
        <f t="shared" si="0"/>
        <v>216631</v>
      </c>
      <c r="L34" s="59">
        <v>199865</v>
      </c>
      <c r="M34" s="59">
        <v>29433</v>
      </c>
      <c r="N34" s="60">
        <f t="shared" si="1"/>
        <v>229298</v>
      </c>
      <c r="O34" s="95">
        <f>N32+N33-N34</f>
        <v>0</v>
      </c>
    </row>
    <row r="35" spans="2:15" ht="15" customHeight="1">
      <c r="B35" s="346" t="s">
        <v>184</v>
      </c>
      <c r="C35" s="334" t="s">
        <v>185</v>
      </c>
      <c r="D35" s="407" t="s">
        <v>25</v>
      </c>
      <c r="E35" s="408"/>
      <c r="F35" s="260" t="s">
        <v>147</v>
      </c>
      <c r="G35" s="165"/>
      <c r="H35" s="127"/>
      <c r="I35" s="99">
        <v>26706</v>
      </c>
      <c r="J35" s="59">
        <v>7324</v>
      </c>
      <c r="K35" s="60">
        <f t="shared" si="0"/>
        <v>34030</v>
      </c>
      <c r="L35" s="59">
        <v>29478</v>
      </c>
      <c r="M35" s="59">
        <v>6946</v>
      </c>
      <c r="N35" s="60">
        <f t="shared" si="1"/>
        <v>36424</v>
      </c>
      <c r="O35" s="95">
        <f>N35-K37</f>
        <v>0</v>
      </c>
    </row>
    <row r="36" spans="2:15" ht="15" customHeight="1">
      <c r="B36" s="347"/>
      <c r="C36" s="335"/>
      <c r="D36" s="409"/>
      <c r="E36" s="410"/>
      <c r="F36" s="260" t="s">
        <v>148</v>
      </c>
      <c r="G36" s="165"/>
      <c r="H36" s="127"/>
      <c r="I36" s="99">
        <v>2772</v>
      </c>
      <c r="J36" s="59">
        <v>-378</v>
      </c>
      <c r="K36" s="60">
        <f t="shared" si="0"/>
        <v>2394</v>
      </c>
      <c r="L36" s="59">
        <v>596</v>
      </c>
      <c r="M36" s="59">
        <v>-377</v>
      </c>
      <c r="N36" s="60">
        <f t="shared" si="1"/>
        <v>219</v>
      </c>
      <c r="O36" s="95"/>
    </row>
    <row r="37" spans="2:15" ht="15" customHeight="1">
      <c r="B37" s="347"/>
      <c r="C37" s="335"/>
      <c r="D37" s="411"/>
      <c r="E37" s="412"/>
      <c r="F37" s="260" t="s">
        <v>149</v>
      </c>
      <c r="G37" s="165"/>
      <c r="H37" s="127"/>
      <c r="I37" s="99">
        <v>29478</v>
      </c>
      <c r="J37" s="59">
        <v>6946</v>
      </c>
      <c r="K37" s="60">
        <f t="shared" si="0"/>
        <v>36424</v>
      </c>
      <c r="L37" s="59">
        <v>30074</v>
      </c>
      <c r="M37" s="59">
        <v>6569</v>
      </c>
      <c r="N37" s="60">
        <f t="shared" si="1"/>
        <v>36643</v>
      </c>
      <c r="O37" s="95">
        <f>N35+N36-N37</f>
        <v>0</v>
      </c>
    </row>
    <row r="38" spans="2:15" ht="15" customHeight="1">
      <c r="B38" s="347"/>
      <c r="C38" s="335"/>
      <c r="D38" s="407" t="s">
        <v>153</v>
      </c>
      <c r="E38" s="408"/>
      <c r="F38" s="260" t="s">
        <v>147</v>
      </c>
      <c r="G38" s="165"/>
      <c r="H38" s="127"/>
      <c r="I38" s="99">
        <v>32582</v>
      </c>
      <c r="J38" s="59">
        <v>21431</v>
      </c>
      <c r="K38" s="60">
        <f t="shared" si="0"/>
        <v>54013</v>
      </c>
      <c r="L38" s="59">
        <v>33074</v>
      </c>
      <c r="M38" s="59">
        <v>21431</v>
      </c>
      <c r="N38" s="60">
        <f t="shared" si="1"/>
        <v>54505</v>
      </c>
      <c r="O38" s="95">
        <f>N38-K40</f>
        <v>0</v>
      </c>
    </row>
    <row r="39" spans="2:15" ht="15" customHeight="1">
      <c r="B39" s="347"/>
      <c r="C39" s="335"/>
      <c r="D39" s="409"/>
      <c r="E39" s="410"/>
      <c r="F39" s="260" t="s">
        <v>148</v>
      </c>
      <c r="G39" s="165"/>
      <c r="H39" s="127"/>
      <c r="I39" s="99">
        <v>492</v>
      </c>
      <c r="J39" s="89">
        <v>0</v>
      </c>
      <c r="K39" s="60">
        <f t="shared" si="0"/>
        <v>492</v>
      </c>
      <c r="L39" s="59">
        <v>-19</v>
      </c>
      <c r="M39" s="89">
        <v>0</v>
      </c>
      <c r="N39" s="60">
        <f t="shared" si="1"/>
        <v>-19</v>
      </c>
      <c r="O39" s="95"/>
    </row>
    <row r="40" spans="2:15" ht="15" customHeight="1">
      <c r="B40" s="347"/>
      <c r="C40" s="335"/>
      <c r="D40" s="411"/>
      <c r="E40" s="412"/>
      <c r="F40" s="260" t="s">
        <v>149</v>
      </c>
      <c r="G40" s="165"/>
      <c r="H40" s="127"/>
      <c r="I40" s="99">
        <v>33074</v>
      </c>
      <c r="J40" s="59">
        <v>21431</v>
      </c>
      <c r="K40" s="60">
        <f t="shared" si="0"/>
        <v>54505</v>
      </c>
      <c r="L40" s="59">
        <v>33055</v>
      </c>
      <c r="M40" s="59">
        <v>21431</v>
      </c>
      <c r="N40" s="60">
        <f t="shared" si="1"/>
        <v>54486</v>
      </c>
      <c r="O40" s="95">
        <f>N38+N39-N40</f>
        <v>0</v>
      </c>
    </row>
    <row r="41" spans="2:15" ht="15" customHeight="1">
      <c r="B41" s="347"/>
      <c r="C41" s="335"/>
      <c r="D41" s="407" t="s">
        <v>69</v>
      </c>
      <c r="E41" s="408"/>
      <c r="F41" s="260" t="s">
        <v>147</v>
      </c>
      <c r="G41" s="165"/>
      <c r="H41" s="127"/>
      <c r="I41" s="99">
        <v>42998</v>
      </c>
      <c r="J41" s="59">
        <v>1290</v>
      </c>
      <c r="K41" s="60">
        <f t="shared" si="0"/>
        <v>44288</v>
      </c>
      <c r="L41" s="59">
        <v>34918</v>
      </c>
      <c r="M41" s="59">
        <v>1290</v>
      </c>
      <c r="N41" s="60">
        <f t="shared" si="1"/>
        <v>36208</v>
      </c>
      <c r="O41" s="95">
        <f>N41-K43</f>
        <v>0</v>
      </c>
    </row>
    <row r="42" spans="2:15" ht="15" customHeight="1">
      <c r="B42" s="347"/>
      <c r="C42" s="335"/>
      <c r="D42" s="409"/>
      <c r="E42" s="410"/>
      <c r="F42" s="260" t="s">
        <v>148</v>
      </c>
      <c r="G42" s="165"/>
      <c r="H42" s="127"/>
      <c r="I42" s="99">
        <v>-8080</v>
      </c>
      <c r="J42" s="89">
        <v>0</v>
      </c>
      <c r="K42" s="60">
        <f t="shared" si="0"/>
        <v>-8080</v>
      </c>
      <c r="L42" s="59">
        <v>-2</v>
      </c>
      <c r="M42" s="89">
        <v>0</v>
      </c>
      <c r="N42" s="60">
        <f t="shared" si="1"/>
        <v>-2</v>
      </c>
      <c r="O42" s="95"/>
    </row>
    <row r="43" spans="2:15" ht="15" customHeight="1">
      <c r="B43" s="347"/>
      <c r="C43" s="335"/>
      <c r="D43" s="411"/>
      <c r="E43" s="412"/>
      <c r="F43" s="260" t="s">
        <v>149</v>
      </c>
      <c r="G43" s="165"/>
      <c r="H43" s="127"/>
      <c r="I43" s="99">
        <v>34918</v>
      </c>
      <c r="J43" s="59">
        <v>1290</v>
      </c>
      <c r="K43" s="60">
        <f t="shared" si="0"/>
        <v>36208</v>
      </c>
      <c r="L43" s="59">
        <v>34916</v>
      </c>
      <c r="M43" s="59">
        <v>1290</v>
      </c>
      <c r="N43" s="60">
        <f t="shared" si="1"/>
        <v>36206</v>
      </c>
      <c r="O43" s="95">
        <f>N41+N42-N43</f>
        <v>0</v>
      </c>
    </row>
    <row r="44" spans="2:15" ht="15" customHeight="1">
      <c r="B44" s="347"/>
      <c r="C44" s="335"/>
      <c r="D44" s="407" t="s">
        <v>23</v>
      </c>
      <c r="E44" s="408"/>
      <c r="F44" s="260" t="s">
        <v>147</v>
      </c>
      <c r="G44" s="165"/>
      <c r="H44" s="127"/>
      <c r="I44" s="99">
        <v>78925</v>
      </c>
      <c r="J44" s="59">
        <v>45038</v>
      </c>
      <c r="K44" s="60">
        <f t="shared" si="0"/>
        <v>123963</v>
      </c>
      <c r="L44" s="59">
        <v>80845</v>
      </c>
      <c r="M44" s="59">
        <v>45038</v>
      </c>
      <c r="N44" s="60">
        <f t="shared" si="1"/>
        <v>125883</v>
      </c>
      <c r="O44" s="95">
        <f>N44-K46</f>
        <v>0</v>
      </c>
    </row>
    <row r="45" spans="2:15" ht="15" customHeight="1">
      <c r="B45" s="347"/>
      <c r="C45" s="335"/>
      <c r="D45" s="409"/>
      <c r="E45" s="410"/>
      <c r="F45" s="260" t="s">
        <v>148</v>
      </c>
      <c r="G45" s="165"/>
      <c r="H45" s="127"/>
      <c r="I45" s="99">
        <v>1920</v>
      </c>
      <c r="J45" s="89">
        <v>0</v>
      </c>
      <c r="K45" s="60">
        <f t="shared" si="0"/>
        <v>1920</v>
      </c>
      <c r="L45" s="59">
        <v>-851</v>
      </c>
      <c r="M45" s="89">
        <v>0</v>
      </c>
      <c r="N45" s="60">
        <f t="shared" si="1"/>
        <v>-851</v>
      </c>
      <c r="O45" s="95"/>
    </row>
    <row r="46" spans="2:15" ht="15" customHeight="1">
      <c r="B46" s="347"/>
      <c r="C46" s="335"/>
      <c r="D46" s="411"/>
      <c r="E46" s="412"/>
      <c r="F46" s="260" t="s">
        <v>149</v>
      </c>
      <c r="G46" s="165"/>
      <c r="H46" s="127"/>
      <c r="I46" s="99">
        <v>80845</v>
      </c>
      <c r="J46" s="59">
        <v>45038</v>
      </c>
      <c r="K46" s="60">
        <f t="shared" si="0"/>
        <v>125883</v>
      </c>
      <c r="L46" s="59">
        <v>79994</v>
      </c>
      <c r="M46" s="59">
        <v>45038</v>
      </c>
      <c r="N46" s="60">
        <f t="shared" si="1"/>
        <v>125032</v>
      </c>
      <c r="O46" s="95">
        <f>N44+N45-N46</f>
        <v>0</v>
      </c>
    </row>
    <row r="47" spans="2:15" ht="15" customHeight="1">
      <c r="B47" s="347"/>
      <c r="C47" s="335"/>
      <c r="D47" s="407" t="s">
        <v>131</v>
      </c>
      <c r="E47" s="408"/>
      <c r="F47" s="260" t="s">
        <v>147</v>
      </c>
      <c r="G47" s="165"/>
      <c r="H47" s="127"/>
      <c r="I47" s="99">
        <v>181211</v>
      </c>
      <c r="J47" s="59">
        <v>75083</v>
      </c>
      <c r="K47" s="60">
        <f t="shared" si="0"/>
        <v>256294</v>
      </c>
      <c r="L47" s="59">
        <v>178315</v>
      </c>
      <c r="M47" s="59">
        <v>74705</v>
      </c>
      <c r="N47" s="60">
        <f t="shared" si="1"/>
        <v>253020</v>
      </c>
      <c r="O47" s="95">
        <f>N47-K49</f>
        <v>0</v>
      </c>
    </row>
    <row r="48" spans="2:15" ht="15" customHeight="1">
      <c r="B48" s="347"/>
      <c r="C48" s="335"/>
      <c r="D48" s="409"/>
      <c r="E48" s="410"/>
      <c r="F48" s="260" t="s">
        <v>148</v>
      </c>
      <c r="G48" s="165"/>
      <c r="H48" s="127"/>
      <c r="I48" s="99">
        <v>-2896</v>
      </c>
      <c r="J48" s="59">
        <v>-378</v>
      </c>
      <c r="K48" s="60">
        <f t="shared" si="0"/>
        <v>-3274</v>
      </c>
      <c r="L48" s="59">
        <v>-276</v>
      </c>
      <c r="M48" s="59">
        <v>-377</v>
      </c>
      <c r="N48" s="60">
        <f t="shared" si="1"/>
        <v>-653</v>
      </c>
      <c r="O48" s="95"/>
    </row>
    <row r="49" spans="2:15" ht="15" customHeight="1">
      <c r="B49" s="347"/>
      <c r="C49" s="403"/>
      <c r="D49" s="411"/>
      <c r="E49" s="412"/>
      <c r="F49" s="260" t="s">
        <v>149</v>
      </c>
      <c r="G49" s="165"/>
      <c r="H49" s="127"/>
      <c r="I49" s="99">
        <v>178315</v>
      </c>
      <c r="J49" s="59">
        <v>74705</v>
      </c>
      <c r="K49" s="60">
        <f t="shared" si="0"/>
        <v>253020</v>
      </c>
      <c r="L49" s="59">
        <v>178039</v>
      </c>
      <c r="M49" s="59">
        <v>74328</v>
      </c>
      <c r="N49" s="60">
        <f t="shared" si="1"/>
        <v>252367</v>
      </c>
      <c r="O49" s="95">
        <f>N47+N48-N49</f>
        <v>0</v>
      </c>
    </row>
    <row r="50" spans="2:15" ht="15" customHeight="1">
      <c r="B50" s="347"/>
      <c r="C50" s="334" t="s">
        <v>186</v>
      </c>
      <c r="D50" s="407" t="s">
        <v>25</v>
      </c>
      <c r="E50" s="408"/>
      <c r="F50" s="260" t="s">
        <v>147</v>
      </c>
      <c r="G50" s="165"/>
      <c r="H50" s="127"/>
      <c r="I50" s="99">
        <v>3306</v>
      </c>
      <c r="J50" s="89">
        <v>0</v>
      </c>
      <c r="K50" s="60">
        <f t="shared" si="0"/>
        <v>3306</v>
      </c>
      <c r="L50" s="59">
        <v>3306</v>
      </c>
      <c r="M50" s="89">
        <v>0</v>
      </c>
      <c r="N50" s="60">
        <f t="shared" si="1"/>
        <v>3306</v>
      </c>
      <c r="O50" s="95">
        <f>N50-K52</f>
        <v>0</v>
      </c>
    </row>
    <row r="51" spans="2:15" ht="15" customHeight="1">
      <c r="B51" s="347"/>
      <c r="C51" s="335"/>
      <c r="D51" s="409"/>
      <c r="E51" s="410"/>
      <c r="F51" s="260" t="s">
        <v>148</v>
      </c>
      <c r="G51" s="165"/>
      <c r="H51" s="127"/>
      <c r="I51" s="129">
        <v>0</v>
      </c>
      <c r="J51" s="89">
        <v>0</v>
      </c>
      <c r="K51" s="60">
        <f t="shared" si="0"/>
        <v>0</v>
      </c>
      <c r="L51" s="89">
        <v>0</v>
      </c>
      <c r="M51" s="89">
        <v>0</v>
      </c>
      <c r="N51" s="60">
        <f t="shared" si="1"/>
        <v>0</v>
      </c>
      <c r="O51" s="95"/>
    </row>
    <row r="52" spans="2:15" ht="15" customHeight="1">
      <c r="B52" s="347"/>
      <c r="C52" s="335"/>
      <c r="D52" s="411"/>
      <c r="E52" s="412"/>
      <c r="F52" s="260" t="s">
        <v>149</v>
      </c>
      <c r="G52" s="165"/>
      <c r="H52" s="127"/>
      <c r="I52" s="99">
        <v>3306</v>
      </c>
      <c r="J52" s="89">
        <v>0</v>
      </c>
      <c r="K52" s="60">
        <f t="shared" si="0"/>
        <v>3306</v>
      </c>
      <c r="L52" s="59">
        <v>3306</v>
      </c>
      <c r="M52" s="89">
        <v>0</v>
      </c>
      <c r="N52" s="60">
        <f t="shared" si="1"/>
        <v>3306</v>
      </c>
      <c r="O52" s="95">
        <f>N50+N51-N52</f>
        <v>0</v>
      </c>
    </row>
    <row r="53" spans="2:15" ht="15" customHeight="1">
      <c r="B53" s="347"/>
      <c r="C53" s="335"/>
      <c r="D53" s="407" t="s">
        <v>153</v>
      </c>
      <c r="E53" s="408"/>
      <c r="F53" s="260" t="s">
        <v>147</v>
      </c>
      <c r="G53" s="165"/>
      <c r="H53" s="127"/>
      <c r="I53" s="129">
        <v>0</v>
      </c>
      <c r="J53" s="89">
        <v>0</v>
      </c>
      <c r="K53" s="60">
        <f t="shared" si="0"/>
        <v>0</v>
      </c>
      <c r="L53" s="89">
        <v>0</v>
      </c>
      <c r="M53" s="89">
        <v>0</v>
      </c>
      <c r="N53" s="60">
        <f t="shared" si="1"/>
        <v>0</v>
      </c>
      <c r="O53" s="95">
        <f>N53-K55</f>
        <v>0</v>
      </c>
    </row>
    <row r="54" spans="2:15" ht="15" customHeight="1">
      <c r="B54" s="347"/>
      <c r="C54" s="335"/>
      <c r="D54" s="409"/>
      <c r="E54" s="410"/>
      <c r="F54" s="260" t="s">
        <v>148</v>
      </c>
      <c r="G54" s="165"/>
      <c r="H54" s="127"/>
      <c r="I54" s="129">
        <v>0</v>
      </c>
      <c r="J54" s="89">
        <v>0</v>
      </c>
      <c r="K54" s="60">
        <f t="shared" si="0"/>
        <v>0</v>
      </c>
      <c r="L54" s="89">
        <v>0</v>
      </c>
      <c r="M54" s="89">
        <v>0</v>
      </c>
      <c r="N54" s="60">
        <f t="shared" si="1"/>
        <v>0</v>
      </c>
      <c r="O54" s="95"/>
    </row>
    <row r="55" spans="2:15" ht="15" customHeight="1">
      <c r="B55" s="347"/>
      <c r="C55" s="335"/>
      <c r="D55" s="411"/>
      <c r="E55" s="412"/>
      <c r="F55" s="260" t="s">
        <v>149</v>
      </c>
      <c r="G55" s="165"/>
      <c r="H55" s="127"/>
      <c r="I55" s="129">
        <v>0</v>
      </c>
      <c r="J55" s="89">
        <v>0</v>
      </c>
      <c r="K55" s="60">
        <f t="shared" si="0"/>
        <v>0</v>
      </c>
      <c r="L55" s="89">
        <v>0</v>
      </c>
      <c r="M55" s="89">
        <v>0</v>
      </c>
      <c r="N55" s="60">
        <f t="shared" si="1"/>
        <v>0</v>
      </c>
      <c r="O55" s="95">
        <f>N53+N54-N55</f>
        <v>0</v>
      </c>
    </row>
    <row r="56" spans="2:15" ht="15" customHeight="1">
      <c r="B56" s="347"/>
      <c r="C56" s="335"/>
      <c r="D56" s="407" t="s">
        <v>69</v>
      </c>
      <c r="E56" s="408"/>
      <c r="F56" s="260" t="s">
        <v>147</v>
      </c>
      <c r="G56" s="165"/>
      <c r="H56" s="127"/>
      <c r="I56" s="129">
        <v>0</v>
      </c>
      <c r="J56" s="89">
        <v>0</v>
      </c>
      <c r="K56" s="60">
        <f t="shared" si="0"/>
        <v>0</v>
      </c>
      <c r="L56" s="89">
        <v>0</v>
      </c>
      <c r="M56" s="89">
        <v>0</v>
      </c>
      <c r="N56" s="60">
        <f t="shared" si="1"/>
        <v>0</v>
      </c>
      <c r="O56" s="95">
        <f>N56-K58</f>
        <v>0</v>
      </c>
    </row>
    <row r="57" spans="2:15" ht="15" customHeight="1">
      <c r="B57" s="347"/>
      <c r="C57" s="335"/>
      <c r="D57" s="409"/>
      <c r="E57" s="410"/>
      <c r="F57" s="260" t="s">
        <v>148</v>
      </c>
      <c r="G57" s="165"/>
      <c r="H57" s="127"/>
      <c r="I57" s="129">
        <v>0</v>
      </c>
      <c r="J57" s="89">
        <v>0</v>
      </c>
      <c r="K57" s="60">
        <f t="shared" si="0"/>
        <v>0</v>
      </c>
      <c r="L57" s="89">
        <v>0</v>
      </c>
      <c r="M57" s="89">
        <v>0</v>
      </c>
      <c r="N57" s="60">
        <f t="shared" si="1"/>
        <v>0</v>
      </c>
      <c r="O57" s="95"/>
    </row>
    <row r="58" spans="2:15" ht="15" customHeight="1">
      <c r="B58" s="347"/>
      <c r="C58" s="335"/>
      <c r="D58" s="411"/>
      <c r="E58" s="412"/>
      <c r="F58" s="260" t="s">
        <v>149</v>
      </c>
      <c r="G58" s="165"/>
      <c r="H58" s="127"/>
      <c r="I58" s="129">
        <v>0</v>
      </c>
      <c r="J58" s="89">
        <v>0</v>
      </c>
      <c r="K58" s="60">
        <f t="shared" si="0"/>
        <v>0</v>
      </c>
      <c r="L58" s="89">
        <v>0</v>
      </c>
      <c r="M58" s="89">
        <v>0</v>
      </c>
      <c r="N58" s="60">
        <f t="shared" si="1"/>
        <v>0</v>
      </c>
      <c r="O58" s="95">
        <f>N56+N57-N58</f>
        <v>0</v>
      </c>
    </row>
    <row r="59" spans="2:15" ht="15" customHeight="1">
      <c r="B59" s="347"/>
      <c r="C59" s="335"/>
      <c r="D59" s="407" t="s">
        <v>23</v>
      </c>
      <c r="E59" s="408"/>
      <c r="F59" s="260" t="s">
        <v>147</v>
      </c>
      <c r="G59" s="165"/>
      <c r="H59" s="127"/>
      <c r="I59" s="129">
        <v>0</v>
      </c>
      <c r="J59" s="89">
        <v>0</v>
      </c>
      <c r="K59" s="60">
        <f t="shared" si="0"/>
        <v>0</v>
      </c>
      <c r="L59" s="89">
        <v>0</v>
      </c>
      <c r="M59" s="89">
        <v>0</v>
      </c>
      <c r="N59" s="60">
        <f t="shared" si="1"/>
        <v>0</v>
      </c>
      <c r="O59" s="95">
        <f>N59-K61</f>
        <v>0</v>
      </c>
    </row>
    <row r="60" spans="2:15" ht="15" customHeight="1">
      <c r="B60" s="347"/>
      <c r="C60" s="335"/>
      <c r="D60" s="409"/>
      <c r="E60" s="410"/>
      <c r="F60" s="260" t="s">
        <v>148</v>
      </c>
      <c r="G60" s="165"/>
      <c r="H60" s="127"/>
      <c r="I60" s="129">
        <v>0</v>
      </c>
      <c r="J60" s="89">
        <v>0</v>
      </c>
      <c r="K60" s="60">
        <f t="shared" si="0"/>
        <v>0</v>
      </c>
      <c r="L60" s="89">
        <v>0</v>
      </c>
      <c r="M60" s="89">
        <v>0</v>
      </c>
      <c r="N60" s="60">
        <f t="shared" si="1"/>
        <v>0</v>
      </c>
      <c r="O60" s="95"/>
    </row>
    <row r="61" spans="2:15" ht="15" customHeight="1">
      <c r="B61" s="347"/>
      <c r="C61" s="335"/>
      <c r="D61" s="411"/>
      <c r="E61" s="412"/>
      <c r="F61" s="260" t="s">
        <v>149</v>
      </c>
      <c r="G61" s="165"/>
      <c r="H61" s="127"/>
      <c r="I61" s="129">
        <v>0</v>
      </c>
      <c r="J61" s="89">
        <v>0</v>
      </c>
      <c r="K61" s="60">
        <f t="shared" si="0"/>
        <v>0</v>
      </c>
      <c r="L61" s="89">
        <v>0</v>
      </c>
      <c r="M61" s="89">
        <v>0</v>
      </c>
      <c r="N61" s="60">
        <f t="shared" si="1"/>
        <v>0</v>
      </c>
      <c r="O61" s="95">
        <f>N59+N60-N61</f>
        <v>0</v>
      </c>
    </row>
    <row r="62" spans="2:15" ht="15" customHeight="1">
      <c r="B62" s="347"/>
      <c r="C62" s="335"/>
      <c r="D62" s="407" t="s">
        <v>131</v>
      </c>
      <c r="E62" s="408"/>
      <c r="F62" s="260" t="s">
        <v>147</v>
      </c>
      <c r="G62" s="165"/>
      <c r="H62" s="127"/>
      <c r="I62" s="99">
        <v>3306</v>
      </c>
      <c r="J62" s="89">
        <v>0</v>
      </c>
      <c r="K62" s="60">
        <f t="shared" si="0"/>
        <v>3306</v>
      </c>
      <c r="L62" s="59">
        <v>3306</v>
      </c>
      <c r="M62" s="89">
        <v>0</v>
      </c>
      <c r="N62" s="60">
        <f t="shared" si="1"/>
        <v>3306</v>
      </c>
      <c r="O62" s="95">
        <f>N62-K64</f>
        <v>0</v>
      </c>
    </row>
    <row r="63" spans="2:15" ht="15" customHeight="1">
      <c r="B63" s="347"/>
      <c r="C63" s="335"/>
      <c r="D63" s="409"/>
      <c r="E63" s="410"/>
      <c r="F63" s="260" t="s">
        <v>148</v>
      </c>
      <c r="G63" s="165"/>
      <c r="H63" s="127"/>
      <c r="I63" s="129">
        <v>0</v>
      </c>
      <c r="J63" s="89">
        <v>0</v>
      </c>
      <c r="K63" s="60">
        <f t="shared" si="0"/>
        <v>0</v>
      </c>
      <c r="L63" s="89">
        <v>0</v>
      </c>
      <c r="M63" s="89">
        <v>0</v>
      </c>
      <c r="N63" s="60">
        <f t="shared" si="1"/>
        <v>0</v>
      </c>
      <c r="O63" s="95"/>
    </row>
    <row r="64" spans="2:15" ht="15" customHeight="1" thickBot="1">
      <c r="B64" s="413"/>
      <c r="C64" s="336"/>
      <c r="D64" s="416"/>
      <c r="E64" s="417"/>
      <c r="F64" s="418" t="s">
        <v>149</v>
      </c>
      <c r="G64" s="419"/>
      <c r="H64" s="138"/>
      <c r="I64" s="124">
        <v>3306</v>
      </c>
      <c r="J64" s="94">
        <v>0</v>
      </c>
      <c r="K64" s="91">
        <f t="shared" si="0"/>
        <v>3306</v>
      </c>
      <c r="L64" s="90">
        <v>3306</v>
      </c>
      <c r="M64" s="94">
        <v>0</v>
      </c>
      <c r="N64" s="91">
        <f t="shared" si="1"/>
        <v>3306</v>
      </c>
      <c r="O64" s="95">
        <f>N62+N63-N64</f>
        <v>0</v>
      </c>
    </row>
    <row r="65" ht="12">
      <c r="C65" s="12"/>
    </row>
    <row r="66" ht="12">
      <c r="C66" s="12"/>
    </row>
    <row r="67" ht="12">
      <c r="C67" s="12"/>
    </row>
    <row r="68" spans="3:8" s="6" customFormat="1" ht="12">
      <c r="C68" s="12"/>
      <c r="F68" s="7"/>
      <c r="G68" s="7"/>
      <c r="H68" s="7"/>
    </row>
    <row r="69" spans="3:8" s="6" customFormat="1" ht="12">
      <c r="C69" s="12"/>
      <c r="F69" s="7"/>
      <c r="G69" s="7"/>
      <c r="H69" s="7"/>
    </row>
  </sheetData>
  <sheetProtection/>
  <mergeCells count="63">
    <mergeCell ref="F49:G49"/>
    <mergeCell ref="F60:G60"/>
    <mergeCell ref="F61:G61"/>
    <mergeCell ref="F62:G62"/>
    <mergeCell ref="F63:G63"/>
    <mergeCell ref="F64:G64"/>
    <mergeCell ref="F59:G59"/>
    <mergeCell ref="D17:E22"/>
    <mergeCell ref="F56:G56"/>
    <mergeCell ref="F57:G57"/>
    <mergeCell ref="F58:G58"/>
    <mergeCell ref="D59:E61"/>
    <mergeCell ref="D56:E58"/>
    <mergeCell ref="F54:G54"/>
    <mergeCell ref="F55:G55"/>
    <mergeCell ref="D44:E46"/>
    <mergeCell ref="F43:G43"/>
    <mergeCell ref="C5:C34"/>
    <mergeCell ref="B5:B34"/>
    <mergeCell ref="D23:E28"/>
    <mergeCell ref="F23:F25"/>
    <mergeCell ref="C50:C64"/>
    <mergeCell ref="D50:E52"/>
    <mergeCell ref="F50:G50"/>
    <mergeCell ref="F51:G51"/>
    <mergeCell ref="F52:G52"/>
    <mergeCell ref="D62:E64"/>
    <mergeCell ref="F11:F13"/>
    <mergeCell ref="F26:F28"/>
    <mergeCell ref="F14:F16"/>
    <mergeCell ref="F20:F22"/>
    <mergeCell ref="F48:G48"/>
    <mergeCell ref="F17:F19"/>
    <mergeCell ref="F39:G39"/>
    <mergeCell ref="F40:G40"/>
    <mergeCell ref="F44:G44"/>
    <mergeCell ref="F37:G37"/>
    <mergeCell ref="F42:G42"/>
    <mergeCell ref="D35:E37"/>
    <mergeCell ref="F35:G35"/>
    <mergeCell ref="F36:G36"/>
    <mergeCell ref="D38:E40"/>
    <mergeCell ref="F38:G38"/>
    <mergeCell ref="B35:B64"/>
    <mergeCell ref="D41:E43"/>
    <mergeCell ref="F41:G41"/>
    <mergeCell ref="D53:E55"/>
    <mergeCell ref="F53:G53"/>
    <mergeCell ref="D47:E49"/>
    <mergeCell ref="F47:G47"/>
    <mergeCell ref="C35:C49"/>
    <mergeCell ref="F45:G45"/>
    <mergeCell ref="F46:G46"/>
    <mergeCell ref="L3:N3"/>
    <mergeCell ref="D29:E34"/>
    <mergeCell ref="F29:F31"/>
    <mergeCell ref="F32:F34"/>
    <mergeCell ref="D5:E10"/>
    <mergeCell ref="I3:K3"/>
    <mergeCell ref="F5:F7"/>
    <mergeCell ref="F8:F10"/>
    <mergeCell ref="B3:H4"/>
    <mergeCell ref="D11:E16"/>
  </mergeCells>
  <printOptions horizontalCentered="1"/>
  <pageMargins left="0.5905511811023623" right="0.3937007874015748" top="0.5905511811023623" bottom="0.5905511811023623" header="0.5118110236220472" footer="0.5118110236220472"/>
  <pageSetup blackAndWhite="1" firstPageNumber="21" useFirstPageNumber="1" horizontalDpi="600" verticalDpi="600" orientation="portrait" paperSize="9" scale="85" r:id="rId2"/>
  <headerFooter alignWithMargins="0">
    <oddFooter>&amp;C&amp;12　-6-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山田　真也</dc:creator>
  <cp:keywords/>
  <dc:description/>
  <cp:lastModifiedBy>＊</cp:lastModifiedBy>
  <cp:lastPrinted>2019-06-27T00:56:52Z</cp:lastPrinted>
  <dcterms:created xsi:type="dcterms:W3CDTF">1997-01-08T22:48:59Z</dcterms:created>
  <dcterms:modified xsi:type="dcterms:W3CDTF">2019-06-27T02:33:25Z</dcterms:modified>
  <cp:category/>
  <cp:version/>
  <cp:contentType/>
  <cp:contentStatus/>
</cp:coreProperties>
</file>