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D:\各課専用\下水道政策課\管理担当\○公営企業\14　決算\02 決算統計\R4\経営分析\"/>
    </mc:Choice>
  </mc:AlternateContent>
  <xr:revisionPtr revIDLastSave="0" documentId="8_{5CDB1D93-13DB-4C95-A447-B673223FB6F4}" xr6:coauthVersionLast="36" xr6:coauthVersionMax="36" xr10:uidLastSave="{00000000-0000-0000-0000-000000000000}"/>
  <workbookProtection workbookAlgorithmName="SHA-512" workbookHashValue="AsGSbY/AnQ1f8UDewp/YEO+H/YXEgsSyvJldcz1po5C974W3vBc9p+Rzts+mtwf7lA5241YZ5I7chL9rtnySqQ==" workbookSaltValue="W69ZrT0t8E2IkVSMNpZ5hg==" workbookSpinCount="100000" lockStructure="1"/>
  <bookViews>
    <workbookView xWindow="0" yWindow="0" windowWidth="23040" windowHeight="903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I85" i="4"/>
  <c r="H85" i="4"/>
  <c r="G85" i="4"/>
  <c r="BB10" i="4"/>
  <c r="AT10" i="4"/>
  <c r="W10" i="4"/>
  <c r="P10" i="4"/>
  <c r="BB8" i="4"/>
  <c r="AT8" i="4"/>
  <c r="W8" i="4"/>
  <c r="B6" i="4"/>
</calcChain>
</file>

<file path=xl/sharedStrings.xml><?xml version="1.0" encoding="utf-8"?>
<sst xmlns="http://schemas.openxmlformats.org/spreadsheetml/2006/main" count="275" uniqueCount="116">
  <si>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</si>
  <si>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</si>
  <si>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</si>
  <si>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</si>
  <si>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</si>
  <si>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</si>
  <si>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</si>
  <si>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</si>
  <si>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</si>
  <si>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</si>
  <si>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</si>
  <si>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</si>
  <si>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</si>
  <si>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</si>
  <si>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</si>
  <si>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</si>
  <si>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</si>
  <si>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</si>
  <si>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</si>
  <si>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</si>
  <si>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</si>
  <si>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</si>
  <si>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</si>
  <si>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</si>
  <si>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</si>
  <si>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</si>
  <si>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</si>
  <si>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</si>
  <si>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</si>
  <si>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</si>
  <si>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</si>
  <si>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</si>
  <si>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</si>
  <si>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</si>
  <si>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</si>
  <si>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</si>
  <si>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</si>
  <si>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</si>
  <si>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</si>
  <si>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</si>
  <si>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</si>
  <si>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</si>
  <si>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</si>
  <si>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</si>
  <si>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</si>
  <si>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</si>
  <si>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</si>
  <si>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</si>
  <si>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</si>
  <si>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</si>
  <si>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</si>
  <si>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</si>
  <si>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</si>
  <si>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</si>
  <si>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</si>
  <si>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</si>
  <si>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</si>
  <si>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</si>
  <si>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</si>
  <si>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</si>
  <si>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</si>
  <si>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</si>
  <si>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</si>
  <si>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</si>
  <si>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</si>
  <si>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</si>
  <si>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</si>
  <si>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</si>
  <si>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</si>
  <si>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</si>
  <si>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</si>
  <si>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</si>
  <si>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</si>
  <si>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</si>
  <si>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</si>
  <si>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</si>
  <si>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</si>
  <si>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</si>
  <si>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</si>
  <si>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</si>
  <si>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</si>
  <si>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</si>
  <si>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</si>
  <si>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</si>
  <si>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</si>
  <si>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</si>
  <si>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</si>
  <si>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</si>
  <si>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</si>
  <si>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</si>
  <si>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</si>
  <si>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</si>
  <si>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</si>
  <si>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</si>
  <si>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</si>
  <si>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</si>
  <si>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</si>
  <si>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</si>
  <si>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</si>
  <si>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</si>
  <si>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</si>
  <si>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</si>
  <si>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</si>
  <si>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</si>
  <si>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</si>
  <si>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</si>
  <si>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</si>
  <si>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</si>
  <si>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</si>
  <si>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</si>
  <si>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</si>
  <si>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</si>
  <si>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</si>
  <si>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公営企業会計へ移行後、減価償却費に対応した収入が不足していることにより収益的収支が赤字となり、①経常収支比率、②累積欠損比率が平均値を下回っています。このため、令和４年度から会計処理を変更し、これまで資本的収入に計上していた資本費に係る一般会計繰入金を収益的収支に計上することで、赤字解消を図ることとしています。
　③流動比率については、建設改良費に充てられた企業債が含まれているため100％未満となっていますが、償還財源は償還年度に収入確保されています。ただし、資金余力が低いため、資金繰りに細心の注意が必要です。
 ④企業債残高対事業規模比率は平均値を下回っていますが、老朽化が進む施設の計画的な設備更新に備え、適切に起債の管理をしていくこととしています。
　⑥汚水処理原価については平均値を上回っていることから、令和２年度末に策定した経営戦略に基づき、汚泥の有効利用や省エネ設備の導入など、更なるコスト縮減に取り組みます。
　⑦施設利用率、⑧水洗化率については平均値を上回っており、施設を有効に稼働させています。</t>
    <rPh sb="1" eb="7">
      <t>コウエイキギョウカイケイ</t>
    </rPh>
    <rPh sb="8" eb="11">
      <t>イコウゴ</t>
    </rPh>
    <rPh sb="12" eb="17">
      <t>ゲンカショウキャクヒ</t>
    </rPh>
    <rPh sb="18" eb="20">
      <t>タイオウ</t>
    </rPh>
    <rPh sb="22" eb="24">
      <t>シュウニュウ</t>
    </rPh>
    <rPh sb="25" eb="27">
      <t>フソク</t>
    </rPh>
    <rPh sb="36" eb="41">
      <t>シュウエキテキシュウシ</t>
    </rPh>
    <rPh sb="42" eb="44">
      <t>アカジ</t>
    </rPh>
    <rPh sb="49" eb="51">
      <t>ケイジョウ</t>
    </rPh>
    <rPh sb="51" eb="53">
      <t>シュウシ</t>
    </rPh>
    <rPh sb="53" eb="55">
      <t>ヒリツ</t>
    </rPh>
    <rPh sb="57" eb="63">
      <t>ルイセキケッソンヒリツ</t>
    </rPh>
    <rPh sb="64" eb="67">
      <t>ヘイキンチ</t>
    </rPh>
    <rPh sb="68" eb="70">
      <t>シタマワ</t>
    </rPh>
    <rPh sb="81" eb="83">
      <t>レイワ</t>
    </rPh>
    <rPh sb="127" eb="130">
      <t>シュウエキテキ</t>
    </rPh>
    <rPh sb="130" eb="132">
      <t>シュウシ</t>
    </rPh>
    <rPh sb="133" eb="135">
      <t>ケイジョウ</t>
    </rPh>
    <rPh sb="141" eb="143">
      <t>アカジ</t>
    </rPh>
    <rPh sb="143" eb="145">
      <t>カイショウ</t>
    </rPh>
    <rPh sb="146" eb="147">
      <t>ハカ</t>
    </rPh>
    <rPh sb="160" eb="162">
      <t>リュウドウ</t>
    </rPh>
    <rPh sb="162" eb="164">
      <t>ヒリツ</t>
    </rPh>
    <rPh sb="170" eb="172">
      <t>ケンセツ</t>
    </rPh>
    <rPh sb="172" eb="175">
      <t>カイリョウヒ</t>
    </rPh>
    <rPh sb="176" eb="177">
      <t>ア</t>
    </rPh>
    <rPh sb="181" eb="184">
      <t>キギョウサイ</t>
    </rPh>
    <rPh sb="185" eb="186">
      <t>フク</t>
    </rPh>
    <rPh sb="197" eb="199">
      <t>ミマン</t>
    </rPh>
    <rPh sb="208" eb="210">
      <t>ショウカン</t>
    </rPh>
    <rPh sb="210" eb="212">
      <t>ザイゲン</t>
    </rPh>
    <rPh sb="213" eb="215">
      <t>ショウカン</t>
    </rPh>
    <rPh sb="215" eb="217">
      <t>ネンド</t>
    </rPh>
    <rPh sb="218" eb="220">
      <t>シュウニュウ</t>
    </rPh>
    <rPh sb="220" eb="222">
      <t>カクホ</t>
    </rPh>
    <rPh sb="233" eb="235">
      <t>シキン</t>
    </rPh>
    <rPh sb="235" eb="237">
      <t>ヨリョク</t>
    </rPh>
    <rPh sb="238" eb="239">
      <t>ヒク</t>
    </rPh>
    <rPh sb="243" eb="246">
      <t>シキング</t>
    </rPh>
    <rPh sb="248" eb="250">
      <t>サイシン</t>
    </rPh>
    <rPh sb="251" eb="253">
      <t>チュウイ</t>
    </rPh>
    <rPh sb="254" eb="256">
      <t>ヒツヨウ</t>
    </rPh>
    <rPh sb="262" eb="265">
      <t>キギョウサイ</t>
    </rPh>
    <rPh sb="265" eb="267">
      <t>ザンダカ</t>
    </rPh>
    <rPh sb="267" eb="268">
      <t>タイ</t>
    </rPh>
    <rPh sb="268" eb="270">
      <t>ジギョウ</t>
    </rPh>
    <rPh sb="270" eb="272">
      <t>キボ</t>
    </rPh>
    <rPh sb="272" eb="274">
      <t>ヒリツ</t>
    </rPh>
    <rPh sb="275" eb="278">
      <t>ヘイキンチ</t>
    </rPh>
    <rPh sb="279" eb="281">
      <t>シタマワ</t>
    </rPh>
    <rPh sb="288" eb="291">
      <t>ロウキュウカ</t>
    </rPh>
    <rPh sb="292" eb="293">
      <t>スス</t>
    </rPh>
    <rPh sb="294" eb="296">
      <t>シセツ</t>
    </rPh>
    <rPh sb="297" eb="300">
      <t>ケイカクテキ</t>
    </rPh>
    <rPh sb="301" eb="303">
      <t>セツビ</t>
    </rPh>
    <rPh sb="303" eb="305">
      <t>コウシン</t>
    </rPh>
    <rPh sb="306" eb="307">
      <t>ソナ</t>
    </rPh>
    <rPh sb="309" eb="311">
      <t>テキセツ</t>
    </rPh>
    <rPh sb="312" eb="314">
      <t>キサイ</t>
    </rPh>
    <rPh sb="315" eb="317">
      <t>カンリ</t>
    </rPh>
    <rPh sb="334" eb="336">
      <t>オスイ</t>
    </rPh>
    <rPh sb="336" eb="338">
      <t>ショリ</t>
    </rPh>
    <rPh sb="338" eb="340">
      <t>ゲンカ</t>
    </rPh>
    <rPh sb="345" eb="348">
      <t>ヘイキンチ</t>
    </rPh>
    <rPh sb="349" eb="351">
      <t>ウワマワ</t>
    </rPh>
    <rPh sb="360" eb="362">
      <t>レイワ</t>
    </rPh>
    <rPh sb="363" eb="366">
      <t>ネンドマツ</t>
    </rPh>
    <rPh sb="367" eb="369">
      <t>サクテイ</t>
    </rPh>
    <rPh sb="371" eb="373">
      <t>ケイエイ</t>
    </rPh>
    <rPh sb="373" eb="375">
      <t>センリャク</t>
    </rPh>
    <rPh sb="376" eb="377">
      <t>モト</t>
    </rPh>
    <rPh sb="380" eb="382">
      <t>オデイ</t>
    </rPh>
    <rPh sb="383" eb="385">
      <t>ユウコウ</t>
    </rPh>
    <rPh sb="385" eb="387">
      <t>リヨウ</t>
    </rPh>
    <rPh sb="388" eb="389">
      <t>ショウ</t>
    </rPh>
    <rPh sb="391" eb="393">
      <t>セツビ</t>
    </rPh>
    <rPh sb="394" eb="396">
      <t>ドウニュウ</t>
    </rPh>
    <rPh sb="399" eb="400">
      <t>サラ</t>
    </rPh>
    <rPh sb="405" eb="407">
      <t>シュクゲン</t>
    </rPh>
    <rPh sb="408" eb="409">
      <t>ト</t>
    </rPh>
    <rPh sb="410" eb="411">
      <t>ク</t>
    </rPh>
    <rPh sb="418" eb="420">
      <t>シセツ</t>
    </rPh>
    <rPh sb="420" eb="423">
      <t>リヨウリツ</t>
    </rPh>
    <rPh sb="425" eb="428">
      <t>スイセンカ</t>
    </rPh>
    <rPh sb="428" eb="429">
      <t>リツ</t>
    </rPh>
    <rPh sb="434" eb="437">
      <t>ヘイキンチ</t>
    </rPh>
    <rPh sb="438" eb="440">
      <t>ウワマワ</t>
    </rPh>
    <rPh sb="445" eb="447">
      <t>シセツ</t>
    </rPh>
    <rPh sb="448" eb="450">
      <t>ユウコウ</t>
    </rPh>
    <rPh sb="451" eb="453">
      <t>カドウ</t>
    </rPh>
    <phoneticPr fontId="4"/>
  </si>
  <si>
    <t>　①有形固定資産減価償却率が平均値を下回っていますが、これは施設の増設を行っていることによるものです。一方で、供用後40年以上経過した設備の老朽化が着実に進んでおり、故障などの機能停止により下流域の社会活動にも重大な影響を及ぼす可能性があります。このため、引き続き、適切な維持管理と計画的な設備の更新が必要となっています。
　②管渠老朽化率、③管渠改善率については、法定耐用年数を超過した管渠はありませんが、定期的な管渠調査により現状を把握し、適正な管理を行っています。</t>
    <rPh sb="2" eb="4">
      <t>ユウケイ</t>
    </rPh>
    <rPh sb="4" eb="8">
      <t>コテイシサン</t>
    </rPh>
    <rPh sb="8" eb="10">
      <t>ゲンカ</t>
    </rPh>
    <rPh sb="10" eb="13">
      <t>ショウキャクリツ</t>
    </rPh>
    <rPh sb="14" eb="17">
      <t>ヘイキンチ</t>
    </rPh>
    <rPh sb="18" eb="20">
      <t>シタマワ</t>
    </rPh>
    <rPh sb="30" eb="32">
      <t>シセツ</t>
    </rPh>
    <rPh sb="33" eb="35">
      <t>ゾウセツ</t>
    </rPh>
    <rPh sb="36" eb="37">
      <t>オコナ</t>
    </rPh>
    <rPh sb="51" eb="53">
      <t>イッポウ</t>
    </rPh>
    <rPh sb="55" eb="57">
      <t>キョウヨウ</t>
    </rPh>
    <rPh sb="57" eb="58">
      <t>ゴ</t>
    </rPh>
    <rPh sb="60" eb="61">
      <t>ネン</t>
    </rPh>
    <rPh sb="61" eb="63">
      <t>イジョウ</t>
    </rPh>
    <rPh sb="63" eb="65">
      <t>ケイカ</t>
    </rPh>
    <rPh sb="67" eb="69">
      <t>セツビ</t>
    </rPh>
    <rPh sb="70" eb="73">
      <t>ロウキュウカ</t>
    </rPh>
    <rPh sb="74" eb="76">
      <t>チャクジツ</t>
    </rPh>
    <rPh sb="77" eb="78">
      <t>スス</t>
    </rPh>
    <rPh sb="83" eb="85">
      <t>コショウ</t>
    </rPh>
    <rPh sb="88" eb="90">
      <t>キノウ</t>
    </rPh>
    <rPh sb="90" eb="92">
      <t>テイシ</t>
    </rPh>
    <rPh sb="95" eb="98">
      <t>カリュウイキ</t>
    </rPh>
    <rPh sb="99" eb="101">
      <t>シャカイ</t>
    </rPh>
    <rPh sb="101" eb="103">
      <t>カツドウ</t>
    </rPh>
    <rPh sb="105" eb="107">
      <t>ジュウダイ</t>
    </rPh>
    <rPh sb="108" eb="110">
      <t>エイキョウ</t>
    </rPh>
    <rPh sb="111" eb="112">
      <t>オヨ</t>
    </rPh>
    <rPh sb="114" eb="117">
      <t>カノウセイ</t>
    </rPh>
    <rPh sb="128" eb="129">
      <t>ヒ</t>
    </rPh>
    <rPh sb="130" eb="131">
      <t>ツヅ</t>
    </rPh>
    <rPh sb="133" eb="135">
      <t>テキセツ</t>
    </rPh>
    <rPh sb="136" eb="138">
      <t>イジ</t>
    </rPh>
    <rPh sb="138" eb="140">
      <t>カンリ</t>
    </rPh>
    <rPh sb="141" eb="144">
      <t>ケイカクテキ</t>
    </rPh>
    <rPh sb="145" eb="147">
      <t>セツビ</t>
    </rPh>
    <rPh sb="148" eb="150">
      <t>コウシン</t>
    </rPh>
    <rPh sb="151" eb="153">
      <t>ヒツヨウ</t>
    </rPh>
    <rPh sb="164" eb="166">
      <t>カンキョ</t>
    </rPh>
    <rPh sb="166" eb="169">
      <t>ロウキュウカ</t>
    </rPh>
    <rPh sb="169" eb="170">
      <t>リツ</t>
    </rPh>
    <rPh sb="172" eb="174">
      <t>カンキョ</t>
    </rPh>
    <rPh sb="174" eb="177">
      <t>カイゼンリツ</t>
    </rPh>
    <rPh sb="183" eb="185">
      <t>ホウテイ</t>
    </rPh>
    <rPh sb="185" eb="187">
      <t>タイヨウ</t>
    </rPh>
    <rPh sb="187" eb="189">
      <t>ネンスウ</t>
    </rPh>
    <rPh sb="190" eb="192">
      <t>チョウカ</t>
    </rPh>
    <rPh sb="194" eb="196">
      <t>カンキョ</t>
    </rPh>
    <rPh sb="204" eb="207">
      <t>テイキテキ</t>
    </rPh>
    <rPh sb="208" eb="210">
      <t>カンキョ</t>
    </rPh>
    <rPh sb="210" eb="212">
      <t>チョウサ</t>
    </rPh>
    <rPh sb="215" eb="217">
      <t>ゲンジョウ</t>
    </rPh>
    <rPh sb="218" eb="220">
      <t>ハアク</t>
    </rPh>
    <rPh sb="222" eb="224">
      <t>テキセイ</t>
    </rPh>
    <rPh sb="225" eb="227">
      <t>カンリ</t>
    </rPh>
    <rPh sb="228" eb="229">
      <t>オコナ</t>
    </rPh>
    <phoneticPr fontId="4"/>
  </si>
  <si>
    <t>　経営状況をより正確に把握して今後も長期的にサービスを安定供給していくために、令和元年度から公営企業会計を導入しました。
　今後は、令和２年度末に策定した経営戦略に基づき、効率的・戦略的な改築更新を推進しつつ、効率的な事業マネジメントと健全な経営に努め、持続可能な流域下水道事業を運営していくよう取り組んでいきます。</t>
    <rPh sb="1" eb="3">
      <t>ケイエイ</t>
    </rPh>
    <rPh sb="3" eb="5">
      <t>ジョウキョウ</t>
    </rPh>
    <rPh sb="8" eb="10">
      <t>セイカク</t>
    </rPh>
    <rPh sb="11" eb="13">
      <t>ハアク</t>
    </rPh>
    <rPh sb="15" eb="17">
      <t>コンゴ</t>
    </rPh>
    <rPh sb="18" eb="21">
      <t>チョウキテキ</t>
    </rPh>
    <rPh sb="27" eb="29">
      <t>アンテイ</t>
    </rPh>
    <rPh sb="29" eb="31">
      <t>キョウキュウ</t>
    </rPh>
    <rPh sb="39" eb="41">
      <t>レイワ</t>
    </rPh>
    <rPh sb="41" eb="44">
      <t>ガンネンド</t>
    </rPh>
    <rPh sb="46" eb="48">
      <t>コウエイ</t>
    </rPh>
    <rPh sb="48" eb="50">
      <t>キギョウ</t>
    </rPh>
    <rPh sb="50" eb="52">
      <t>カイケイ</t>
    </rPh>
    <rPh sb="53" eb="55">
      <t>ドウニュウ</t>
    </rPh>
    <rPh sb="62" eb="64">
      <t>コンゴ</t>
    </rPh>
    <rPh sb="66" eb="68">
      <t>レイワ</t>
    </rPh>
    <rPh sb="69" eb="71">
      <t>ネンド</t>
    </rPh>
    <rPh sb="71" eb="72">
      <t>マツ</t>
    </rPh>
    <rPh sb="73" eb="75">
      <t>サクテイ</t>
    </rPh>
    <rPh sb="77" eb="79">
      <t>ケイエイ</t>
    </rPh>
    <rPh sb="79" eb="81">
      <t>センリャク</t>
    </rPh>
    <rPh sb="82" eb="83">
      <t>モト</t>
    </rPh>
    <rPh sb="86" eb="89">
      <t>コウリツテキ</t>
    </rPh>
    <rPh sb="90" eb="93">
      <t>センリャクテキ</t>
    </rPh>
    <rPh sb="94" eb="96">
      <t>カイチク</t>
    </rPh>
    <rPh sb="96" eb="98">
      <t>コウシン</t>
    </rPh>
    <rPh sb="99" eb="101">
      <t>スイシン</t>
    </rPh>
    <rPh sb="105" eb="108">
      <t>コウリツテキ</t>
    </rPh>
    <rPh sb="109" eb="111">
      <t>ジギョウ</t>
    </rPh>
    <rPh sb="118" eb="120">
      <t>ケンゼン</t>
    </rPh>
    <rPh sb="121" eb="123">
      <t>ケイエイ</t>
    </rPh>
    <rPh sb="124" eb="125">
      <t>ツト</t>
    </rPh>
    <rPh sb="127" eb="129">
      <t>ジゾク</t>
    </rPh>
    <rPh sb="129" eb="131">
      <t>カノウ</t>
    </rPh>
    <rPh sb="132" eb="134">
      <t>リュウイキ</t>
    </rPh>
    <rPh sb="134" eb="137">
      <t>ゲスイドウ</t>
    </rPh>
    <rPh sb="137" eb="139">
      <t>ジギョウ</t>
    </rPh>
    <rPh sb="140" eb="142">
      <t>ウンエイ</t>
    </rPh>
    <rPh sb="148" eb="149">
      <t>ト</t>
    </rPh>
    <rPh sb="150" eb="151">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</si>
</sst>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0.33</c:v>
                </c:pt>
                <c:pt idx="3">
                  <c:v>0.33</c:v>
                </c:pt>
                <c:pt idx="4">
                  <c:v>0.34</c:v>
                </c:pt>
              </c:numCache>
            </c:numRef>
          </c:val>
          <c:extLst>
            <c:ext xmlns:c16="http://schemas.microsoft.com/office/drawing/2014/chart" uri="{C3380CC4-5D6E-409C-BE32-E72D297353CC}">
              <c16:uniqueId val="{00000000-154C-44C8-91B8-E59E233E458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7.0000000000000007E-2</c:v>
                </c:pt>
                <c:pt idx="3">
                  <c:v>1.87</c:v>
                </c:pt>
                <c:pt idx="4">
                  <c:v>0.1</c:v>
                </c:pt>
              </c:numCache>
            </c:numRef>
          </c:val>
          <c:smooth val="0"/>
          <c:extLst>
            <c:ext xmlns:c16="http://schemas.microsoft.com/office/drawing/2014/chart" uri="{C3380CC4-5D6E-409C-BE32-E72D297353CC}">
              <c16:uniqueId val="{00000001-154C-44C8-91B8-E59E233E458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22.31</c:v>
                </c:pt>
                <c:pt idx="3">
                  <c:v>73.459999999999994</c:v>
                </c:pt>
                <c:pt idx="4">
                  <c:v>72.05</c:v>
                </c:pt>
              </c:numCache>
            </c:numRef>
          </c:val>
          <c:extLst>
            <c:ext xmlns:c16="http://schemas.microsoft.com/office/drawing/2014/chart" uri="{C3380CC4-5D6E-409C-BE32-E72D297353CC}">
              <c16:uniqueId val="{00000000-5F29-4544-8E02-DC5E63172FA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67.209999999999994</c:v>
                </c:pt>
                <c:pt idx="3">
                  <c:v>68.2</c:v>
                </c:pt>
                <c:pt idx="4">
                  <c:v>68.05</c:v>
                </c:pt>
              </c:numCache>
            </c:numRef>
          </c:val>
          <c:smooth val="0"/>
          <c:extLst>
            <c:ext xmlns:c16="http://schemas.microsoft.com/office/drawing/2014/chart" uri="{C3380CC4-5D6E-409C-BE32-E72D297353CC}">
              <c16:uniqueId val="{00000001-5F29-4544-8E02-DC5E63172FA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94.93</c:v>
                </c:pt>
                <c:pt idx="3">
                  <c:v>95.33</c:v>
                </c:pt>
                <c:pt idx="4">
                  <c:v>95.44</c:v>
                </c:pt>
              </c:numCache>
            </c:numRef>
          </c:val>
          <c:extLst>
            <c:ext xmlns:c16="http://schemas.microsoft.com/office/drawing/2014/chart" uri="{C3380CC4-5D6E-409C-BE32-E72D297353CC}">
              <c16:uniqueId val="{00000000-970C-43AB-9896-AC848178448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93.21</c:v>
                </c:pt>
                <c:pt idx="3">
                  <c:v>94.01</c:v>
                </c:pt>
                <c:pt idx="4">
                  <c:v>94.14</c:v>
                </c:pt>
              </c:numCache>
            </c:numRef>
          </c:val>
          <c:smooth val="0"/>
          <c:extLst>
            <c:ext xmlns:c16="http://schemas.microsoft.com/office/drawing/2014/chart" uri="{C3380CC4-5D6E-409C-BE32-E72D297353CC}">
              <c16:uniqueId val="{00000001-970C-43AB-9896-AC848178448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93.22</c:v>
                </c:pt>
                <c:pt idx="3">
                  <c:v>95.22</c:v>
                </c:pt>
                <c:pt idx="4">
                  <c:v>91.65</c:v>
                </c:pt>
              </c:numCache>
            </c:numRef>
          </c:val>
          <c:extLst>
            <c:ext xmlns:c16="http://schemas.microsoft.com/office/drawing/2014/chart" uri="{C3380CC4-5D6E-409C-BE32-E72D297353CC}">
              <c16:uniqueId val="{00000000-33C3-4571-8672-65C41BCD00A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100.49</c:v>
                </c:pt>
                <c:pt idx="3">
                  <c:v>101.63</c:v>
                </c:pt>
                <c:pt idx="4">
                  <c:v>100.14</c:v>
                </c:pt>
              </c:numCache>
            </c:numRef>
          </c:val>
          <c:smooth val="0"/>
          <c:extLst>
            <c:ext xmlns:c16="http://schemas.microsoft.com/office/drawing/2014/chart" uri="{C3380CC4-5D6E-409C-BE32-E72D297353CC}">
              <c16:uniqueId val="{00000001-33C3-4571-8672-65C41BCD00A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8.5399999999999991</c:v>
                </c:pt>
                <c:pt idx="3">
                  <c:v>13.7</c:v>
                </c:pt>
                <c:pt idx="4">
                  <c:v>15.97</c:v>
                </c:pt>
              </c:numCache>
            </c:numRef>
          </c:val>
          <c:extLst>
            <c:ext xmlns:c16="http://schemas.microsoft.com/office/drawing/2014/chart" uri="{C3380CC4-5D6E-409C-BE32-E72D297353CC}">
              <c16:uniqueId val="{00000000-1244-4527-A6B3-A98C197EAC9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39.35</c:v>
                </c:pt>
                <c:pt idx="3">
                  <c:v>31.96</c:v>
                </c:pt>
                <c:pt idx="4">
                  <c:v>34.17</c:v>
                </c:pt>
              </c:numCache>
            </c:numRef>
          </c:val>
          <c:smooth val="0"/>
          <c:extLst>
            <c:ext xmlns:c16="http://schemas.microsoft.com/office/drawing/2014/chart" uri="{C3380CC4-5D6E-409C-BE32-E72D297353CC}">
              <c16:uniqueId val="{00000001-1244-4527-A6B3-A98C197EAC9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806-4DDD-B7EB-91A9B5B1FF7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1.17</c:v>
                </c:pt>
                <c:pt idx="3">
                  <c:v>0.93</c:v>
                </c:pt>
                <c:pt idx="4">
                  <c:v>1.04</c:v>
                </c:pt>
              </c:numCache>
            </c:numRef>
          </c:val>
          <c:smooth val="0"/>
          <c:extLst>
            <c:ext xmlns:c16="http://schemas.microsoft.com/office/drawing/2014/chart" uri="{C3380CC4-5D6E-409C-BE32-E72D297353CC}">
              <c16:uniqueId val="{00000001-6806-4DDD-B7EB-91A9B5B1FF7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23.87</c:v>
                </c:pt>
                <c:pt idx="3">
                  <c:v>35.51</c:v>
                </c:pt>
                <c:pt idx="4">
                  <c:v>57.34</c:v>
                </c:pt>
              </c:numCache>
            </c:numRef>
          </c:val>
          <c:extLst>
            <c:ext xmlns:c16="http://schemas.microsoft.com/office/drawing/2014/chart" uri="{C3380CC4-5D6E-409C-BE32-E72D297353CC}">
              <c16:uniqueId val="{00000000-2840-4092-9138-46304EABC86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7.27</c:v>
                </c:pt>
                <c:pt idx="3">
                  <c:v>9.1</c:v>
                </c:pt>
                <c:pt idx="4">
                  <c:v>10.71</c:v>
                </c:pt>
              </c:numCache>
            </c:numRef>
          </c:val>
          <c:smooth val="0"/>
          <c:extLst>
            <c:ext xmlns:c16="http://schemas.microsoft.com/office/drawing/2014/chart" uri="{C3380CC4-5D6E-409C-BE32-E72D297353CC}">
              <c16:uniqueId val="{00000001-2840-4092-9138-46304EABC86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60.76</c:v>
                </c:pt>
                <c:pt idx="3">
                  <c:v>80.260000000000005</c:v>
                </c:pt>
                <c:pt idx="4">
                  <c:v>79</c:v>
                </c:pt>
              </c:numCache>
            </c:numRef>
          </c:val>
          <c:extLst>
            <c:ext xmlns:c16="http://schemas.microsoft.com/office/drawing/2014/chart" uri="{C3380CC4-5D6E-409C-BE32-E72D297353CC}">
              <c16:uniqueId val="{00000000-67F4-4774-85C5-5EC4B7C6783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97.37</c:v>
                </c:pt>
                <c:pt idx="3">
                  <c:v>101.14</c:v>
                </c:pt>
                <c:pt idx="4">
                  <c:v>104.74</c:v>
                </c:pt>
              </c:numCache>
            </c:numRef>
          </c:val>
          <c:smooth val="0"/>
          <c:extLst>
            <c:ext xmlns:c16="http://schemas.microsoft.com/office/drawing/2014/chart" uri="{C3380CC4-5D6E-409C-BE32-E72D297353CC}">
              <c16:uniqueId val="{00000001-67F4-4774-85C5-5EC4B7C6783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417.2</c:v>
                </c:pt>
                <c:pt idx="3">
                  <c:v>380.2</c:v>
                </c:pt>
                <c:pt idx="4">
                  <c:v>182.33</c:v>
                </c:pt>
              </c:numCache>
            </c:numRef>
          </c:val>
          <c:extLst>
            <c:ext xmlns:c16="http://schemas.microsoft.com/office/drawing/2014/chart" uri="{C3380CC4-5D6E-409C-BE32-E72D297353CC}">
              <c16:uniqueId val="{00000000-EB88-4F0B-B953-6D9600ADBD7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287.39</c:v>
                </c:pt>
                <c:pt idx="3">
                  <c:v>255.67</c:v>
                </c:pt>
                <c:pt idx="4">
                  <c:v>242.44</c:v>
                </c:pt>
              </c:numCache>
            </c:numRef>
          </c:val>
          <c:smooth val="0"/>
          <c:extLst>
            <c:ext xmlns:c16="http://schemas.microsoft.com/office/drawing/2014/chart" uri="{C3380CC4-5D6E-409C-BE32-E72D297353CC}">
              <c16:uniqueId val="{00000001-EB88-4F0B-B953-6D9600ADBD7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577-4F97-9896-4E6E05379AB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5577-4F97-9896-4E6E05379AB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57.24</c:v>
                </c:pt>
                <c:pt idx="3">
                  <c:v>52.1</c:v>
                </c:pt>
                <c:pt idx="4">
                  <c:v>52.08</c:v>
                </c:pt>
              </c:numCache>
            </c:numRef>
          </c:val>
          <c:extLst>
            <c:ext xmlns:c16="http://schemas.microsoft.com/office/drawing/2014/chart" uri="{C3380CC4-5D6E-409C-BE32-E72D297353CC}">
              <c16:uniqueId val="{00000000-1952-4217-B748-68E1216502A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50.64</c:v>
                </c:pt>
                <c:pt idx="3">
                  <c:v>50.67</c:v>
                </c:pt>
                <c:pt idx="4">
                  <c:v>48.7</c:v>
                </c:pt>
              </c:numCache>
            </c:numRef>
          </c:val>
          <c:smooth val="0"/>
          <c:extLst>
            <c:ext xmlns:c16="http://schemas.microsoft.com/office/drawing/2014/chart" uri="{C3380CC4-5D6E-409C-BE32-E72D297353CC}">
              <c16:uniqueId val="{00000001-1952-4217-B748-68E1216502A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京都府</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流域下水道</v>
      </c>
      <c r="Q8" s="40"/>
      <c r="R8" s="40"/>
      <c r="S8" s="40"/>
      <c r="T8" s="40"/>
      <c r="U8" s="40"/>
      <c r="V8" s="40"/>
      <c r="W8" s="40" t="str">
        <f>データ!L6</f>
        <v>E1</v>
      </c>
      <c r="X8" s="40"/>
      <c r="Y8" s="40"/>
      <c r="Z8" s="40"/>
      <c r="AA8" s="40"/>
      <c r="AB8" s="40"/>
      <c r="AC8" s="40"/>
      <c r="AD8" s="41" t="str">
        <f>データ!$M$6</f>
        <v>非設置</v>
      </c>
      <c r="AE8" s="41"/>
      <c r="AF8" s="41"/>
      <c r="AG8" s="41"/>
      <c r="AH8" s="41"/>
      <c r="AI8" s="41"/>
      <c r="AJ8" s="41"/>
      <c r="AK8" s="3"/>
      <c r="AL8" s="42">
        <f>データ!S6</f>
        <v>2511494</v>
      </c>
      <c r="AM8" s="42"/>
      <c r="AN8" s="42"/>
      <c r="AO8" s="42"/>
      <c r="AP8" s="42"/>
      <c r="AQ8" s="42"/>
      <c r="AR8" s="42"/>
      <c r="AS8" s="42"/>
      <c r="AT8" s="35">
        <f>データ!T6</f>
        <v>4612.2</v>
      </c>
      <c r="AU8" s="35"/>
      <c r="AV8" s="35"/>
      <c r="AW8" s="35"/>
      <c r="AX8" s="35"/>
      <c r="AY8" s="35"/>
      <c r="AZ8" s="35"/>
      <c r="BA8" s="35"/>
      <c r="BB8" s="35">
        <f>データ!U6</f>
        <v>544.53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75.48</v>
      </c>
      <c r="J10" s="35"/>
      <c r="K10" s="35"/>
      <c r="L10" s="35"/>
      <c r="M10" s="35"/>
      <c r="N10" s="35"/>
      <c r="O10" s="35"/>
      <c r="P10" s="35">
        <f>データ!P6</f>
        <v>40.29</v>
      </c>
      <c r="Q10" s="35"/>
      <c r="R10" s="35"/>
      <c r="S10" s="35"/>
      <c r="T10" s="35"/>
      <c r="U10" s="35"/>
      <c r="V10" s="35"/>
      <c r="W10" s="35">
        <f>データ!Q6</f>
        <v>100.03</v>
      </c>
      <c r="X10" s="35"/>
      <c r="Y10" s="35"/>
      <c r="Z10" s="35"/>
      <c r="AA10" s="35"/>
      <c r="AB10" s="35"/>
      <c r="AC10" s="35"/>
      <c r="AD10" s="42">
        <f>データ!R6</f>
        <v>0</v>
      </c>
      <c r="AE10" s="42"/>
      <c r="AF10" s="42"/>
      <c r="AG10" s="42"/>
      <c r="AH10" s="42"/>
      <c r="AI10" s="42"/>
      <c r="AJ10" s="42"/>
      <c r="AK10" s="2"/>
      <c r="AL10" s="42">
        <f>データ!V6</f>
        <v>851718</v>
      </c>
      <c r="AM10" s="42"/>
      <c r="AN10" s="42"/>
      <c r="AO10" s="42"/>
      <c r="AP10" s="42"/>
      <c r="AQ10" s="42"/>
      <c r="AR10" s="42"/>
      <c r="AS10" s="42"/>
      <c r="AT10" s="35">
        <f>データ!W6</f>
        <v>129.47</v>
      </c>
      <c r="AU10" s="35"/>
      <c r="AV10" s="35"/>
      <c r="AW10" s="35"/>
      <c r="AX10" s="35"/>
      <c r="AY10" s="35"/>
      <c r="AZ10" s="35"/>
      <c r="BA10" s="35"/>
      <c r="BB10" s="35">
        <f>データ!X6</f>
        <v>6578.5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113</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【100.18】</v>
      </c>
      <c r="F85" s="12" t="str">
        <f>データ!AT6</f>
        <v>【10.64】</v>
      </c>
      <c r="G85" s="12" t="str">
        <f>データ!BE6</f>
        <v>【104.34】</v>
      </c>
      <c r="H85" s="12" t="str">
        <f>データ!BP6</f>
        <v>【245.36】</v>
      </c>
      <c r="I85" s="12" t="str">
        <f>データ!CA6</f>
        <v>【0.00】</v>
      </c>
      <c r="J85" s="12" t="str">
        <f>データ!CL6</f>
        <v>【48.89】</v>
      </c>
      <c r="K85" s="12" t="str">
        <f>データ!CW6</f>
        <v>【68.03】</v>
      </c>
      <c r="L85" s="12" t="str">
        <f>データ!DH6</f>
        <v>【94.07】</v>
      </c>
      <c r="M85" s="12" t="str">
        <f>データ!DS6</f>
        <v>【33.95】</v>
      </c>
      <c r="N85" s="12" t="str">
        <f>データ!ED6</f>
        <v>【1.02】</v>
      </c>
      <c r="O85" s="12" t="str">
        <f>データ!EO6</f>
        <v>【0.10】</v>
      </c>
    </row>
  </sheetData>
  <sheetProtection algorithmName="SHA-512" hashValue="DqdKRGSCqFwd/vGmt4mUwq005+CHnd4hu9KKeV3QDNuPvBt+T6ibYVzXersYezgDiPQvsIpna3NTrt5NRHEK9g==" saltValue="35kYS8u5kBUd1x+RR22oa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260002</v>
      </c>
      <c r="D6" s="19">
        <f t="shared" si="3"/>
        <v>46</v>
      </c>
      <c r="E6" s="19">
        <f t="shared" si="3"/>
        <v>17</v>
      </c>
      <c r="F6" s="19">
        <f t="shared" si="3"/>
        <v>3</v>
      </c>
      <c r="G6" s="19">
        <f t="shared" si="3"/>
        <v>0</v>
      </c>
      <c r="H6" s="19" t="str">
        <f t="shared" si="3"/>
        <v>京都府</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75.48</v>
      </c>
      <c r="P6" s="20">
        <f t="shared" si="3"/>
        <v>40.29</v>
      </c>
      <c r="Q6" s="20">
        <f t="shared" si="3"/>
        <v>100.03</v>
      </c>
      <c r="R6" s="20">
        <f t="shared" si="3"/>
        <v>0</v>
      </c>
      <c r="S6" s="20">
        <f t="shared" si="3"/>
        <v>2511494</v>
      </c>
      <c r="T6" s="20">
        <f t="shared" si="3"/>
        <v>4612.2</v>
      </c>
      <c r="U6" s="20">
        <f t="shared" si="3"/>
        <v>544.53</v>
      </c>
      <c r="V6" s="20">
        <f t="shared" si="3"/>
        <v>851718</v>
      </c>
      <c r="W6" s="20">
        <f t="shared" si="3"/>
        <v>129.47</v>
      </c>
      <c r="X6" s="20">
        <f t="shared" si="3"/>
        <v>6578.5</v>
      </c>
      <c r="Y6" s="21" t="str">
        <f>IF(Y7="",NA(),Y7)</f>
        <v>-</v>
      </c>
      <c r="Z6" s="21" t="str">
        <f t="shared" ref="Z6:AH6" si="4">IF(Z7="",NA(),Z7)</f>
        <v>-</v>
      </c>
      <c r="AA6" s="21">
        <f t="shared" si="4"/>
        <v>93.22</v>
      </c>
      <c r="AB6" s="21">
        <f t="shared" si="4"/>
        <v>95.22</v>
      </c>
      <c r="AC6" s="21">
        <f t="shared" si="4"/>
        <v>91.65</v>
      </c>
      <c r="AD6" s="21" t="str">
        <f t="shared" si="4"/>
        <v>-</v>
      </c>
      <c r="AE6" s="21" t="str">
        <f t="shared" si="4"/>
        <v>-</v>
      </c>
      <c r="AF6" s="21">
        <f t="shared" si="4"/>
        <v>100.49</v>
      </c>
      <c r="AG6" s="21">
        <f t="shared" si="4"/>
        <v>101.63</v>
      </c>
      <c r="AH6" s="21">
        <f t="shared" si="4"/>
        <v>100.14</v>
      </c>
      <c r="AI6" s="20" t="str">
        <f>IF(AI7="","",IF(AI7="-","【-】","【"&amp;SUBSTITUTE(TEXT(AI7,"#,##0.00"),"-","△")&amp;"】"))</f>
        <v>【100.18】</v>
      </c>
      <c r="AJ6" s="21" t="str">
        <f>IF(AJ7="",NA(),AJ7)</f>
        <v>-</v>
      </c>
      <c r="AK6" s="21" t="str">
        <f t="shared" ref="AK6:AS6" si="5">IF(AK7="",NA(),AK7)</f>
        <v>-</v>
      </c>
      <c r="AL6" s="21">
        <f t="shared" si="5"/>
        <v>23.87</v>
      </c>
      <c r="AM6" s="21">
        <f t="shared" si="5"/>
        <v>35.51</v>
      </c>
      <c r="AN6" s="21">
        <f t="shared" si="5"/>
        <v>57.34</v>
      </c>
      <c r="AO6" s="21" t="str">
        <f t="shared" si="5"/>
        <v>-</v>
      </c>
      <c r="AP6" s="21" t="str">
        <f t="shared" si="5"/>
        <v>-</v>
      </c>
      <c r="AQ6" s="21">
        <f t="shared" si="5"/>
        <v>7.27</v>
      </c>
      <c r="AR6" s="21">
        <f t="shared" si="5"/>
        <v>9.1</v>
      </c>
      <c r="AS6" s="21">
        <f t="shared" si="5"/>
        <v>10.71</v>
      </c>
      <c r="AT6" s="20" t="str">
        <f>IF(AT7="","",IF(AT7="-","【-】","【"&amp;SUBSTITUTE(TEXT(AT7,"#,##0.00"),"-","△")&amp;"】"))</f>
        <v>【10.64】</v>
      </c>
      <c r="AU6" s="21" t="str">
        <f>IF(AU7="",NA(),AU7)</f>
        <v>-</v>
      </c>
      <c r="AV6" s="21" t="str">
        <f t="shared" ref="AV6:BD6" si="6">IF(AV7="",NA(),AV7)</f>
        <v>-</v>
      </c>
      <c r="AW6" s="21">
        <f t="shared" si="6"/>
        <v>60.76</v>
      </c>
      <c r="AX6" s="21">
        <f t="shared" si="6"/>
        <v>80.260000000000005</v>
      </c>
      <c r="AY6" s="21">
        <f t="shared" si="6"/>
        <v>79</v>
      </c>
      <c r="AZ6" s="21" t="str">
        <f t="shared" si="6"/>
        <v>-</v>
      </c>
      <c r="BA6" s="21" t="str">
        <f t="shared" si="6"/>
        <v>-</v>
      </c>
      <c r="BB6" s="21">
        <f t="shared" si="6"/>
        <v>97.37</v>
      </c>
      <c r="BC6" s="21">
        <f t="shared" si="6"/>
        <v>101.14</v>
      </c>
      <c r="BD6" s="21">
        <f t="shared" si="6"/>
        <v>104.74</v>
      </c>
      <c r="BE6" s="20" t="str">
        <f>IF(BE7="","",IF(BE7="-","【-】","【"&amp;SUBSTITUTE(TEXT(BE7,"#,##0.00"),"-","△")&amp;"】"))</f>
        <v>【104.34】</v>
      </c>
      <c r="BF6" s="21" t="str">
        <f>IF(BF7="",NA(),BF7)</f>
        <v>-</v>
      </c>
      <c r="BG6" s="21" t="str">
        <f t="shared" ref="BG6:BO6" si="7">IF(BG7="",NA(),BG7)</f>
        <v>-</v>
      </c>
      <c r="BH6" s="21">
        <f t="shared" si="7"/>
        <v>417.2</v>
      </c>
      <c r="BI6" s="21">
        <f t="shared" si="7"/>
        <v>380.2</v>
      </c>
      <c r="BJ6" s="21">
        <f t="shared" si="7"/>
        <v>182.33</v>
      </c>
      <c r="BK6" s="21" t="str">
        <f t="shared" si="7"/>
        <v>-</v>
      </c>
      <c r="BL6" s="21" t="str">
        <f t="shared" si="7"/>
        <v>-</v>
      </c>
      <c r="BM6" s="21">
        <f t="shared" si="7"/>
        <v>287.39</v>
      </c>
      <c r="BN6" s="21">
        <f t="shared" si="7"/>
        <v>255.67</v>
      </c>
      <c r="BO6" s="21">
        <f t="shared" si="7"/>
        <v>242.44</v>
      </c>
      <c r="BP6" s="20" t="str">
        <f>IF(BP7="","",IF(BP7="-","【-】","【"&amp;SUBSTITUTE(TEXT(BP7,"#,##0.00"),"-","△")&amp;"】"))</f>
        <v>【245.36】</v>
      </c>
      <c r="BQ6" s="21" t="str">
        <f>IF(BQ7="",NA(),BQ7)</f>
        <v>-</v>
      </c>
      <c r="BR6" s="21" t="str">
        <f t="shared" ref="BR6:BZ6" si="8">IF(BR7="",NA(),BR7)</f>
        <v>-</v>
      </c>
      <c r="BS6" s="20">
        <f t="shared" si="8"/>
        <v>0</v>
      </c>
      <c r="BT6" s="20">
        <f t="shared" si="8"/>
        <v>0</v>
      </c>
      <c r="BU6" s="20">
        <f t="shared" si="8"/>
        <v>0</v>
      </c>
      <c r="BV6" s="21" t="str">
        <f t="shared" si="8"/>
        <v>-</v>
      </c>
      <c r="BW6" s="21" t="str">
        <f t="shared" si="8"/>
        <v>-</v>
      </c>
      <c r="BX6" s="20">
        <f t="shared" si="8"/>
        <v>0</v>
      </c>
      <c r="BY6" s="20">
        <f t="shared" si="8"/>
        <v>0</v>
      </c>
      <c r="BZ6" s="20">
        <f t="shared" si="8"/>
        <v>0</v>
      </c>
      <c r="CA6" s="20" t="str">
        <f>IF(CA7="","",IF(CA7="-","【-】","【"&amp;SUBSTITUTE(TEXT(CA7,"#,##0.00"),"-","△")&amp;"】"))</f>
        <v>【0.00】</v>
      </c>
      <c r="CB6" s="21" t="str">
        <f>IF(CB7="",NA(),CB7)</f>
        <v>-</v>
      </c>
      <c r="CC6" s="21" t="str">
        <f t="shared" ref="CC6:CK6" si="9">IF(CC7="",NA(),CC7)</f>
        <v>-</v>
      </c>
      <c r="CD6" s="21">
        <f t="shared" si="9"/>
        <v>57.24</v>
      </c>
      <c r="CE6" s="21">
        <f t="shared" si="9"/>
        <v>52.1</v>
      </c>
      <c r="CF6" s="21">
        <f t="shared" si="9"/>
        <v>52.08</v>
      </c>
      <c r="CG6" s="21" t="str">
        <f t="shared" si="9"/>
        <v>-</v>
      </c>
      <c r="CH6" s="21" t="str">
        <f t="shared" si="9"/>
        <v>-</v>
      </c>
      <c r="CI6" s="21">
        <f t="shared" si="9"/>
        <v>50.64</v>
      </c>
      <c r="CJ6" s="21">
        <f t="shared" si="9"/>
        <v>50.67</v>
      </c>
      <c r="CK6" s="21">
        <f t="shared" si="9"/>
        <v>48.7</v>
      </c>
      <c r="CL6" s="20" t="str">
        <f>IF(CL7="","",IF(CL7="-","【-】","【"&amp;SUBSTITUTE(TEXT(CL7,"#,##0.00"),"-","△")&amp;"】"))</f>
        <v>【48.89】</v>
      </c>
      <c r="CM6" s="21" t="str">
        <f>IF(CM7="",NA(),CM7)</f>
        <v>-</v>
      </c>
      <c r="CN6" s="21" t="str">
        <f t="shared" ref="CN6:CV6" si="10">IF(CN7="",NA(),CN7)</f>
        <v>-</v>
      </c>
      <c r="CO6" s="21">
        <f t="shared" si="10"/>
        <v>22.31</v>
      </c>
      <c r="CP6" s="21">
        <f t="shared" si="10"/>
        <v>73.459999999999994</v>
      </c>
      <c r="CQ6" s="21">
        <f t="shared" si="10"/>
        <v>72.05</v>
      </c>
      <c r="CR6" s="21" t="str">
        <f t="shared" si="10"/>
        <v>-</v>
      </c>
      <c r="CS6" s="21" t="str">
        <f t="shared" si="10"/>
        <v>-</v>
      </c>
      <c r="CT6" s="21">
        <f t="shared" si="10"/>
        <v>67.209999999999994</v>
      </c>
      <c r="CU6" s="21">
        <f t="shared" si="10"/>
        <v>68.2</v>
      </c>
      <c r="CV6" s="21">
        <f t="shared" si="10"/>
        <v>68.05</v>
      </c>
      <c r="CW6" s="20" t="str">
        <f>IF(CW7="","",IF(CW7="-","【-】","【"&amp;SUBSTITUTE(TEXT(CW7,"#,##0.00"),"-","△")&amp;"】"))</f>
        <v>【68.03】</v>
      </c>
      <c r="CX6" s="21" t="str">
        <f>IF(CX7="",NA(),CX7)</f>
        <v>-</v>
      </c>
      <c r="CY6" s="21" t="str">
        <f t="shared" ref="CY6:DG6" si="11">IF(CY7="",NA(),CY7)</f>
        <v>-</v>
      </c>
      <c r="CZ6" s="21">
        <f t="shared" si="11"/>
        <v>94.93</v>
      </c>
      <c r="DA6" s="21">
        <f t="shared" si="11"/>
        <v>95.33</v>
      </c>
      <c r="DB6" s="21">
        <f t="shared" si="11"/>
        <v>95.44</v>
      </c>
      <c r="DC6" s="21" t="str">
        <f t="shared" si="11"/>
        <v>-</v>
      </c>
      <c r="DD6" s="21" t="str">
        <f t="shared" si="11"/>
        <v>-</v>
      </c>
      <c r="DE6" s="21">
        <f t="shared" si="11"/>
        <v>93.21</v>
      </c>
      <c r="DF6" s="21">
        <f t="shared" si="11"/>
        <v>94.01</v>
      </c>
      <c r="DG6" s="21">
        <f t="shared" si="11"/>
        <v>94.14</v>
      </c>
      <c r="DH6" s="20" t="str">
        <f>IF(DH7="","",IF(DH7="-","【-】","【"&amp;SUBSTITUTE(TEXT(DH7,"#,##0.00"),"-","△")&amp;"】"))</f>
        <v>【94.07】</v>
      </c>
      <c r="DI6" s="21" t="str">
        <f>IF(DI7="",NA(),DI7)</f>
        <v>-</v>
      </c>
      <c r="DJ6" s="21" t="str">
        <f t="shared" ref="DJ6:DR6" si="12">IF(DJ7="",NA(),DJ7)</f>
        <v>-</v>
      </c>
      <c r="DK6" s="21">
        <f t="shared" si="12"/>
        <v>8.5399999999999991</v>
      </c>
      <c r="DL6" s="21">
        <f t="shared" si="12"/>
        <v>13.7</v>
      </c>
      <c r="DM6" s="21">
        <f t="shared" si="12"/>
        <v>15.97</v>
      </c>
      <c r="DN6" s="21" t="str">
        <f t="shared" si="12"/>
        <v>-</v>
      </c>
      <c r="DO6" s="21" t="str">
        <f t="shared" si="12"/>
        <v>-</v>
      </c>
      <c r="DP6" s="21">
        <f t="shared" si="12"/>
        <v>39.35</v>
      </c>
      <c r="DQ6" s="21">
        <f t="shared" si="12"/>
        <v>31.96</v>
      </c>
      <c r="DR6" s="21">
        <f t="shared" si="12"/>
        <v>34.17</v>
      </c>
      <c r="DS6" s="20" t="str">
        <f>IF(DS7="","",IF(DS7="-","【-】","【"&amp;SUBSTITUTE(TEXT(DS7,"#,##0.00"),"-","△")&amp;"】"))</f>
        <v>【33.95】</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1.17</v>
      </c>
      <c r="EB6" s="21">
        <f t="shared" si="13"/>
        <v>0.93</v>
      </c>
      <c r="EC6" s="21">
        <f t="shared" si="13"/>
        <v>1.04</v>
      </c>
      <c r="ED6" s="20" t="str">
        <f>IF(ED7="","",IF(ED7="-","【-】","【"&amp;SUBSTITUTE(TEXT(ED7,"#,##0.00"),"-","△")&amp;"】"))</f>
        <v>【1.02】</v>
      </c>
      <c r="EE6" s="21" t="str">
        <f>IF(EE7="",NA(),EE7)</f>
        <v>-</v>
      </c>
      <c r="EF6" s="21" t="str">
        <f t="shared" ref="EF6:EN6" si="14">IF(EF7="",NA(),EF7)</f>
        <v>-</v>
      </c>
      <c r="EG6" s="21">
        <f t="shared" si="14"/>
        <v>0.33</v>
      </c>
      <c r="EH6" s="21">
        <f t="shared" si="14"/>
        <v>0.33</v>
      </c>
      <c r="EI6" s="21">
        <f t="shared" si="14"/>
        <v>0.34</v>
      </c>
      <c r="EJ6" s="21" t="str">
        <f t="shared" si="14"/>
        <v>-</v>
      </c>
      <c r="EK6" s="21" t="str">
        <f t="shared" si="14"/>
        <v>-</v>
      </c>
      <c r="EL6" s="21">
        <f t="shared" si="14"/>
        <v>7.0000000000000007E-2</v>
      </c>
      <c r="EM6" s="21">
        <f t="shared" si="14"/>
        <v>1.87</v>
      </c>
      <c r="EN6" s="21">
        <f t="shared" si="14"/>
        <v>0.1</v>
      </c>
      <c r="EO6" s="20" t="str">
        <f>IF(EO7="","",IF(EO7="-","【-】","【"&amp;SUBSTITUTE(TEXT(EO7,"#,##0.00"),"-","△")&amp;"】"))</f>
        <v>【0.10】</v>
      </c>
    </row>
    <row r="7" spans="1:148" s="22" customFormat="1" x14ac:dyDescent="0.2">
      <c r="A7" s="14"/>
      <c r="B7" s="23">
        <v>2021</v>
      </c>
      <c r="C7" s="23">
        <v>260002</v>
      </c>
      <c r="D7" s="23">
        <v>46</v>
      </c>
      <c r="E7" s="23">
        <v>17</v>
      </c>
      <c r="F7" s="23">
        <v>3</v>
      </c>
      <c r="G7" s="23">
        <v>0</v>
      </c>
      <c r="H7" s="23" t="s">
        <v>96</v>
      </c>
      <c r="I7" s="23" t="s">
        <v>97</v>
      </c>
      <c r="J7" s="23" t="s">
        <v>98</v>
      </c>
      <c r="K7" s="23" t="s">
        <v>99</v>
      </c>
      <c r="L7" s="23" t="s">
        <v>100</v>
      </c>
      <c r="M7" s="23" t="s">
        <v>101</v>
      </c>
      <c r="N7" s="24" t="s">
        <v>102</v>
      </c>
      <c r="O7" s="24">
        <v>75.48</v>
      </c>
      <c r="P7" s="24">
        <v>40.29</v>
      </c>
      <c r="Q7" s="24">
        <v>100.03</v>
      </c>
      <c r="R7" s="24">
        <v>0</v>
      </c>
      <c r="S7" s="24">
        <v>2511494</v>
      </c>
      <c r="T7" s="24">
        <v>4612.2</v>
      </c>
      <c r="U7" s="24">
        <v>544.53</v>
      </c>
      <c r="V7" s="24">
        <v>851718</v>
      </c>
      <c r="W7" s="24">
        <v>129.47</v>
      </c>
      <c r="X7" s="24">
        <v>6578.5</v>
      </c>
      <c r="Y7" s="24" t="s">
        <v>102</v>
      </c>
      <c r="Z7" s="24" t="s">
        <v>102</v>
      </c>
      <c r="AA7" s="24">
        <v>93.22</v>
      </c>
      <c r="AB7" s="24">
        <v>95.22</v>
      </c>
      <c r="AC7" s="24">
        <v>91.65</v>
      </c>
      <c r="AD7" s="24" t="s">
        <v>102</v>
      </c>
      <c r="AE7" s="24" t="s">
        <v>102</v>
      </c>
      <c r="AF7" s="24">
        <v>100.49</v>
      </c>
      <c r="AG7" s="24">
        <v>101.63</v>
      </c>
      <c r="AH7" s="24">
        <v>100.14</v>
      </c>
      <c r="AI7" s="24">
        <v>100.18</v>
      </c>
      <c r="AJ7" s="24" t="s">
        <v>102</v>
      </c>
      <c r="AK7" s="24" t="s">
        <v>102</v>
      </c>
      <c r="AL7" s="24">
        <v>23.87</v>
      </c>
      <c r="AM7" s="24">
        <v>35.51</v>
      </c>
      <c r="AN7" s="24">
        <v>57.34</v>
      </c>
      <c r="AO7" s="24" t="s">
        <v>102</v>
      </c>
      <c r="AP7" s="24" t="s">
        <v>102</v>
      </c>
      <c r="AQ7" s="24">
        <v>7.27</v>
      </c>
      <c r="AR7" s="24">
        <v>9.1</v>
      </c>
      <c r="AS7" s="24">
        <v>10.71</v>
      </c>
      <c r="AT7" s="24">
        <v>10.64</v>
      </c>
      <c r="AU7" s="24" t="s">
        <v>102</v>
      </c>
      <c r="AV7" s="24" t="s">
        <v>102</v>
      </c>
      <c r="AW7" s="24">
        <v>60.76</v>
      </c>
      <c r="AX7" s="24">
        <v>80.260000000000005</v>
      </c>
      <c r="AY7" s="24">
        <v>79</v>
      </c>
      <c r="AZ7" s="24" t="s">
        <v>102</v>
      </c>
      <c r="BA7" s="24" t="s">
        <v>102</v>
      </c>
      <c r="BB7" s="24">
        <v>97.37</v>
      </c>
      <c r="BC7" s="24">
        <v>101.14</v>
      </c>
      <c r="BD7" s="24">
        <v>104.74</v>
      </c>
      <c r="BE7" s="24">
        <v>104.34</v>
      </c>
      <c r="BF7" s="24" t="s">
        <v>102</v>
      </c>
      <c r="BG7" s="24" t="s">
        <v>102</v>
      </c>
      <c r="BH7" s="24">
        <v>417.2</v>
      </c>
      <c r="BI7" s="24">
        <v>380.2</v>
      </c>
      <c r="BJ7" s="24">
        <v>182.33</v>
      </c>
      <c r="BK7" s="24" t="s">
        <v>102</v>
      </c>
      <c r="BL7" s="24" t="s">
        <v>102</v>
      </c>
      <c r="BM7" s="24">
        <v>287.39</v>
      </c>
      <c r="BN7" s="24">
        <v>255.67</v>
      </c>
      <c r="BO7" s="24">
        <v>242.44</v>
      </c>
      <c r="BP7" s="24">
        <v>245.36</v>
      </c>
      <c r="BQ7" s="24" t="s">
        <v>102</v>
      </c>
      <c r="BR7" s="24" t="s">
        <v>102</v>
      </c>
      <c r="BS7" s="24">
        <v>0</v>
      </c>
      <c r="BT7" s="24">
        <v>0</v>
      </c>
      <c r="BU7" s="24">
        <v>0</v>
      </c>
      <c r="BV7" s="24" t="s">
        <v>102</v>
      </c>
      <c r="BW7" s="24" t="s">
        <v>102</v>
      </c>
      <c r="BX7" s="24">
        <v>0</v>
      </c>
      <c r="BY7" s="24">
        <v>0</v>
      </c>
      <c r="BZ7" s="24">
        <v>0</v>
      </c>
      <c r="CA7" s="24">
        <v>0</v>
      </c>
      <c r="CB7" s="24" t="s">
        <v>102</v>
      </c>
      <c r="CC7" s="24" t="s">
        <v>102</v>
      </c>
      <c r="CD7" s="24">
        <v>57.24</v>
      </c>
      <c r="CE7" s="24">
        <v>52.1</v>
      </c>
      <c r="CF7" s="24">
        <v>52.08</v>
      </c>
      <c r="CG7" s="24" t="s">
        <v>102</v>
      </c>
      <c r="CH7" s="24" t="s">
        <v>102</v>
      </c>
      <c r="CI7" s="24">
        <v>50.64</v>
      </c>
      <c r="CJ7" s="24">
        <v>50.67</v>
      </c>
      <c r="CK7" s="24">
        <v>48.7</v>
      </c>
      <c r="CL7" s="24">
        <v>48.89</v>
      </c>
      <c r="CM7" s="24" t="s">
        <v>102</v>
      </c>
      <c r="CN7" s="24" t="s">
        <v>102</v>
      </c>
      <c r="CO7" s="24">
        <v>22.31</v>
      </c>
      <c r="CP7" s="24">
        <v>73.459999999999994</v>
      </c>
      <c r="CQ7" s="24">
        <v>72.05</v>
      </c>
      <c r="CR7" s="24" t="s">
        <v>102</v>
      </c>
      <c r="CS7" s="24" t="s">
        <v>102</v>
      </c>
      <c r="CT7" s="24">
        <v>67.209999999999994</v>
      </c>
      <c r="CU7" s="24">
        <v>68.2</v>
      </c>
      <c r="CV7" s="24">
        <v>68.05</v>
      </c>
      <c r="CW7" s="24">
        <v>68.03</v>
      </c>
      <c r="CX7" s="24" t="s">
        <v>102</v>
      </c>
      <c r="CY7" s="24" t="s">
        <v>102</v>
      </c>
      <c r="CZ7" s="24">
        <v>94.93</v>
      </c>
      <c r="DA7" s="24">
        <v>95.33</v>
      </c>
      <c r="DB7" s="24">
        <v>95.44</v>
      </c>
      <c r="DC7" s="24" t="s">
        <v>102</v>
      </c>
      <c r="DD7" s="24" t="s">
        <v>102</v>
      </c>
      <c r="DE7" s="24">
        <v>93.21</v>
      </c>
      <c r="DF7" s="24">
        <v>94.01</v>
      </c>
      <c r="DG7" s="24">
        <v>94.14</v>
      </c>
      <c r="DH7" s="24">
        <v>94.07</v>
      </c>
      <c r="DI7" s="24" t="s">
        <v>102</v>
      </c>
      <c r="DJ7" s="24" t="s">
        <v>102</v>
      </c>
      <c r="DK7" s="24">
        <v>8.5399999999999991</v>
      </c>
      <c r="DL7" s="24">
        <v>13.7</v>
      </c>
      <c r="DM7" s="24">
        <v>15.97</v>
      </c>
      <c r="DN7" s="24" t="s">
        <v>102</v>
      </c>
      <c r="DO7" s="24" t="s">
        <v>102</v>
      </c>
      <c r="DP7" s="24">
        <v>39.35</v>
      </c>
      <c r="DQ7" s="24">
        <v>31.96</v>
      </c>
      <c r="DR7" s="24">
        <v>34.17</v>
      </c>
      <c r="DS7" s="24">
        <v>33.950000000000003</v>
      </c>
      <c r="DT7" s="24" t="s">
        <v>102</v>
      </c>
      <c r="DU7" s="24" t="s">
        <v>102</v>
      </c>
      <c r="DV7" s="24">
        <v>0</v>
      </c>
      <c r="DW7" s="24">
        <v>0</v>
      </c>
      <c r="DX7" s="24">
        <v>0</v>
      </c>
      <c r="DY7" s="24" t="s">
        <v>102</v>
      </c>
      <c r="DZ7" s="24" t="s">
        <v>102</v>
      </c>
      <c r="EA7" s="24">
        <v>1.17</v>
      </c>
      <c r="EB7" s="24">
        <v>0.93</v>
      </c>
      <c r="EC7" s="24">
        <v>1.04</v>
      </c>
      <c r="ED7" s="24">
        <v>1.02</v>
      </c>
      <c r="EE7" s="24" t="s">
        <v>102</v>
      </c>
      <c r="EF7" s="24" t="s">
        <v>102</v>
      </c>
      <c r="EG7" s="24">
        <v>0.33</v>
      </c>
      <c r="EH7" s="24">
        <v>0.33</v>
      </c>
      <c r="EI7" s="24">
        <v>0.34</v>
      </c>
      <c r="EJ7" s="24" t="s">
        <v>102</v>
      </c>
      <c r="EK7" s="24" t="s">
        <v>102</v>
      </c>
      <c r="EL7" s="24">
        <v>7.0000000000000007E-2</v>
      </c>
      <c r="EM7" s="24">
        <v>1.87</v>
      </c>
      <c r="EN7" s="24">
        <v>0.1</v>
      </c>
      <c r="EO7" s="24">
        <v>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吉川　京祐</dc:creator>
  <cp:lastModifiedBy>吉川　京祐</cp:lastModifiedBy>
  <dcterms:created xsi:type="dcterms:W3CDTF">2024-07-12T07:16:17Z</dcterms:created>
  <dcterms:modified xsi:type="dcterms:W3CDTF">2024-07-12T07:16:17Z</dcterms:modified>
</cp:coreProperties>
</file>