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健康福祉部（本庁）\各課専用\高齢者支援課\11 事業所担当\09感染症・事故対策\コロナウイルス\★補助金関係\○○府実施要綱\R3(6万円）\要領改正（６万円分離、実績報告なし、施設内療養追加）\新起案用（追加分）\ＨＰ用\"/>
    </mc:Choice>
  </mc:AlternateContent>
  <xr:revisionPtr revIDLastSave="0" documentId="8_{265FF394-1E87-4474-80ED-FAC65FE6464D}" xr6:coauthVersionLast="36" xr6:coauthVersionMax="36" xr10:uidLastSave="{00000000-0000-0000-0000-000000000000}"/>
  <bookViews>
    <workbookView xWindow="0" yWindow="0" windowWidth="17256" windowHeight="7776" xr2:uid="{00000000-000D-0000-FFFF-FFFF00000000}"/>
  </bookViews>
  <sheets>
    <sheet name="別添2" sheetId="1" r:id="rId1"/>
  </sheets>
  <definedNames>
    <definedName name="_xlnm.Print_Area" localSheetId="0">別添2!$A$1:$N$46</definedName>
    <definedName name="Z_0013D02D_7229_42E9_BC29_9561B8875AB4_.wvu.Cols" localSheetId="0" hidden="1">別添2!$G:$H</definedName>
    <definedName name="Z_0013D02D_7229_42E9_BC29_9561B8875AB4_.wvu.PrintArea" localSheetId="0" hidden="1">別添2!$A$2:$N$46</definedName>
  </definedNames>
  <calcPr calcId="191029"/>
  <customWorkbookViews>
    <customWorkbookView name="厚生労働省ネットワークシステム - 個人用ビュー" guid="{0013D02D-7229-42E9-BC29-9561B8875AB4}"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M34" i="1"/>
  <c r="I34" i="1"/>
  <c r="M33" i="1"/>
  <c r="I33" i="1"/>
  <c r="M32" i="1"/>
  <c r="I32" i="1"/>
  <c r="M31" i="1"/>
  <c r="I31" i="1"/>
  <c r="M30" i="1"/>
  <c r="I30" i="1"/>
  <c r="M29" i="1"/>
  <c r="I29" i="1"/>
  <c r="M28" i="1"/>
  <c r="I28" i="1"/>
  <c r="M27" i="1"/>
  <c r="I27" i="1"/>
  <c r="M26" i="1"/>
  <c r="I26" i="1"/>
  <c r="M25" i="1"/>
  <c r="I25" i="1"/>
  <c r="M24" i="1"/>
  <c r="I24" i="1"/>
  <c r="M23" i="1"/>
  <c r="M22" i="1"/>
  <c r="I22" i="1"/>
  <c r="M21" i="1"/>
  <c r="I21" i="1"/>
  <c r="M20" i="1"/>
  <c r="I20" i="1"/>
  <c r="M19" i="1"/>
  <c r="I19" i="1"/>
  <c r="M18" i="1"/>
  <c r="I18" i="1"/>
  <c r="M17" i="1"/>
  <c r="I17" i="1"/>
  <c r="M16" i="1"/>
  <c r="I16" i="1"/>
  <c r="M15" i="1"/>
  <c r="I15" i="1"/>
  <c r="M14" i="1"/>
  <c r="M13" i="1"/>
  <c r="M12" i="1"/>
  <c r="M11" i="1"/>
  <c r="M10" i="1"/>
  <c r="M9" i="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3" authorId="0" shapeId="0" xr:uid="{00000000-0006-0000-0000-00000100000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<sst xmlns="http://schemas.openxmlformats.org/spreadsheetml/2006/main" count="145" uniqueCount="63">
  <si>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</si>
  <si>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</si>
  <si>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</si>
  <si>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</si>
  <si>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</si>
  <si>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</si>
  <si>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</si>
  <si>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</si>
  <si>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</si>
  <si>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</si>
  <si>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</si>
  <si>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</si>
  <si>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</si>
  <si>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</si>
  <si>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</si>
  <si>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</si>
  <si>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</si>
  <si>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</si>
  <si>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</si>
  <si>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</si>
  <si>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</si>
  <si>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</si>
  <si>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</si>
  <si>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</si>
  <si>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</si>
  <si>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</si>
  <si>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</si>
  <si>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</si>
  <si>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</si>
  <si>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</si>
  <si>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</si>
  <si>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</si>
  <si>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</si>
  <si>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</si>
  <si>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</si>
  <si>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</si>
  <si>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</si>
  <si>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</si>
  <si>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</si>
  <si>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</si>
  <si>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</si>
  <si>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</si>
  <si>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</si>
  <si>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</si>
  <si>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※３　「自主的に休業」とは、各事業者が定める運営規程の営業日において、営業しなかった日（通所系サービス事業所が※３の訪問によるサービスのみを提供する場合を含む）が連続３日以上の場合を指す。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</si>
  <si>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</si>
  <si>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t>
    <phoneticPr fontId="1"/>
  </si>
  <si>
    <t>-</t>
    <phoneticPr fontId="1"/>
  </si>
  <si>
    <t>-</t>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</si>
  <si>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</si>
  <si>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</si>
  <si>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</si>
  <si>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</si>
  <si>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</si>
  <si>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</si>
  <si>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</si>
  <si>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</si>
  <si>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</si>
  <si>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</si>
  <si>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</si>
  <si>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別表２（第４条関係）</t>
    <rPh sb="0" eb="2">
      <t>ベッピョウ</t>
    </rPh>
    <rPh sb="4" eb="5">
      <t>ダイ</t>
    </rPh>
    <rPh sb="6" eb="7">
      <t>ジョウ</t>
    </rPh>
    <rPh sb="7" eb="9">
      <t>カンケイ</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</si>
  <si>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④感染等の疑いがある者に対して一定の要件のもと自費で検査を実施した介護施設等（①、②の場合を除く）
⑤　病床ひっ迫等により、やむを得ず施設内療養を行った高齢者施設等</t>
    <rPh sb="369" eb="370">
      <t>ビョウ</t>
    </rPh>
    <rPh sb="370" eb="371">
      <t>ユカ</t>
    </rPh>
    <rPh sb="373" eb="374">
      <t>パク</t>
    </rPh>
    <rPh sb="374" eb="375">
      <t>トウ</t>
    </rPh>
    <rPh sb="382" eb="383">
      <t>エ</t>
    </rPh>
    <rPh sb="384" eb="387">
      <t>シセツナイ</t>
    </rPh>
    <rPh sb="387" eb="389">
      <t>リョウヨウ</t>
    </rPh>
    <rPh sb="390" eb="391">
      <t>オコナ</t>
    </rPh>
    <rPh sb="393" eb="396">
      <t>コウレイシャ</t>
    </rPh>
    <rPh sb="396" eb="398">
      <t>シセツ</t>
    </rPh>
    <rPh sb="398" eb="399">
      <t>トウ</t>
    </rPh>
    <phoneticPr fontId="1"/>
  </si>
  <si>
    <r>
      <rPr>
        <u/>
        <sz val="14"/>
        <rFont val="ＭＳ Ｐ明朝"/>
        <family val="1"/>
        <charset val="128"/>
      </rPr>
      <t>○（ア）①～③に該当する事業所・施設等の場合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○（ア）④に該当する施設等の場合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○（ア）⑤に該当する施設等の場合
【緊急時の介護人材確保に係る費用、職場環境の復旧・環境整備に係る費用】
</t>
    </r>
    <r>
      <rPr>
        <sz val="14"/>
        <rFont val="ＭＳ Ｐ明朝"/>
        <family val="1"/>
        <charset val="128"/>
      </rPr>
      <t>　感染対策等を行った上での施設内療養に要する費用（別添２のとおり。高齢者施設等に限る）</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9" eb="612">
      <t>キンキュウジ</t>
    </rPh>
    <rPh sb="613" eb="615">
      <t>カイゴ</t>
    </rPh>
    <rPh sb="615" eb="617">
      <t>ジンザイ</t>
    </rPh>
    <rPh sb="617" eb="619">
      <t>カクホ</t>
    </rPh>
    <rPh sb="620" eb="621">
      <t>カカ</t>
    </rPh>
    <rPh sb="622" eb="624">
      <t>ヒヨウ</t>
    </rPh>
    <rPh sb="625" eb="627">
      <t>ショクバ</t>
    </rPh>
    <rPh sb="627" eb="629">
      <t>カンキョウ</t>
    </rPh>
    <rPh sb="630" eb="632">
      <t>フッキュウ</t>
    </rPh>
    <rPh sb="633" eb="635">
      <t>カンキョウ</t>
    </rPh>
    <rPh sb="635" eb="637">
      <t>セイビ</t>
    </rPh>
    <rPh sb="638" eb="639">
      <t>カカ</t>
    </rPh>
    <rPh sb="640" eb="642">
      <t>ヒヨウ</t>
    </rPh>
    <rPh sb="645" eb="647">
      <t>カンセン</t>
    </rPh>
    <rPh sb="647" eb="649">
      <t>タイサク</t>
    </rPh>
    <rPh sb="649" eb="650">
      <t>トウ</t>
    </rPh>
    <rPh sb="651" eb="652">
      <t>オコナ</t>
    </rPh>
    <rPh sb="654" eb="655">
      <t>ウエ</t>
    </rPh>
    <rPh sb="657" eb="660">
      <t>シセツナイ</t>
    </rPh>
    <rPh sb="660" eb="662">
      <t>リョウヨウ</t>
    </rPh>
    <rPh sb="663" eb="664">
      <t>ヨウ</t>
    </rPh>
    <rPh sb="666" eb="668">
      <t>ヒヨウ</t>
    </rPh>
    <rPh sb="669" eb="671">
      <t>ベッテン</t>
    </rPh>
    <rPh sb="677" eb="680">
      <t>コウレイシャ</t>
    </rPh>
    <rPh sb="680" eb="682">
      <t>シセツ</t>
    </rPh>
    <rPh sb="682" eb="683">
      <t>トウ</t>
    </rPh>
    <rPh sb="684" eb="68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</si>
</sst>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u/>
      <sz val="14"/>
      <name val="ＭＳ Ｐ明朝"/>
      <family val="1"/>
      <charset val="128"/>
    </font>
    <font>
      <sz val="20"/>
      <color theme="1"/>
      <name val="ＭＳ Ｐ明朝"/>
      <family val="1"/>
      <charset val="128"/>
    </font>
    <font>
      <sz val="22"/>
      <name val="ＭＳ Ｐ明朝"/>
      <family val="1"/>
      <charset val="128"/>
    </font>
    <font>
      <sz val="22"/>
      <color theme="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2">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2" fillId="0" borderId="0" xfId="0" applyFont="1" applyFill="1" applyAlignment="1">
      <alignment horizontal="center" vertical="center" wrapText="1"/>
    </xf>
    <xf numFmtId="0" fontId="10" fillId="0" borderId="0" xfId="0" applyFont="1" applyFill="1" applyBorder="1" applyAlignment="1">
      <alignment horizontal="left" vertical="center" wrapText="1"/>
    </xf>
    <xf numFmtId="0" fontId="13" fillId="0" borderId="0" xfId="0" applyFont="1" applyFill="1">
      <alignment vertical="center"/>
    </xf>
    <xf numFmtId="0" fontId="14" fillId="0" borderId="0" xfId="0" applyFont="1" applyFill="1">
      <alignment vertical="center"/>
    </xf>
    <xf numFmtId="0" fontId="10" fillId="0" borderId="1"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9" fillId="0" borderId="0" xfId="0" applyFont="1" applyFill="1">
      <alignment vertical="center"/>
    </xf>
    <xf numFmtId="0" fontId="20" fillId="0" borderId="0" xfId="0" applyFont="1" applyFill="1">
      <alignment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shrinkToFit="1"/>
    </xf>
    <xf numFmtId="38" fontId="12" fillId="0" borderId="1" xfId="1" applyFont="1" applyFill="1" applyBorder="1" applyAlignment="1">
      <alignment horizontal="left" vertical="top"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xf numFmtId="0" fontId="10" fillId="0" borderId="1" xfId="0" applyFont="1" applyFill="1" applyBorder="1" applyAlignment="1">
      <alignment horizontal="left" vertical="center" shrinkToFit="1"/>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9"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N46"/>
  <sheetViews>
    <sheetView tabSelected="1" view="pageBreakPreview" zoomScale="70" zoomScaleNormal="70" zoomScaleSheetLayoutView="70" zoomScalePageLayoutView="70" workbookViewId="0"/>
  </sheetViews>
  <sheetFormatPr defaultColWidth="9" defaultRowHeight="14.4" outlineLevelRow="1" outlineLevelCol="1"/>
  <cols>
    <col min="1" max="2" width="4.59765625" style="2" customWidth="1"/>
    <col min="3" max="3" width="13.796875" style="2" customWidth="1"/>
    <col min="4" max="4" width="3.796875" style="2" customWidth="1"/>
    <col min="5" max="5" width="35.59765625" style="2" customWidth="1"/>
    <col min="6" max="6" width="23.19921875" style="2" customWidth="1"/>
    <col min="7" max="8" width="16.296875" style="2" hidden="1" customWidth="1" outlineLevel="1"/>
    <col min="9" max="9" width="60.796875" style="2" customWidth="1" collapsed="1"/>
    <col min="10" max="10" width="27.5" style="2" customWidth="1"/>
    <col min="11" max="11" width="26.09765625" style="2" customWidth="1"/>
    <col min="12" max="12" width="15.5" style="2" customWidth="1"/>
    <col min="13" max="13" width="49.09765625" style="2" customWidth="1"/>
    <col min="14" max="14" width="15.69921875" style="2" customWidth="1"/>
    <col min="15" max="15" width="2.19921875" style="2" customWidth="1"/>
    <col min="16" max="16384" width="9" style="2"/>
  </cols>
  <sheetData>
    <row r="1" spans="1:14" ht="37.5" customHeight="1">
      <c r="A1" s="62"/>
    </row>
    <row r="2" spans="1:14" ht="39.75" customHeight="1">
      <c r="A2" s="61" t="s">
        <v>60</v>
      </c>
      <c r="B2" s="1"/>
      <c r="C2" s="31"/>
      <c r="I2" s="30"/>
      <c r="K2" s="4"/>
      <c r="L2" s="8"/>
      <c r="M2" s="4"/>
    </row>
    <row r="3" spans="1:14" ht="55.5" customHeight="1">
      <c r="A3" s="43" t="s">
        <v>17</v>
      </c>
      <c r="B3" s="49"/>
      <c r="C3" s="50"/>
      <c r="D3" s="50"/>
      <c r="E3" s="50"/>
      <c r="F3" s="50"/>
      <c r="G3" s="50"/>
      <c r="H3" s="50"/>
      <c r="I3" s="50"/>
      <c r="J3" s="50"/>
      <c r="K3" s="51"/>
      <c r="L3" s="51"/>
      <c r="M3" s="51"/>
      <c r="N3" s="52"/>
    </row>
    <row r="4" spans="1:14" ht="30" customHeight="1">
      <c r="A4" s="44"/>
      <c r="B4" s="54"/>
      <c r="C4" s="55"/>
      <c r="D4" s="55"/>
      <c r="E4" s="55"/>
      <c r="F4" s="55"/>
      <c r="G4" s="55"/>
      <c r="H4" s="55"/>
      <c r="I4" s="83" t="s">
        <v>49</v>
      </c>
      <c r="J4" s="84"/>
      <c r="K4" s="84"/>
      <c r="L4" s="84"/>
      <c r="M4" s="84"/>
      <c r="N4" s="85"/>
    </row>
    <row r="5" spans="1:14" ht="363" customHeight="1">
      <c r="A5" s="45"/>
      <c r="B5" s="56"/>
      <c r="C5" s="86" t="s">
        <v>56</v>
      </c>
      <c r="D5" s="87"/>
      <c r="E5" s="87"/>
      <c r="F5" s="88"/>
      <c r="G5" s="91" t="s">
        <v>19</v>
      </c>
      <c r="H5" s="91"/>
      <c r="I5" s="96" t="s">
        <v>61</v>
      </c>
      <c r="J5" s="97"/>
      <c r="K5" s="98" t="s">
        <v>57</v>
      </c>
      <c r="L5" s="99"/>
      <c r="M5" s="92" t="s">
        <v>58</v>
      </c>
      <c r="N5" s="92"/>
    </row>
    <row r="6" spans="1:14" ht="64.5" customHeight="1">
      <c r="A6" s="46"/>
      <c r="B6" s="57"/>
      <c r="C6" s="89"/>
      <c r="D6" s="89"/>
      <c r="E6" s="89"/>
      <c r="F6" s="90"/>
      <c r="G6" s="16" t="s">
        <v>14</v>
      </c>
      <c r="H6" s="16" t="s">
        <v>15</v>
      </c>
      <c r="I6" s="93" t="s">
        <v>43</v>
      </c>
      <c r="J6" s="94"/>
      <c r="K6" s="100"/>
      <c r="L6" s="101"/>
      <c r="M6" s="95" t="s">
        <v>43</v>
      </c>
      <c r="N6" s="95"/>
    </row>
    <row r="7" spans="1:14" ht="36" customHeight="1">
      <c r="A7" s="47"/>
      <c r="B7" s="58"/>
      <c r="C7" s="64" t="s">
        <v>11</v>
      </c>
      <c r="D7" s="37">
        <v>1</v>
      </c>
      <c r="E7" s="66" t="s">
        <v>3</v>
      </c>
      <c r="F7" s="37" t="s">
        <v>8</v>
      </c>
      <c r="G7" s="17">
        <v>5365</v>
      </c>
      <c r="H7" s="18"/>
      <c r="I7" s="19">
        <f>ROUND(G7*10%,0)</f>
        <v>537</v>
      </c>
      <c r="J7" s="13" t="s">
        <v>21</v>
      </c>
      <c r="K7" s="9">
        <v>537</v>
      </c>
      <c r="L7" s="42" t="s">
        <v>21</v>
      </c>
      <c r="M7" s="9">
        <f>ROUND(G7*5%,0)</f>
        <v>268</v>
      </c>
      <c r="N7" s="13" t="s">
        <v>21</v>
      </c>
    </row>
    <row r="8" spans="1:14" ht="36" customHeight="1">
      <c r="A8" s="47"/>
      <c r="B8" s="58"/>
      <c r="C8" s="64"/>
      <c r="D8" s="37">
        <v>2</v>
      </c>
      <c r="E8" s="66"/>
      <c r="F8" s="37" t="s">
        <v>9</v>
      </c>
      <c r="G8" s="20">
        <v>6836</v>
      </c>
      <c r="H8" s="21"/>
      <c r="I8" s="10">
        <f t="shared" ref="I8:I14" si="0">ROUND(G8*10%,0)</f>
        <v>684</v>
      </c>
      <c r="J8" s="13" t="s">
        <v>21</v>
      </c>
      <c r="K8" s="9">
        <v>684</v>
      </c>
      <c r="L8" s="42" t="s">
        <v>21</v>
      </c>
      <c r="M8" s="9">
        <f t="shared" ref="M8:M14" si="1">ROUND(G8*5%,0)</f>
        <v>342</v>
      </c>
      <c r="N8" s="13" t="s">
        <v>21</v>
      </c>
    </row>
    <row r="9" spans="1:14" ht="36" customHeight="1">
      <c r="A9" s="47"/>
      <c r="B9" s="58"/>
      <c r="C9" s="64"/>
      <c r="D9" s="37">
        <v>3</v>
      </c>
      <c r="E9" s="66"/>
      <c r="F9" s="37" t="s">
        <v>10</v>
      </c>
      <c r="G9" s="20">
        <v>8894</v>
      </c>
      <c r="H9" s="21"/>
      <c r="I9" s="10">
        <f t="shared" si="0"/>
        <v>889</v>
      </c>
      <c r="J9" s="13" t="s">
        <v>21</v>
      </c>
      <c r="K9" s="9">
        <v>889</v>
      </c>
      <c r="L9" s="42" t="s">
        <v>21</v>
      </c>
      <c r="M9" s="9">
        <f t="shared" si="1"/>
        <v>445</v>
      </c>
      <c r="N9" s="13" t="s">
        <v>21</v>
      </c>
    </row>
    <row r="10" spans="1:14" ht="36" customHeight="1">
      <c r="A10" s="47"/>
      <c r="B10" s="58"/>
      <c r="C10" s="64"/>
      <c r="D10" s="37">
        <v>4</v>
      </c>
      <c r="E10" s="82" t="s">
        <v>28</v>
      </c>
      <c r="F10" s="82"/>
      <c r="G10" s="20">
        <v>2306</v>
      </c>
      <c r="H10" s="21"/>
      <c r="I10" s="10">
        <f t="shared" si="0"/>
        <v>231</v>
      </c>
      <c r="J10" s="13" t="s">
        <v>21</v>
      </c>
      <c r="K10" s="9">
        <v>231</v>
      </c>
      <c r="L10" s="42" t="s">
        <v>21</v>
      </c>
      <c r="M10" s="9">
        <f t="shared" si="1"/>
        <v>115</v>
      </c>
      <c r="N10" s="13" t="s">
        <v>21</v>
      </c>
    </row>
    <row r="11" spans="1:14" ht="36" customHeight="1">
      <c r="A11" s="47"/>
      <c r="B11" s="58"/>
      <c r="C11" s="64"/>
      <c r="D11" s="37">
        <v>5</v>
      </c>
      <c r="E11" s="66" t="s">
        <v>41</v>
      </c>
      <c r="F11" s="66"/>
      <c r="G11" s="20">
        <v>2259</v>
      </c>
      <c r="H11" s="21"/>
      <c r="I11" s="10">
        <f t="shared" si="0"/>
        <v>226</v>
      </c>
      <c r="J11" s="13" t="s">
        <v>21</v>
      </c>
      <c r="K11" s="9">
        <v>226</v>
      </c>
      <c r="L11" s="42" t="s">
        <v>21</v>
      </c>
      <c r="M11" s="9">
        <f t="shared" si="1"/>
        <v>113</v>
      </c>
      <c r="N11" s="13" t="s">
        <v>21</v>
      </c>
    </row>
    <row r="12" spans="1:14" ht="36" customHeight="1">
      <c r="A12" s="47"/>
      <c r="B12" s="58"/>
      <c r="C12" s="64"/>
      <c r="D12" s="37">
        <v>6</v>
      </c>
      <c r="E12" s="66" t="s">
        <v>40</v>
      </c>
      <c r="F12" s="37" t="s">
        <v>8</v>
      </c>
      <c r="G12" s="20">
        <v>5644</v>
      </c>
      <c r="H12" s="21"/>
      <c r="I12" s="10">
        <f t="shared" si="0"/>
        <v>564</v>
      </c>
      <c r="J12" s="13" t="s">
        <v>21</v>
      </c>
      <c r="K12" s="9">
        <v>564</v>
      </c>
      <c r="L12" s="42" t="s">
        <v>21</v>
      </c>
      <c r="M12" s="9">
        <f t="shared" si="1"/>
        <v>282</v>
      </c>
      <c r="N12" s="13" t="s">
        <v>21</v>
      </c>
    </row>
    <row r="13" spans="1:14" ht="36" customHeight="1">
      <c r="A13" s="47"/>
      <c r="B13" s="58"/>
      <c r="C13" s="64"/>
      <c r="D13" s="37">
        <v>7</v>
      </c>
      <c r="E13" s="66"/>
      <c r="F13" s="37" t="s">
        <v>9</v>
      </c>
      <c r="G13" s="21">
        <v>7095</v>
      </c>
      <c r="H13" s="21"/>
      <c r="I13" s="10">
        <f t="shared" si="0"/>
        <v>710</v>
      </c>
      <c r="J13" s="13" t="s">
        <v>21</v>
      </c>
      <c r="K13" s="9">
        <v>710</v>
      </c>
      <c r="L13" s="42" t="s">
        <v>21</v>
      </c>
      <c r="M13" s="9">
        <f t="shared" si="1"/>
        <v>355</v>
      </c>
      <c r="N13" s="13" t="s">
        <v>21</v>
      </c>
    </row>
    <row r="14" spans="1:14" ht="36" customHeight="1">
      <c r="A14" s="47"/>
      <c r="B14" s="58"/>
      <c r="C14" s="64"/>
      <c r="D14" s="37">
        <v>8</v>
      </c>
      <c r="E14" s="66"/>
      <c r="F14" s="37" t="s">
        <v>10</v>
      </c>
      <c r="G14" s="21">
        <v>11334</v>
      </c>
      <c r="H14" s="21"/>
      <c r="I14" s="10">
        <f t="shared" si="0"/>
        <v>1133</v>
      </c>
      <c r="J14" s="13" t="s">
        <v>21</v>
      </c>
      <c r="K14" s="9">
        <v>1133</v>
      </c>
      <c r="L14" s="42" t="s">
        <v>21</v>
      </c>
      <c r="M14" s="9">
        <f t="shared" si="1"/>
        <v>567</v>
      </c>
      <c r="N14" s="13" t="s">
        <v>21</v>
      </c>
    </row>
    <row r="15" spans="1:14" ht="36" customHeight="1">
      <c r="A15" s="47"/>
      <c r="B15" s="58"/>
      <c r="C15" s="32" t="s">
        <v>25</v>
      </c>
      <c r="D15" s="37">
        <v>9</v>
      </c>
      <c r="E15" s="66" t="s">
        <v>39</v>
      </c>
      <c r="F15" s="66"/>
      <c r="G15" s="21">
        <v>4440</v>
      </c>
      <c r="H15" s="22">
        <v>16.600000000000001</v>
      </c>
      <c r="I15" s="10">
        <f>ROUND(G15/H15*10%,0)</f>
        <v>27</v>
      </c>
      <c r="J15" s="13" t="s">
        <v>22</v>
      </c>
      <c r="K15" s="9" t="s">
        <v>48</v>
      </c>
      <c r="L15" s="13"/>
      <c r="M15" s="9">
        <f>ROUND(G15/H15*5%,0)</f>
        <v>13</v>
      </c>
      <c r="N15" s="13" t="s">
        <v>22</v>
      </c>
    </row>
    <row r="16" spans="1:14" ht="36" customHeight="1">
      <c r="A16" s="47"/>
      <c r="B16" s="58"/>
      <c r="C16" s="64" t="s">
        <v>12</v>
      </c>
      <c r="D16" s="37">
        <v>10</v>
      </c>
      <c r="E16" s="66" t="s">
        <v>38</v>
      </c>
      <c r="F16" s="66"/>
      <c r="G16" s="20">
        <v>2464</v>
      </c>
      <c r="H16" s="21"/>
      <c r="I16" s="10">
        <f>ROUND(G16*10%*1.3,0)</f>
        <v>320</v>
      </c>
      <c r="J16" s="13" t="s">
        <v>21</v>
      </c>
      <c r="K16" s="9" t="s">
        <v>48</v>
      </c>
      <c r="L16" s="13"/>
      <c r="M16" s="9">
        <f>ROUND(G16*5%*1.3,0)</f>
        <v>160</v>
      </c>
      <c r="N16" s="13" t="s">
        <v>21</v>
      </c>
    </row>
    <row r="17" spans="1:14" ht="36" customHeight="1">
      <c r="A17" s="47"/>
      <c r="B17" s="58"/>
      <c r="C17" s="64"/>
      <c r="D17" s="37">
        <v>11</v>
      </c>
      <c r="E17" s="66" t="s">
        <v>1</v>
      </c>
      <c r="F17" s="66"/>
      <c r="G17" s="20">
        <v>2604</v>
      </c>
      <c r="H17" s="21"/>
      <c r="I17" s="10">
        <f t="shared" ref="I17:I22" si="2">ROUND(G17*10%*1.3,0)</f>
        <v>339</v>
      </c>
      <c r="J17" s="13" t="s">
        <v>21</v>
      </c>
      <c r="K17" s="9" t="s">
        <v>47</v>
      </c>
      <c r="L17" s="13"/>
      <c r="M17" s="9">
        <f t="shared" ref="M17:M24" si="3">ROUND(G17*5%*1.3,0)</f>
        <v>169</v>
      </c>
      <c r="N17" s="13" t="s">
        <v>21</v>
      </c>
    </row>
    <row r="18" spans="1:14" ht="36" customHeight="1">
      <c r="A18" s="47"/>
      <c r="B18" s="58"/>
      <c r="C18" s="64"/>
      <c r="D18" s="37">
        <v>12</v>
      </c>
      <c r="E18" s="66" t="s">
        <v>37</v>
      </c>
      <c r="F18" s="66"/>
      <c r="G18" s="20">
        <v>2395</v>
      </c>
      <c r="H18" s="21"/>
      <c r="I18" s="10">
        <f t="shared" si="2"/>
        <v>311</v>
      </c>
      <c r="J18" s="13" t="s">
        <v>21</v>
      </c>
      <c r="K18" s="9" t="s">
        <v>47</v>
      </c>
      <c r="L18" s="13"/>
      <c r="M18" s="9">
        <f t="shared" si="3"/>
        <v>156</v>
      </c>
      <c r="N18" s="13" t="s">
        <v>21</v>
      </c>
    </row>
    <row r="19" spans="1:14" ht="36" customHeight="1">
      <c r="A19" s="47"/>
      <c r="B19" s="58"/>
      <c r="C19" s="64"/>
      <c r="D19" s="37">
        <v>13</v>
      </c>
      <c r="E19" s="66" t="s">
        <v>36</v>
      </c>
      <c r="F19" s="66"/>
      <c r="G19" s="20">
        <v>1050</v>
      </c>
      <c r="H19" s="21"/>
      <c r="I19" s="10">
        <f t="shared" si="2"/>
        <v>137</v>
      </c>
      <c r="J19" s="13" t="s">
        <v>21</v>
      </c>
      <c r="K19" s="9" t="s">
        <v>47</v>
      </c>
      <c r="L19" s="13"/>
      <c r="M19" s="9">
        <f t="shared" si="3"/>
        <v>68</v>
      </c>
      <c r="N19" s="13" t="s">
        <v>21</v>
      </c>
    </row>
    <row r="20" spans="1:14" ht="36" customHeight="1">
      <c r="A20" s="47"/>
      <c r="B20" s="58"/>
      <c r="C20" s="64"/>
      <c r="D20" s="37">
        <v>14</v>
      </c>
      <c r="E20" s="66" t="s">
        <v>35</v>
      </c>
      <c r="F20" s="66"/>
      <c r="G20" s="20">
        <v>3904</v>
      </c>
      <c r="H20" s="21"/>
      <c r="I20" s="10">
        <f t="shared" si="2"/>
        <v>508</v>
      </c>
      <c r="J20" s="13" t="s">
        <v>21</v>
      </c>
      <c r="K20" s="9" t="s">
        <v>47</v>
      </c>
      <c r="L20" s="13"/>
      <c r="M20" s="9">
        <f t="shared" si="3"/>
        <v>254</v>
      </c>
      <c r="N20" s="13" t="s">
        <v>21</v>
      </c>
    </row>
    <row r="21" spans="1:14" ht="36" customHeight="1">
      <c r="A21" s="47"/>
      <c r="B21" s="58"/>
      <c r="C21" s="64"/>
      <c r="D21" s="37">
        <v>15</v>
      </c>
      <c r="E21" s="66" t="s">
        <v>2</v>
      </c>
      <c r="F21" s="66"/>
      <c r="G21" s="20">
        <v>1566</v>
      </c>
      <c r="H21" s="21"/>
      <c r="I21" s="10">
        <f t="shared" si="2"/>
        <v>204</v>
      </c>
      <c r="J21" s="13" t="s">
        <v>21</v>
      </c>
      <c r="K21" s="9" t="s">
        <v>47</v>
      </c>
      <c r="L21" s="13"/>
      <c r="M21" s="9">
        <f t="shared" si="3"/>
        <v>102</v>
      </c>
      <c r="N21" s="13" t="s">
        <v>21</v>
      </c>
    </row>
    <row r="22" spans="1:14" ht="36" customHeight="1">
      <c r="A22" s="47"/>
      <c r="B22" s="58"/>
      <c r="C22" s="64"/>
      <c r="D22" s="37">
        <v>16</v>
      </c>
      <c r="E22" s="66" t="s">
        <v>34</v>
      </c>
      <c r="F22" s="66"/>
      <c r="G22" s="20">
        <v>1141</v>
      </c>
      <c r="H22" s="21"/>
      <c r="I22" s="10">
        <f t="shared" si="2"/>
        <v>148</v>
      </c>
      <c r="J22" s="13" t="s">
        <v>21</v>
      </c>
      <c r="K22" s="9" t="s">
        <v>47</v>
      </c>
      <c r="L22" s="13"/>
      <c r="M22" s="9">
        <f t="shared" si="3"/>
        <v>74</v>
      </c>
      <c r="N22" s="13" t="s">
        <v>21</v>
      </c>
    </row>
    <row r="23" spans="1:14" s="3" customFormat="1" ht="36" customHeight="1" outlineLevel="1">
      <c r="A23" s="47"/>
      <c r="B23" s="58"/>
      <c r="C23" s="64"/>
      <c r="D23" s="37">
        <v>17</v>
      </c>
      <c r="E23" s="66" t="s">
        <v>33</v>
      </c>
      <c r="F23" s="66"/>
      <c r="G23" s="20">
        <v>4335</v>
      </c>
      <c r="H23" s="21"/>
      <c r="I23" s="9" t="s">
        <v>47</v>
      </c>
      <c r="J23" s="13"/>
      <c r="K23" s="9" t="s">
        <v>47</v>
      </c>
      <c r="L23" s="13"/>
      <c r="M23" s="9">
        <f t="shared" si="3"/>
        <v>282</v>
      </c>
      <c r="N23" s="13" t="s">
        <v>21</v>
      </c>
    </row>
    <row r="24" spans="1:14" s="7" customFormat="1" ht="36" customHeight="1" outlineLevel="1">
      <c r="A24" s="48"/>
      <c r="B24" s="59"/>
      <c r="C24" s="64"/>
      <c r="D24" s="37">
        <v>18</v>
      </c>
      <c r="E24" s="63" t="s">
        <v>42</v>
      </c>
      <c r="F24" s="63"/>
      <c r="G24" s="11">
        <v>252.12364423314503</v>
      </c>
      <c r="H24" s="12"/>
      <c r="I24" s="10">
        <f t="shared" ref="I24" si="4">G24*10%*1.3</f>
        <v>32.776073750308854</v>
      </c>
      <c r="J24" s="13" t="s">
        <v>21</v>
      </c>
      <c r="K24" s="9" t="s">
        <v>47</v>
      </c>
      <c r="L24" s="13"/>
      <c r="M24" s="9">
        <f t="shared" si="3"/>
        <v>16</v>
      </c>
      <c r="N24" s="13" t="s">
        <v>21</v>
      </c>
    </row>
    <row r="25" spans="1:14" ht="36" customHeight="1">
      <c r="A25" s="47"/>
      <c r="B25" s="58"/>
      <c r="C25" s="65" t="s">
        <v>26</v>
      </c>
      <c r="D25" s="37">
        <v>19</v>
      </c>
      <c r="E25" s="66" t="s">
        <v>32</v>
      </c>
      <c r="F25" s="66"/>
      <c r="G25" s="20">
        <v>4746</v>
      </c>
      <c r="H25" s="21"/>
      <c r="I25" s="10">
        <f>ROUND(G25*10%,0)</f>
        <v>475</v>
      </c>
      <c r="J25" s="13" t="s">
        <v>21</v>
      </c>
      <c r="K25" s="9" t="s">
        <v>7</v>
      </c>
      <c r="L25" s="13"/>
      <c r="M25" s="9">
        <f>ROUND(G25*5%,0)</f>
        <v>237</v>
      </c>
      <c r="N25" s="13" t="s">
        <v>21</v>
      </c>
    </row>
    <row r="26" spans="1:14" ht="36" customHeight="1">
      <c r="A26" s="47"/>
      <c r="B26" s="58"/>
      <c r="C26" s="65"/>
      <c r="D26" s="37">
        <v>20</v>
      </c>
      <c r="E26" s="66" t="s">
        <v>31</v>
      </c>
      <c r="F26" s="66"/>
      <c r="G26" s="20">
        <v>6383</v>
      </c>
      <c r="H26" s="21"/>
      <c r="I26" s="10">
        <f>ROUND(G26*10%,0)</f>
        <v>638</v>
      </c>
      <c r="J26" s="13" t="s">
        <v>21</v>
      </c>
      <c r="K26" s="9" t="s">
        <v>7</v>
      </c>
      <c r="L26" s="13"/>
      <c r="M26" s="9">
        <f>ROUND(G26*5%,0)</f>
        <v>319</v>
      </c>
      <c r="N26" s="13" t="s">
        <v>21</v>
      </c>
    </row>
    <row r="27" spans="1:14" ht="36" customHeight="1">
      <c r="A27" s="47"/>
      <c r="B27" s="58"/>
      <c r="C27" s="65" t="s">
        <v>13</v>
      </c>
      <c r="D27" s="37">
        <v>21</v>
      </c>
      <c r="E27" s="66" t="s">
        <v>0</v>
      </c>
      <c r="F27" s="66"/>
      <c r="G27" s="20">
        <v>26260</v>
      </c>
      <c r="H27" s="22">
        <v>69.8</v>
      </c>
      <c r="I27" s="10">
        <f>ROUND(G27/H27*10%,0)</f>
        <v>38</v>
      </c>
      <c r="J27" s="13" t="s">
        <v>22</v>
      </c>
      <c r="K27" s="9" t="s">
        <v>47</v>
      </c>
      <c r="L27" s="13"/>
      <c r="M27" s="9">
        <f>ROUND(G27/H27*5%,0)</f>
        <v>19</v>
      </c>
      <c r="N27" s="13" t="s">
        <v>22</v>
      </c>
    </row>
    <row r="28" spans="1:14" ht="36" customHeight="1">
      <c r="A28" s="47"/>
      <c r="B28" s="58"/>
      <c r="C28" s="65"/>
      <c r="D28" s="37">
        <v>22</v>
      </c>
      <c r="E28" s="66" t="s">
        <v>5</v>
      </c>
      <c r="F28" s="66"/>
      <c r="G28" s="20">
        <v>10182</v>
      </c>
      <c r="H28" s="22">
        <v>25.5</v>
      </c>
      <c r="I28" s="10">
        <f t="shared" ref="I28:I34" si="5">ROUND(G28/H28*10%,0)</f>
        <v>40</v>
      </c>
      <c r="J28" s="13" t="s">
        <v>22</v>
      </c>
      <c r="K28" s="9" t="s">
        <v>46</v>
      </c>
      <c r="L28" s="13"/>
      <c r="M28" s="9">
        <f t="shared" ref="M28:M34" si="6">ROUND(G28/H28*5%,0)</f>
        <v>20</v>
      </c>
      <c r="N28" s="13" t="s">
        <v>22</v>
      </c>
    </row>
    <row r="29" spans="1:14" ht="36" customHeight="1">
      <c r="A29" s="47"/>
      <c r="B29" s="58"/>
      <c r="C29" s="65"/>
      <c r="D29" s="37">
        <v>23</v>
      </c>
      <c r="E29" s="66" t="s">
        <v>6</v>
      </c>
      <c r="F29" s="66"/>
      <c r="G29" s="20">
        <v>33213</v>
      </c>
      <c r="H29" s="22">
        <v>88.3</v>
      </c>
      <c r="I29" s="10">
        <f t="shared" si="5"/>
        <v>38</v>
      </c>
      <c r="J29" s="13" t="s">
        <v>22</v>
      </c>
      <c r="K29" s="9" t="s">
        <v>7</v>
      </c>
      <c r="L29" s="13"/>
      <c r="M29" s="9">
        <f t="shared" si="6"/>
        <v>19</v>
      </c>
      <c r="N29" s="13" t="s">
        <v>22</v>
      </c>
    </row>
    <row r="30" spans="1:14" ht="36" customHeight="1">
      <c r="A30" s="47"/>
      <c r="B30" s="58"/>
      <c r="C30" s="65"/>
      <c r="D30" s="37">
        <v>24</v>
      </c>
      <c r="E30" s="66" t="s">
        <v>30</v>
      </c>
      <c r="F30" s="66"/>
      <c r="G30" s="20">
        <v>32943</v>
      </c>
      <c r="H30" s="22">
        <v>68.900000000000006</v>
      </c>
      <c r="I30" s="10">
        <f t="shared" si="5"/>
        <v>48</v>
      </c>
      <c r="J30" s="13" t="s">
        <v>22</v>
      </c>
      <c r="K30" s="9" t="s">
        <v>46</v>
      </c>
      <c r="L30" s="13"/>
      <c r="M30" s="9">
        <f t="shared" si="6"/>
        <v>24</v>
      </c>
      <c r="N30" s="13" t="s">
        <v>22</v>
      </c>
    </row>
    <row r="31" spans="1:14" ht="36" customHeight="1">
      <c r="A31" s="47"/>
      <c r="B31" s="58"/>
      <c r="C31" s="65"/>
      <c r="D31" s="37">
        <v>25</v>
      </c>
      <c r="E31" s="66" t="s">
        <v>29</v>
      </c>
      <c r="F31" s="66"/>
      <c r="G31" s="20">
        <v>29098</v>
      </c>
      <c r="H31" s="22">
        <v>68.2</v>
      </c>
      <c r="I31" s="10">
        <f t="shared" si="5"/>
        <v>43</v>
      </c>
      <c r="J31" s="13" t="s">
        <v>22</v>
      </c>
      <c r="K31" s="9" t="s">
        <v>46</v>
      </c>
      <c r="L31" s="13"/>
      <c r="M31" s="9">
        <f t="shared" si="6"/>
        <v>21</v>
      </c>
      <c r="N31" s="13" t="s">
        <v>22</v>
      </c>
    </row>
    <row r="32" spans="1:14" ht="36" customHeight="1">
      <c r="A32" s="47"/>
      <c r="B32" s="58"/>
      <c r="C32" s="65"/>
      <c r="D32" s="37">
        <v>26</v>
      </c>
      <c r="E32" s="66" t="s">
        <v>4</v>
      </c>
      <c r="F32" s="66"/>
      <c r="G32" s="20">
        <v>5499</v>
      </c>
      <c r="H32" s="22">
        <v>15.1</v>
      </c>
      <c r="I32" s="10">
        <f t="shared" si="5"/>
        <v>36</v>
      </c>
      <c r="J32" s="13" t="s">
        <v>22</v>
      </c>
      <c r="K32" s="9" t="s">
        <v>46</v>
      </c>
      <c r="L32" s="13"/>
      <c r="M32" s="9">
        <f t="shared" si="6"/>
        <v>18</v>
      </c>
      <c r="N32" s="13" t="s">
        <v>22</v>
      </c>
    </row>
    <row r="33" spans="1:14" ht="36" customHeight="1">
      <c r="A33" s="47"/>
      <c r="B33" s="58"/>
      <c r="C33" s="65"/>
      <c r="D33" s="37">
        <v>27</v>
      </c>
      <c r="E33" s="67" t="s">
        <v>23</v>
      </c>
      <c r="F33" s="67"/>
      <c r="G33" s="21">
        <v>21621</v>
      </c>
      <c r="H33" s="22">
        <v>57.8</v>
      </c>
      <c r="I33" s="10">
        <f t="shared" si="5"/>
        <v>37</v>
      </c>
      <c r="J33" s="13" t="s">
        <v>22</v>
      </c>
      <c r="K33" s="9" t="s">
        <v>46</v>
      </c>
      <c r="L33" s="13"/>
      <c r="M33" s="9">
        <f t="shared" si="6"/>
        <v>19</v>
      </c>
      <c r="N33" s="13" t="s">
        <v>22</v>
      </c>
    </row>
    <row r="34" spans="1:14" ht="36" customHeight="1">
      <c r="A34" s="53"/>
      <c r="B34" s="60"/>
      <c r="C34" s="65"/>
      <c r="D34" s="37">
        <v>28</v>
      </c>
      <c r="E34" s="67" t="s">
        <v>24</v>
      </c>
      <c r="F34" s="67"/>
      <c r="G34" s="21">
        <v>8293</v>
      </c>
      <c r="H34" s="22">
        <v>23.4</v>
      </c>
      <c r="I34" s="10">
        <f t="shared" si="5"/>
        <v>35</v>
      </c>
      <c r="J34" s="13" t="s">
        <v>22</v>
      </c>
      <c r="K34" s="9" t="s">
        <v>46</v>
      </c>
      <c r="L34" s="13"/>
      <c r="M34" s="9">
        <f t="shared" si="6"/>
        <v>18</v>
      </c>
      <c r="N34" s="13" t="s">
        <v>22</v>
      </c>
    </row>
    <row r="35" spans="1:14" ht="375.75" customHeight="1">
      <c r="A35" s="72" t="s">
        <v>20</v>
      </c>
      <c r="B35" s="73"/>
      <c r="C35" s="73"/>
      <c r="D35" s="73"/>
      <c r="E35" s="73"/>
      <c r="F35" s="74"/>
      <c r="G35" s="14"/>
      <c r="H35" s="15"/>
      <c r="I35" s="78" t="s">
        <v>62</v>
      </c>
      <c r="J35" s="79"/>
      <c r="K35" s="78" t="s">
        <v>52</v>
      </c>
      <c r="L35" s="79"/>
      <c r="M35" s="78" t="s">
        <v>53</v>
      </c>
      <c r="N35" s="79"/>
    </row>
    <row r="36" spans="1:14" ht="90" customHeight="1">
      <c r="A36" s="75"/>
      <c r="B36" s="76"/>
      <c r="C36" s="76"/>
      <c r="D36" s="76"/>
      <c r="E36" s="76"/>
      <c r="F36" s="77"/>
      <c r="G36" s="14"/>
      <c r="H36" s="15"/>
      <c r="I36" s="80"/>
      <c r="J36" s="81"/>
      <c r="K36" s="80"/>
      <c r="L36" s="81"/>
      <c r="M36" s="80"/>
      <c r="N36" s="81"/>
    </row>
    <row r="37" spans="1:14" ht="83.25" customHeight="1">
      <c r="A37" s="69" t="s">
        <v>18</v>
      </c>
      <c r="B37" s="70"/>
      <c r="C37" s="70"/>
      <c r="D37" s="70"/>
      <c r="E37" s="70"/>
      <c r="F37" s="71"/>
      <c r="G37" s="5"/>
      <c r="H37" s="6"/>
      <c r="I37" s="68" t="s">
        <v>59</v>
      </c>
      <c r="J37" s="68"/>
      <c r="K37" s="68"/>
      <c r="L37" s="68"/>
      <c r="M37" s="68"/>
      <c r="N37" s="68"/>
    </row>
    <row r="38" spans="1:14" ht="11.25" customHeight="1">
      <c r="A38" s="38"/>
      <c r="B38" s="38"/>
      <c r="C38" s="38"/>
      <c r="D38" s="38"/>
      <c r="E38" s="38"/>
      <c r="F38" s="38"/>
      <c r="G38" s="39"/>
      <c r="H38" s="40"/>
      <c r="I38" s="41"/>
      <c r="J38" s="41"/>
      <c r="K38" s="41"/>
      <c r="L38" s="41"/>
      <c r="M38" s="41"/>
      <c r="N38" s="41"/>
    </row>
    <row r="39" spans="1:14" s="24" customFormat="1" ht="34.5" customHeight="1">
      <c r="A39" s="33" t="s">
        <v>27</v>
      </c>
      <c r="B39" s="33"/>
      <c r="C39" s="34"/>
      <c r="D39" s="34"/>
      <c r="E39" s="33"/>
      <c r="F39" s="34"/>
      <c r="G39" s="35"/>
      <c r="H39" s="35"/>
      <c r="I39" s="35"/>
      <c r="J39" s="35"/>
      <c r="K39" s="23"/>
      <c r="L39" s="23"/>
      <c r="M39" s="23"/>
    </row>
    <row r="40" spans="1:14" s="24" customFormat="1" ht="34.5" customHeight="1">
      <c r="A40" s="25" t="s">
        <v>50</v>
      </c>
      <c r="B40" s="25"/>
      <c r="C40" s="25"/>
      <c r="D40" s="25"/>
      <c r="E40" s="25"/>
      <c r="F40" s="25"/>
      <c r="G40" s="25"/>
      <c r="H40" s="25"/>
      <c r="I40" s="25"/>
      <c r="J40" s="25"/>
      <c r="K40" s="26"/>
      <c r="L40" s="26"/>
      <c r="M40" s="26"/>
    </row>
    <row r="41" spans="1:14" s="24" customFormat="1" ht="34.5" customHeight="1">
      <c r="A41" s="25" t="s">
        <v>54</v>
      </c>
      <c r="B41" s="25"/>
      <c r="C41" s="25"/>
      <c r="D41" s="25"/>
      <c r="E41" s="25"/>
      <c r="F41" s="25"/>
      <c r="G41" s="25"/>
      <c r="H41" s="25"/>
      <c r="I41" s="25"/>
      <c r="J41" s="25"/>
      <c r="K41" s="26"/>
      <c r="L41" s="26"/>
      <c r="M41" s="26"/>
    </row>
    <row r="42" spans="1:14" s="24" customFormat="1" ht="34.5" customHeight="1">
      <c r="A42" s="25"/>
      <c r="B42" s="25"/>
      <c r="C42" s="27" t="s">
        <v>55</v>
      </c>
      <c r="D42" s="25"/>
      <c r="E42" s="25"/>
      <c r="F42" s="25"/>
      <c r="G42" s="25"/>
      <c r="H42" s="25"/>
      <c r="I42" s="25"/>
      <c r="J42" s="25"/>
      <c r="K42" s="26"/>
      <c r="L42" s="26"/>
      <c r="M42" s="26"/>
    </row>
    <row r="43" spans="1:14" s="24" customFormat="1" ht="34.5" customHeight="1">
      <c r="A43" s="25" t="s">
        <v>16</v>
      </c>
      <c r="B43" s="25"/>
      <c r="C43" s="25"/>
      <c r="D43" s="25"/>
      <c r="E43" s="25"/>
      <c r="F43" s="25"/>
      <c r="G43" s="25"/>
      <c r="H43" s="25"/>
      <c r="I43" s="25"/>
      <c r="J43" s="25"/>
      <c r="K43" s="26"/>
      <c r="L43" s="26"/>
      <c r="M43" s="26"/>
    </row>
    <row r="44" spans="1:14" s="24" customFormat="1" ht="34.5" customHeight="1">
      <c r="A44" s="27" t="s">
        <v>51</v>
      </c>
      <c r="B44" s="27"/>
      <c r="C44" s="36"/>
      <c r="D44" s="36"/>
      <c r="E44" s="36"/>
      <c r="F44" s="36"/>
      <c r="G44" s="36"/>
      <c r="H44" s="36"/>
      <c r="I44" s="36"/>
      <c r="J44" s="36"/>
      <c r="K44" s="28"/>
      <c r="L44" s="28"/>
      <c r="M44" s="28"/>
    </row>
    <row r="45" spans="1:14" s="24" customFormat="1" ht="34.5" customHeight="1">
      <c r="A45" s="27"/>
      <c r="B45" s="27" t="s">
        <v>45</v>
      </c>
      <c r="C45" s="36"/>
      <c r="D45" s="36"/>
      <c r="E45" s="36"/>
      <c r="F45" s="36"/>
      <c r="G45" s="36"/>
      <c r="H45" s="36"/>
      <c r="I45" s="36"/>
      <c r="J45" s="36"/>
      <c r="K45" s="28"/>
      <c r="L45" s="28"/>
      <c r="M45" s="28"/>
    </row>
    <row r="46" spans="1:14" s="25" customFormat="1" ht="34.5" customHeight="1">
      <c r="A46" s="25" t="s">
        <v>44</v>
      </c>
      <c r="K46" s="29"/>
      <c r="L46" s="29"/>
      <c r="M46" s="29"/>
    </row>
  </sheetData>
  <customSheetViews>
    <customSheetView guid="{0013D02D-7229-42E9-BC29-9561B8875AB4}" scale="70" showPageBreaks="1" fitToPage="1" printArea="1" hiddenColumns="1" view="pageBreakPreview" topLeftCell="A22">
      <selection activeCell="I35" sqref="I35:Q35"/>
      <rowBreaks count="1" manualBreakCount="1">
        <brk id="35" max="16" man="1"/>
      </rowBreaks>
      <pageMargins left="0.70866141732283472" right="0.70866141732283472" top="0.74803149606299213" bottom="0.74803149606299213" header="0.31496062992125984" footer="0.31496062992125984"/>
      <printOptions horizontalCentered="1"/>
      <pageSetup paperSize="8" scale="65" fitToHeight="0" orientation="landscape" r:id="rId1"/>
    </customSheetView>
  </customSheetViews>
  <mergeCells count="42">
    <mergeCell ref="I4:N4"/>
    <mergeCell ref="E22:F22"/>
    <mergeCell ref="E23:F23"/>
    <mergeCell ref="E15:F15"/>
    <mergeCell ref="E19:F19"/>
    <mergeCell ref="E20:F20"/>
    <mergeCell ref="E21:F21"/>
    <mergeCell ref="C5:F6"/>
    <mergeCell ref="G5:H5"/>
    <mergeCell ref="M5:N5"/>
    <mergeCell ref="I6:J6"/>
    <mergeCell ref="M6:N6"/>
    <mergeCell ref="I5:J5"/>
    <mergeCell ref="K5:L6"/>
    <mergeCell ref="C7:C14"/>
    <mergeCell ref="E7:E9"/>
    <mergeCell ref="E10:F10"/>
    <mergeCell ref="E17:F17"/>
    <mergeCell ref="E18:F18"/>
    <mergeCell ref="E11:F11"/>
    <mergeCell ref="E12:E14"/>
    <mergeCell ref="I37:N37"/>
    <mergeCell ref="A37:F37"/>
    <mergeCell ref="A35:F36"/>
    <mergeCell ref="I35:J36"/>
    <mergeCell ref="K35:L36"/>
    <mergeCell ref="M35:N36"/>
    <mergeCell ref="C27:C34"/>
    <mergeCell ref="E27:F27"/>
    <mergeCell ref="E28:F28"/>
    <mergeCell ref="E29:F29"/>
    <mergeCell ref="E30:F30"/>
    <mergeCell ref="E31:F31"/>
    <mergeCell ref="E32:F32"/>
    <mergeCell ref="E33:F33"/>
    <mergeCell ref="E34:F34"/>
    <mergeCell ref="E24:F24"/>
    <mergeCell ref="C16:C24"/>
    <mergeCell ref="C25:C26"/>
    <mergeCell ref="E25:F25"/>
    <mergeCell ref="E26:F26"/>
    <mergeCell ref="E16:F16"/>
  </mergeCells>
  <phoneticPr fontId="1"/>
  <printOptions horizontalCentered="1"/>
  <pageMargins left="0.23622047244094491" right="0.23622047244094491" top="0.78740157480314965" bottom="0.19685039370078741" header="0.31496062992125984" footer="0.31496062992125984"/>
  <pageSetup paperSize="9" scale="3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別添2</vt:lpstr>
      <vt:lpstr>別添2!Print_Area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武村　克也</cp:lastModifiedBy>
  <cp:lastPrinted>2021-10-21T10:10:08Z</cp:lastPrinted>
  <dcterms:created xsi:type="dcterms:W3CDTF">2018-01-05T08:28:31Z</dcterms:created>
  <dcterms:modified xsi:type="dcterms:W3CDTF">2022-03-10T23:34:36Z</dcterms:modified>
</cp:coreProperties>
</file>