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健康福祉部（本庁）\各課専用\高齢者支援課\06 福祉サービス担当\●省エネ補助金\R7年度\04　ＨＰ\高齢\"/>
    </mc:Choice>
  </mc:AlternateContent>
  <xr:revisionPtr revIDLastSave="0" documentId="8_{1868D845-F673-450C-91B6-4BD06E5E1205}" xr6:coauthVersionLast="47" xr6:coauthVersionMax="47" xr10:uidLastSave="{00000000-0000-0000-0000-000000000000}"/>
  <bookViews>
    <workbookView xWindow="-110" yWindow="-110" windowWidth="19420" windowHeight="10300" xr2:uid="{0EFF0ECA-12B0-41A2-8569-72D41A8CA23E}"/>
  </bookViews>
  <sheets>
    <sheet name="00記入要領" sheetId="4" r:id="rId1"/>
    <sheet name="01-1事業実績書" sheetId="1" r:id="rId2"/>
    <sheet name="01-2事業内容内訳書" sheetId="6" r:id="rId3"/>
    <sheet name="02事業収支決算書" sheetId="3" r:id="rId4"/>
    <sheet name="事業所・施設種別" sheetId="5" r:id="rId5"/>
  </sheets>
  <externalReferences>
    <externalReference r:id="rId6"/>
  </externalReferences>
  <definedNames>
    <definedName name="_xlnm.Print_Area" localSheetId="0">'00記入要領'!$B$3:$AJ$68</definedName>
    <definedName name="_xlnm.Print_Area" localSheetId="1">'01-1事業実績書'!$B$2:$AJ$76</definedName>
    <definedName name="_xlnm.Print_Area" localSheetId="2">'01-2事業内容内訳書'!$B$2:$AS$84</definedName>
    <definedName name="_xlnm.Print_Area" localSheetId="3">'02事業収支決算書'!$B$2:$AJ$60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00" i="6" l="1"/>
  <c r="AM198" i="6"/>
  <c r="AR198" i="6" s="1"/>
  <c r="AM196" i="6"/>
  <c r="AM194" i="6"/>
  <c r="AR194" i="6" s="1"/>
  <c r="AM192" i="6"/>
  <c r="AR190" i="6"/>
  <c r="AM190" i="6"/>
  <c r="AM188" i="6"/>
  <c r="AR186" i="6"/>
  <c r="AM186" i="6"/>
  <c r="AM184" i="6"/>
  <c r="AM182" i="6"/>
  <c r="AR182" i="6" s="1"/>
  <c r="AM180" i="6"/>
  <c r="AM178" i="6"/>
  <c r="AR178" i="6" s="1"/>
  <c r="AM176" i="6"/>
  <c r="AM174" i="6"/>
  <c r="AR174" i="6" s="1"/>
  <c r="AM172" i="6"/>
  <c r="AM170" i="6"/>
  <c r="AR170" i="6" s="1"/>
  <c r="AM168" i="6"/>
  <c r="AM166" i="6"/>
  <c r="AR166" i="6" s="1"/>
  <c r="AM164" i="6"/>
  <c r="AM162" i="6"/>
  <c r="AR162" i="6" s="1"/>
  <c r="AM160" i="6"/>
  <c r="AM158" i="6"/>
  <c r="AR158" i="6" s="1"/>
  <c r="AM156" i="6"/>
  <c r="AR154" i="6"/>
  <c r="AM154" i="6"/>
  <c r="AM152" i="6"/>
  <c r="AM150" i="6"/>
  <c r="AR150" i="6" s="1"/>
  <c r="AM141" i="6"/>
  <c r="AR139" i="6"/>
  <c r="AM139" i="6"/>
  <c r="AM137" i="6"/>
  <c r="AM135" i="6"/>
  <c r="AR135" i="6" s="1"/>
  <c r="AM133" i="6"/>
  <c r="AM131" i="6"/>
  <c r="AR131" i="6" s="1"/>
  <c r="AM129" i="6"/>
  <c r="AM127" i="6"/>
  <c r="AR127" i="6" s="1"/>
  <c r="AM125" i="6"/>
  <c r="AM123" i="6"/>
  <c r="AR123" i="6" s="1"/>
  <c r="AM121" i="6"/>
  <c r="AM119" i="6"/>
  <c r="AR119" i="6" s="1"/>
  <c r="AM117" i="6"/>
  <c r="AR115" i="6"/>
  <c r="AM115" i="6"/>
  <c r="AM113" i="6"/>
  <c r="AM111" i="6"/>
  <c r="AR111" i="6" s="1"/>
  <c r="AM109" i="6"/>
  <c r="AR107" i="6"/>
  <c r="AM107" i="6"/>
  <c r="AM105" i="6"/>
  <c r="AM103" i="6"/>
  <c r="AR103" i="6" s="1"/>
  <c r="AM101" i="6"/>
  <c r="AM99" i="6"/>
  <c r="AR99" i="6" s="1"/>
  <c r="AM97" i="6"/>
  <c r="AM95" i="6"/>
  <c r="AR95" i="6" s="1"/>
  <c r="AM93" i="6"/>
  <c r="AM91" i="6"/>
  <c r="AR91" i="6" s="1"/>
  <c r="AM36" i="6"/>
  <c r="AM38" i="6"/>
  <c r="AM40" i="6"/>
  <c r="AM42" i="6"/>
  <c r="AM44" i="6"/>
  <c r="AM46" i="6"/>
  <c r="AM48" i="6"/>
  <c r="AM50" i="6"/>
  <c r="AM52" i="6"/>
  <c r="AM54" i="6"/>
  <c r="AM56" i="6"/>
  <c r="AM58" i="6"/>
  <c r="AM60" i="6"/>
  <c r="AM62" i="6"/>
  <c r="AM64" i="6"/>
  <c r="AM66" i="6"/>
  <c r="AM68" i="6"/>
  <c r="AM70" i="6"/>
  <c r="AM72" i="6"/>
  <c r="AM74" i="6"/>
  <c r="AM76" i="6"/>
  <c r="AM78" i="6"/>
  <c r="AM80" i="6"/>
  <c r="AM82" i="6"/>
  <c r="AM34" i="6"/>
  <c r="AM32" i="6"/>
  <c r="AR44" i="6"/>
  <c r="I13" i="6" l="1"/>
  <c r="I15" i="6"/>
  <c r="I17" i="6"/>
  <c r="I19" i="6"/>
  <c r="I21" i="6"/>
  <c r="I11" i="6"/>
  <c r="N32" i="3" l="1"/>
  <c r="I52" i="3"/>
  <c r="N52" i="3"/>
  <c r="AR80" i="6" l="1"/>
  <c r="AR76" i="6"/>
  <c r="AR72" i="6"/>
  <c r="AR68" i="6"/>
  <c r="AR64" i="6"/>
  <c r="AR56" i="6"/>
  <c r="AN16" i="1"/>
  <c r="AO16" i="1" s="1"/>
  <c r="V21" i="1" s="1"/>
  <c r="AN17" i="1"/>
  <c r="AO17" i="1" s="1"/>
  <c r="AN18" i="1"/>
  <c r="AO18" i="1" s="1"/>
  <c r="U56" i="1"/>
  <c r="O68" i="1"/>
  <c r="Y68" i="1"/>
  <c r="AR40" i="6" l="1"/>
  <c r="AR36" i="6"/>
  <c r="AR32" i="6"/>
  <c r="AR60" i="6"/>
  <c r="AR48" i="6"/>
  <c r="AR52" i="6"/>
  <c r="Z56" i="1"/>
  <c r="AE56" i="1" s="1"/>
  <c r="D56" i="1" s="1"/>
  <c r="I32" i="3"/>
  <c r="D57" i="3" s="1"/>
  <c r="K19" i="3"/>
  <c r="K17" i="3"/>
  <c r="K15" i="3"/>
  <c r="K11" i="3"/>
  <c r="K9" i="3"/>
</calcChain>
</file>

<file path=xl/sharedStrings.xml><?xml version="1.0" encoding="utf-8"?>
<sst xmlns="http://schemas.openxmlformats.org/spreadsheetml/2006/main" count="457" uniqueCount="257">
  <si>
    <t>記　入　要　領</t>
    <rPh sb="0" eb="1">
      <t>キ</t>
    </rPh>
    <rPh sb="2" eb="3">
      <t>ニュウ</t>
    </rPh>
    <rPh sb="4" eb="5">
      <t>ヨウ</t>
    </rPh>
    <rPh sb="6" eb="7">
      <t>リョウ</t>
    </rPh>
    <phoneticPr fontId="3"/>
  </si>
  <si>
    <t>○　実績報告書の提出について</t>
    <rPh sb="2" eb="7">
      <t>ジッセキホウコクショ</t>
    </rPh>
    <rPh sb="8" eb="10">
      <t>テイシュツ</t>
    </rPh>
    <phoneticPr fontId="3"/>
  </si>
  <si>
    <t>(1) 提出方法</t>
    <rPh sb="4" eb="8">
      <t>テイシュツホウホウ</t>
    </rPh>
    <phoneticPr fontId="3"/>
  </si>
  <si>
    <t>　・原則、交付金申請電子システム（ＷＥＢ申請システム）にて報告してください。</t>
    <rPh sb="29" eb="31">
      <t>ホウコク</t>
    </rPh>
    <phoneticPr fontId="3"/>
  </si>
  <si>
    <t>　・ＷＥＢ申請システムによる申請が困難な場合等については、郵送により報告してください。</t>
    <rPh sb="5" eb="7">
      <t>シンセイ</t>
    </rPh>
    <rPh sb="14" eb="16">
      <t>シンセイ</t>
    </rPh>
    <rPh sb="17" eb="19">
      <t>コンナン</t>
    </rPh>
    <rPh sb="20" eb="22">
      <t>バアイ</t>
    </rPh>
    <rPh sb="22" eb="23">
      <t>トウ</t>
    </rPh>
    <rPh sb="29" eb="31">
      <t>ユウソウ</t>
    </rPh>
    <rPh sb="34" eb="36">
      <t>ホウコク</t>
    </rPh>
    <phoneticPr fontId="3"/>
  </si>
  <si>
    <t>(2) 提出書類</t>
    <rPh sb="4" eb="8">
      <t>テイシュツショルイ</t>
    </rPh>
    <phoneticPr fontId="3"/>
  </si>
  <si>
    <t>項番</t>
    <rPh sb="0" eb="2">
      <t>コウバン</t>
    </rPh>
    <phoneticPr fontId="3"/>
  </si>
  <si>
    <t>提出書類</t>
    <rPh sb="0" eb="4">
      <t>テイシュツショルイ</t>
    </rPh>
    <phoneticPr fontId="3"/>
  </si>
  <si>
    <t>備考</t>
    <rPh sb="0" eb="2">
      <t>ビコウ</t>
    </rPh>
    <phoneticPr fontId="3"/>
  </si>
  <si>
    <t>ﾁｪｯｸﾘｽﾄ</t>
    <phoneticPr fontId="3"/>
  </si>
  <si>
    <t>①</t>
    <phoneticPr fontId="3"/>
  </si>
  <si>
    <t>実績報告書</t>
    <rPh sb="0" eb="5">
      <t>ジッセキホウコクショ</t>
    </rPh>
    <phoneticPr fontId="3"/>
  </si>
  <si>
    <t>Wordの別記第５号様式</t>
    <rPh sb="5" eb="7">
      <t>ベッキ</t>
    </rPh>
    <rPh sb="7" eb="8">
      <t>ダイ</t>
    </rPh>
    <rPh sb="9" eb="10">
      <t>ゴウ</t>
    </rPh>
    <rPh sb="10" eb="12">
      <t>ヨウシキ</t>
    </rPh>
    <phoneticPr fontId="3"/>
  </si>
  <si>
    <t>✓</t>
  </si>
  <si>
    <t>②-1</t>
    <phoneticPr fontId="3"/>
  </si>
  <si>
    <t>事業実績書</t>
    <phoneticPr fontId="3"/>
  </si>
  <si>
    <t>本Excelの「01-1事業実績書」のシート</t>
    <rPh sb="0" eb="1">
      <t>ホン</t>
    </rPh>
    <rPh sb="14" eb="16">
      <t>ジッセキ</t>
    </rPh>
    <phoneticPr fontId="3"/>
  </si>
  <si>
    <t>②-2</t>
    <phoneticPr fontId="3"/>
  </si>
  <si>
    <t>事業実績内訳書</t>
    <phoneticPr fontId="3"/>
  </si>
  <si>
    <t>本Excelの「01-2事業実績内訳書」のシート</t>
    <rPh sb="0" eb="1">
      <t>ホン</t>
    </rPh>
    <rPh sb="14" eb="16">
      <t>ジッセキ</t>
    </rPh>
    <phoneticPr fontId="3"/>
  </si>
  <si>
    <t>②-3</t>
    <phoneticPr fontId="3"/>
  </si>
  <si>
    <t>収支決算書</t>
    <phoneticPr fontId="3"/>
  </si>
  <si>
    <t>本Excelの「02事業収支決算書」のシート</t>
    <rPh sb="0" eb="1">
      <t>ホン</t>
    </rPh>
    <rPh sb="14" eb="16">
      <t>ケッサン</t>
    </rPh>
    <phoneticPr fontId="3"/>
  </si>
  <si>
    <t>③</t>
    <phoneticPr fontId="3"/>
  </si>
  <si>
    <t>設備等の購入及び設置工事に係る支払額を支払ったことを示す書類の写し</t>
    <phoneticPr fontId="3"/>
  </si>
  <si>
    <t>領収書等</t>
    <phoneticPr fontId="3"/>
  </si>
  <si>
    <t>④</t>
    <phoneticPr fontId="3"/>
  </si>
  <si>
    <t>設備等の購入及び設置工事に要する経費の内訳が確認できる書類の写し</t>
    <phoneticPr fontId="3"/>
  </si>
  <si>
    <t>明細書等</t>
    <phoneticPr fontId="3"/>
  </si>
  <si>
    <t>⑤</t>
    <phoneticPr fontId="3"/>
  </si>
  <si>
    <t>設備等の購入及び設置工事に係る契約が確認できる書類の写し</t>
    <phoneticPr fontId="3"/>
  </si>
  <si>
    <t>契約書や納品書、工事完了書等「事業完了日」が確認できる書類を必ず添付してください。</t>
    <rPh sb="0" eb="3">
      <t>ケイヤクショ</t>
    </rPh>
    <rPh sb="4" eb="7">
      <t>ノウヒンショ</t>
    </rPh>
    <rPh sb="8" eb="10">
      <t>コウジ</t>
    </rPh>
    <rPh sb="10" eb="12">
      <t>カンリョウ</t>
    </rPh>
    <rPh sb="12" eb="13">
      <t>ショ</t>
    </rPh>
    <rPh sb="13" eb="14">
      <t>トウ</t>
    </rPh>
    <rPh sb="15" eb="17">
      <t>ジギョウ</t>
    </rPh>
    <rPh sb="17" eb="19">
      <t>カンリョウ</t>
    </rPh>
    <rPh sb="19" eb="20">
      <t>ビ</t>
    </rPh>
    <rPh sb="22" eb="24">
      <t>カクニン</t>
    </rPh>
    <rPh sb="27" eb="29">
      <t>ショルイ</t>
    </rPh>
    <rPh sb="30" eb="31">
      <t>カナラ</t>
    </rPh>
    <rPh sb="32" eb="34">
      <t>テンプ</t>
    </rPh>
    <phoneticPr fontId="3"/>
  </si>
  <si>
    <t>⑥</t>
    <phoneticPr fontId="3"/>
  </si>
  <si>
    <t>設置後の設備等の状況がわかる写真</t>
    <phoneticPr fontId="3"/>
  </si>
  <si>
    <t>⑦</t>
    <phoneticPr fontId="3"/>
  </si>
  <si>
    <t>設置箇所を示した施設の平面図</t>
    <phoneticPr fontId="3"/>
  </si>
  <si>
    <t>＜本Excelシートの入力に当たって＞</t>
    <rPh sb="1" eb="2">
      <t>ホン</t>
    </rPh>
    <rPh sb="11" eb="13">
      <t>ニュウリョク</t>
    </rPh>
    <rPh sb="14" eb="15">
      <t>ア</t>
    </rPh>
    <phoneticPr fontId="3"/>
  </si>
  <si>
    <t>入力しやすいように、セルを次のルールで色分けしています</t>
    <rPh sb="13" eb="14">
      <t>ツギ</t>
    </rPh>
    <phoneticPr fontId="3"/>
  </si>
  <si>
    <t>手打ち入力要のセル</t>
    <phoneticPr fontId="3"/>
  </si>
  <si>
    <t>この手打ち入力要のセルの入力をお願いします。</t>
    <rPh sb="2" eb="4">
      <t>テウ</t>
    </rPh>
    <rPh sb="5" eb="7">
      <t>ニュウリョク</t>
    </rPh>
    <rPh sb="7" eb="8">
      <t>ヨウ</t>
    </rPh>
    <phoneticPr fontId="3"/>
  </si>
  <si>
    <t>計算式のセル</t>
    <phoneticPr fontId="3"/>
  </si>
  <si>
    <t>計算式が入っていますので、修正しないでください。
※　計算式に誤りがある場合を除く。</t>
    <rPh sb="13" eb="15">
      <t>シュウセイ</t>
    </rPh>
    <rPh sb="27" eb="30">
      <t>ケイサンシキ</t>
    </rPh>
    <rPh sb="31" eb="32">
      <t>アヤマ</t>
    </rPh>
    <rPh sb="36" eb="38">
      <t>バアイ</t>
    </rPh>
    <rPh sb="39" eb="40">
      <t>ノゾ</t>
    </rPh>
    <phoneticPr fontId="3"/>
  </si>
  <si>
    <t>プルダウン選択のセル</t>
    <phoneticPr fontId="3"/>
  </si>
  <si>
    <t>選択肢の中から該当するものを選択してください。</t>
    <phoneticPr fontId="3"/>
  </si>
  <si>
    <t>○　様式の記載に当たって</t>
    <rPh sb="2" eb="4">
      <t>ヨウシキ</t>
    </rPh>
    <rPh sb="5" eb="7">
      <t>キサイ</t>
    </rPh>
    <rPh sb="8" eb="9">
      <t>ア</t>
    </rPh>
    <phoneticPr fontId="3"/>
  </si>
  <si>
    <t>(1) 事業実績書（本Excelの「01-1事業実績書」のシート）</t>
    <rPh sb="6" eb="8">
      <t>ジッセキ</t>
    </rPh>
    <phoneticPr fontId="3"/>
  </si>
  <si>
    <t>①　定員数</t>
    <rPh sb="2" eb="5">
      <t>テイインスウ</t>
    </rPh>
    <phoneticPr fontId="3"/>
  </si>
  <si>
    <t>定員数を入力すると、自動で補助上限額が算出されるように設定されています。</t>
    <rPh sb="0" eb="3">
      <t>テイインスウ</t>
    </rPh>
    <rPh sb="4" eb="6">
      <t>ニュウリョク</t>
    </rPh>
    <rPh sb="10" eb="12">
      <t>ジドウ</t>
    </rPh>
    <rPh sb="13" eb="18">
      <t>ホジョジョウゲンガク</t>
    </rPh>
    <rPh sb="19" eb="21">
      <t>サンシュツ</t>
    </rPh>
    <rPh sb="27" eb="29">
      <t>セッテイ</t>
    </rPh>
    <phoneticPr fontId="3"/>
  </si>
  <si>
    <t>（施設種別により上限は異なります。）</t>
    <rPh sb="8" eb="10">
      <t>ジョウゲン</t>
    </rPh>
    <phoneticPr fontId="3"/>
  </si>
  <si>
    <t>例１）地域密着型特別養護老人ホーム定員29人の場合</t>
    <rPh sb="0" eb="1">
      <t>レイ</t>
    </rPh>
    <rPh sb="3" eb="8">
      <t>チイキミッチャクガタ</t>
    </rPh>
    <rPh sb="8" eb="14">
      <t>トクベツヨウゴロウジン</t>
    </rPh>
    <rPh sb="17" eb="19">
      <t>テイイン</t>
    </rPh>
    <rPh sb="21" eb="22">
      <t>ニン</t>
    </rPh>
    <rPh sb="23" eb="25">
      <t>バアイ</t>
    </rPh>
    <phoneticPr fontId="3"/>
  </si>
  <si>
    <t>→　1,000千円</t>
    <rPh sb="7" eb="9">
      <t>センエン</t>
    </rPh>
    <phoneticPr fontId="3"/>
  </si>
  <si>
    <t>例２）特別養護老人ホーム定員100人の場合</t>
    <rPh sb="0" eb="1">
      <t>レイ</t>
    </rPh>
    <rPh sb="3" eb="9">
      <t>トクベツヨウゴロウジン</t>
    </rPh>
    <rPh sb="12" eb="14">
      <t>テイイン</t>
    </rPh>
    <rPh sb="17" eb="18">
      <t>ニン</t>
    </rPh>
    <rPh sb="19" eb="21">
      <t>バアイ</t>
    </rPh>
    <phoneticPr fontId="3"/>
  </si>
  <si>
    <t>→　1,000千円＋（100人－29人）×30千円＝3,130千円</t>
    <rPh sb="7" eb="9">
      <t>センエン</t>
    </rPh>
    <rPh sb="14" eb="15">
      <t>ニン</t>
    </rPh>
    <rPh sb="18" eb="19">
      <t>ニン</t>
    </rPh>
    <rPh sb="23" eb="25">
      <t>センエン</t>
    </rPh>
    <rPh sb="31" eb="33">
      <t>センエン</t>
    </rPh>
    <phoneticPr fontId="3"/>
  </si>
  <si>
    <t>②　総事業費と補助対象経費の支出予定額</t>
    <rPh sb="2" eb="6">
      <t>ソウジギョウヒ</t>
    </rPh>
    <rPh sb="7" eb="9">
      <t>ホジョ</t>
    </rPh>
    <rPh sb="9" eb="11">
      <t>タイショウ</t>
    </rPh>
    <rPh sb="11" eb="13">
      <t>ケイヒ</t>
    </rPh>
    <rPh sb="14" eb="16">
      <t>シシュツ</t>
    </rPh>
    <rPh sb="16" eb="18">
      <t>ヨテイ</t>
    </rPh>
    <rPh sb="18" eb="19">
      <t>ガク</t>
    </rPh>
    <phoneticPr fontId="3"/>
  </si>
  <si>
    <t>総事業費</t>
    <rPh sb="0" eb="4">
      <t>ソウジギョウヒ</t>
    </rPh>
    <phoneticPr fontId="3"/>
  </si>
  <si>
    <t>事業全体で必要となる経費の総額</t>
    <phoneticPr fontId="3"/>
  </si>
  <si>
    <t>補助対象経費の
支出額</t>
    <rPh sb="0" eb="6">
      <t>ホジョタイショウケイヒ</t>
    </rPh>
    <rPh sb="8" eb="11">
      <t>シシュツガク</t>
    </rPh>
    <phoneticPr fontId="3"/>
  </si>
  <si>
    <t>補助金交付の対象として募集要項に明示している事業費のうち補助の対象になる金額</t>
    <rPh sb="11" eb="15">
      <t>ボシュウヨウコウ</t>
    </rPh>
    <rPh sb="36" eb="38">
      <t>キンガク</t>
    </rPh>
    <phoneticPr fontId="3"/>
  </si>
  <si>
    <t>　→　例えば、金融機関への振込手数料や消費税は、補助対象経費には含まず、総事業費には</t>
    <rPh sb="3" eb="4">
      <t>タト</t>
    </rPh>
    <rPh sb="24" eb="30">
      <t>ホジョタイショウケイヒ</t>
    </rPh>
    <rPh sb="32" eb="33">
      <t>フク</t>
    </rPh>
    <rPh sb="36" eb="40">
      <t>ソウジギョウヒ</t>
    </rPh>
    <phoneticPr fontId="3"/>
  </si>
  <si>
    <t>含まれます。</t>
    <phoneticPr fontId="3"/>
  </si>
  <si>
    <t>③　誓約事項</t>
    <rPh sb="2" eb="6">
      <t>セイヤクジコウ</t>
    </rPh>
    <phoneticPr fontId="3"/>
  </si>
  <si>
    <t>　→　誓約事項の内容を御確認いただき、両方に○を選択してください。</t>
    <rPh sb="3" eb="7">
      <t>セイヤクジコウ</t>
    </rPh>
    <rPh sb="8" eb="10">
      <t>ナイヨウ</t>
    </rPh>
    <rPh sb="11" eb="14">
      <t>ゴカクニン</t>
    </rPh>
    <rPh sb="19" eb="21">
      <t>リョウホウ</t>
    </rPh>
    <rPh sb="24" eb="26">
      <t>センタク</t>
    </rPh>
    <phoneticPr fontId="3"/>
  </si>
  <si>
    <t>(2) 事業実績内訳書（本Excelの「01-2事業実績内訳書」のシート）</t>
    <rPh sb="6" eb="8">
      <t>ジッセキ</t>
    </rPh>
    <phoneticPr fontId="3"/>
  </si>
  <si>
    <t>・留意事項をよく読んで、記載してください。</t>
    <rPh sb="1" eb="5">
      <t>リュウイジコウ</t>
    </rPh>
    <rPh sb="8" eb="9">
      <t>ヨ</t>
    </rPh>
    <rPh sb="12" eb="14">
      <t>キサイ</t>
    </rPh>
    <phoneticPr fontId="3"/>
  </si>
  <si>
    <t>・必要に応じて、行を追加していただいて結構です。</t>
    <rPh sb="1" eb="3">
      <t>ヒツヨウ</t>
    </rPh>
    <rPh sb="4" eb="5">
      <t>オウ</t>
    </rPh>
    <rPh sb="8" eb="9">
      <t>ギョウ</t>
    </rPh>
    <rPh sb="10" eb="12">
      <t>ツイカ</t>
    </rPh>
    <rPh sb="19" eb="21">
      <t>ケッコウ</t>
    </rPh>
    <phoneticPr fontId="3"/>
  </si>
  <si>
    <t>・更新するものが多い等、本シートでの回答によりがたい場合は、「別添のとおり」としたうえで、別添の資料に変えて提出しても差し支えありません。なお、その場合においても、省エネ化したことがわかる資料を添付してください。</t>
    <rPh sb="1" eb="3">
      <t>コウシン</t>
    </rPh>
    <rPh sb="8" eb="9">
      <t>オオ</t>
    </rPh>
    <rPh sb="10" eb="11">
      <t>トウ</t>
    </rPh>
    <rPh sb="12" eb="13">
      <t>ホン</t>
    </rPh>
    <rPh sb="18" eb="20">
      <t>カイトウ</t>
    </rPh>
    <rPh sb="26" eb="28">
      <t>バアイ</t>
    </rPh>
    <rPh sb="31" eb="33">
      <t>ベッテン</t>
    </rPh>
    <rPh sb="45" eb="47">
      <t>ベッテン</t>
    </rPh>
    <rPh sb="48" eb="50">
      <t>シリョウ</t>
    </rPh>
    <rPh sb="51" eb="52">
      <t>カ</t>
    </rPh>
    <rPh sb="54" eb="56">
      <t>テイシュツ</t>
    </rPh>
    <rPh sb="59" eb="60">
      <t>サ</t>
    </rPh>
    <rPh sb="61" eb="62">
      <t>ツカ</t>
    </rPh>
    <rPh sb="74" eb="76">
      <t>バアイ</t>
    </rPh>
    <rPh sb="82" eb="83">
      <t>ショウ</t>
    </rPh>
    <rPh sb="85" eb="86">
      <t>カ</t>
    </rPh>
    <rPh sb="94" eb="96">
      <t>シリョウ</t>
    </rPh>
    <rPh sb="97" eb="99">
      <t>テンプ</t>
    </rPh>
    <phoneticPr fontId="3"/>
  </si>
  <si>
    <t>（第５号様式-別紙１-１）</t>
    <phoneticPr fontId="3"/>
  </si>
  <si>
    <t>事　業　実　績　書</t>
    <rPh sb="0" eb="1">
      <t>コト</t>
    </rPh>
    <rPh sb="2" eb="3">
      <t>ギョウ</t>
    </rPh>
    <rPh sb="4" eb="5">
      <t>ジツ</t>
    </rPh>
    <rPh sb="6" eb="7">
      <t>イサオ</t>
    </rPh>
    <rPh sb="8" eb="9">
      <t>ショ</t>
    </rPh>
    <phoneticPr fontId="3"/>
  </si>
  <si>
    <t>１　事業所・施設等の概要</t>
    <rPh sb="2" eb="5">
      <t>ジギョウショ</t>
    </rPh>
    <rPh sb="6" eb="9">
      <t>シセツトウ</t>
    </rPh>
    <rPh sb="10" eb="12">
      <t>ガイヨウ</t>
    </rPh>
    <phoneticPr fontId="3"/>
  </si>
  <si>
    <t>法人の名称</t>
    <rPh sb="0" eb="2">
      <t>ホウジン</t>
    </rPh>
    <rPh sb="3" eb="5">
      <t>メイショウ</t>
    </rPh>
    <phoneticPr fontId="3"/>
  </si>
  <si>
    <t>社会福祉法人　京都府会</t>
    <rPh sb="0" eb="6">
      <t>シャカイフクシホウジン</t>
    </rPh>
    <rPh sb="7" eb="10">
      <t>キョウトフ</t>
    </rPh>
    <rPh sb="10" eb="11">
      <t>カイ</t>
    </rPh>
    <phoneticPr fontId="3"/>
  </si>
  <si>
    <t>法人の所在地</t>
    <rPh sb="0" eb="2">
      <t>ホウジン</t>
    </rPh>
    <rPh sb="3" eb="6">
      <t>ショザイチ</t>
    </rPh>
    <phoneticPr fontId="3"/>
  </si>
  <si>
    <r>
      <t>〒　</t>
    </r>
    <r>
      <rPr>
        <sz val="11"/>
        <color rgb="FFFF0000"/>
        <rFont val="HGS創英角ﾎﾟｯﾌﾟ体"/>
        <family val="3"/>
        <charset val="128"/>
      </rPr>
      <t>012　</t>
    </r>
    <r>
      <rPr>
        <sz val="11"/>
        <color theme="1"/>
        <rFont val="ＭＳ 明朝"/>
        <family val="2"/>
        <charset val="128"/>
      </rPr>
      <t>－</t>
    </r>
    <r>
      <rPr>
        <sz val="11"/>
        <color rgb="FFFF0000"/>
        <rFont val="HGS創英角ﾎﾟｯﾌﾟ体"/>
        <family val="3"/>
        <charset val="128"/>
      </rPr>
      <t>　3456</t>
    </r>
    <r>
      <rPr>
        <sz val="11"/>
        <color theme="1"/>
        <rFont val="ＭＳ 明朝"/>
        <family val="2"/>
        <charset val="128"/>
      </rPr>
      <t xml:space="preserve">
</t>
    </r>
    <r>
      <rPr>
        <sz val="11"/>
        <color rgb="FFFF0000"/>
        <rFont val="HGS創英角ﾎﾟｯﾌﾟ体"/>
        <family val="3"/>
        <charset val="128"/>
      </rPr>
      <t>京都市上京区下立売通新町西入薮之内町　</t>
    </r>
    <r>
      <rPr>
        <sz val="11"/>
        <color theme="1"/>
        <rFont val="ＭＳ 明朝"/>
        <family val="2"/>
        <charset val="128"/>
      </rPr>
      <t>　</t>
    </r>
    <rPh sb="13" eb="16">
      <t>キョウトシ</t>
    </rPh>
    <rPh sb="16" eb="19">
      <t>カミギョウク</t>
    </rPh>
    <rPh sb="19" eb="23">
      <t>シモタチウリドオリ</t>
    </rPh>
    <rPh sb="23" eb="25">
      <t>シンマチ</t>
    </rPh>
    <rPh sb="25" eb="27">
      <t>ニシイ</t>
    </rPh>
    <rPh sb="27" eb="31">
      <t>ヤブノウチチョウ</t>
    </rPh>
    <phoneticPr fontId="3"/>
  </si>
  <si>
    <t>事業所・施設の種別</t>
    <rPh sb="0" eb="3">
      <t>ジギョウショ</t>
    </rPh>
    <rPh sb="4" eb="6">
      <t>シセツ</t>
    </rPh>
    <rPh sb="7" eb="9">
      <t>シュベツ</t>
    </rPh>
    <phoneticPr fontId="3"/>
  </si>
  <si>
    <t>幼保連携型認定こども園</t>
    <rPh sb="10" eb="11">
      <t>エン</t>
    </rPh>
    <phoneticPr fontId="11"/>
  </si>
  <si>
    <t>事業所番号</t>
    <rPh sb="0" eb="5">
      <t>ジギョウショバンゴウ</t>
    </rPh>
    <phoneticPr fontId="3"/>
  </si>
  <si>
    <t>加算対象人数</t>
    <rPh sb="0" eb="4">
      <t>カサンタイショウ</t>
    </rPh>
    <rPh sb="4" eb="6">
      <t>ニンズウ</t>
    </rPh>
    <phoneticPr fontId="11"/>
  </si>
  <si>
    <t>加算対象人数に応じた限度額</t>
    <rPh sb="0" eb="6">
      <t>カサンタイショウニンズウ</t>
    </rPh>
    <rPh sb="7" eb="8">
      <t>オウ</t>
    </rPh>
    <rPh sb="10" eb="13">
      <t>ゲンドガク</t>
    </rPh>
    <phoneticPr fontId="11"/>
  </si>
  <si>
    <t>限度額（最大）</t>
    <rPh sb="0" eb="3">
      <t>ゲンドガク</t>
    </rPh>
    <rPh sb="4" eb="6">
      <t>サイダイ</t>
    </rPh>
    <phoneticPr fontId="11"/>
  </si>
  <si>
    <t>高齢・障害者施設</t>
    <rPh sb="0" eb="2">
      <t>コウレイ</t>
    </rPh>
    <rPh sb="3" eb="6">
      <t>ショウガイシャ</t>
    </rPh>
    <rPh sb="6" eb="8">
      <t>シセツ</t>
    </rPh>
    <phoneticPr fontId="11"/>
  </si>
  <si>
    <t>事業所・施設の名称</t>
    <rPh sb="0" eb="3">
      <t>ジギョウショ</t>
    </rPh>
    <rPh sb="4" eb="6">
      <t>シセツ</t>
    </rPh>
    <rPh sb="7" eb="9">
      <t>メイショウ</t>
    </rPh>
    <phoneticPr fontId="3"/>
  </si>
  <si>
    <t>幼保連携型認定こども園　きょうと園</t>
    <rPh sb="10" eb="11">
      <t>エン</t>
    </rPh>
    <rPh sb="16" eb="17">
      <t>エン</t>
    </rPh>
    <phoneticPr fontId="11"/>
  </si>
  <si>
    <t>保育施設</t>
    <rPh sb="0" eb="4">
      <t>ホイクシセツ</t>
    </rPh>
    <phoneticPr fontId="11"/>
  </si>
  <si>
    <t>児童養護施設</t>
    <rPh sb="0" eb="6">
      <t>ジドウヨウゴシセツ</t>
    </rPh>
    <phoneticPr fontId="11"/>
  </si>
  <si>
    <t>事業所・施設の所在地</t>
    <rPh sb="0" eb="3">
      <t>ジギョウショ</t>
    </rPh>
    <rPh sb="4" eb="6">
      <t>シセツ</t>
    </rPh>
    <rPh sb="7" eb="10">
      <t>ショザイチ</t>
    </rPh>
    <phoneticPr fontId="3"/>
  </si>
  <si>
    <t>定員数</t>
    <rPh sb="0" eb="3">
      <t>テイインスウ</t>
    </rPh>
    <phoneticPr fontId="3"/>
  </si>
  <si>
    <t>人</t>
    <rPh sb="0" eb="1">
      <t>ニン</t>
    </rPh>
    <phoneticPr fontId="3"/>
  </si>
  <si>
    <t>→</t>
    <phoneticPr fontId="3"/>
  </si>
  <si>
    <t>補助上限額</t>
    <rPh sb="0" eb="5">
      <t>ホジョジョウゲンガク</t>
    </rPh>
    <phoneticPr fontId="3"/>
  </si>
  <si>
    <t>円</t>
    <rPh sb="0" eb="1">
      <t>エン</t>
    </rPh>
    <phoneticPr fontId="3"/>
  </si>
  <si>
    <t>管理者の氏名</t>
    <rPh sb="0" eb="3">
      <t>カンリシャ</t>
    </rPh>
    <rPh sb="4" eb="6">
      <t>シメイ</t>
    </rPh>
    <phoneticPr fontId="3"/>
  </si>
  <si>
    <t>京都　太郎</t>
    <rPh sb="0" eb="2">
      <t>キョウト</t>
    </rPh>
    <rPh sb="3" eb="5">
      <t>タロウ</t>
    </rPh>
    <phoneticPr fontId="3"/>
  </si>
  <si>
    <t>担当者の氏名・連絡先</t>
    <rPh sb="0" eb="3">
      <t>タントウシャ</t>
    </rPh>
    <rPh sb="4" eb="6">
      <t>シメイ</t>
    </rPh>
    <rPh sb="7" eb="10">
      <t>レンラクサキ</t>
    </rPh>
    <phoneticPr fontId="3"/>
  </si>
  <si>
    <t>氏名</t>
    <phoneticPr fontId="3"/>
  </si>
  <si>
    <t>京都　花子</t>
    <rPh sb="0" eb="2">
      <t>キョウト</t>
    </rPh>
    <rPh sb="3" eb="5">
      <t>ハナコ</t>
    </rPh>
    <phoneticPr fontId="3"/>
  </si>
  <si>
    <t>TEL</t>
    <phoneticPr fontId="3"/>
  </si>
  <si>
    <t>012-3456-7890</t>
    <phoneticPr fontId="3"/>
  </si>
  <si>
    <t>メール</t>
    <phoneticPr fontId="3"/>
  </si>
  <si>
    <t>XXXX@kyoto.co.jp</t>
    <phoneticPr fontId="3"/>
  </si>
  <si>
    <t>２　事業の概要</t>
    <rPh sb="2" eb="4">
      <t>ジギョウ</t>
    </rPh>
    <rPh sb="5" eb="7">
      <t>ガイヨウ</t>
    </rPh>
    <phoneticPr fontId="3"/>
  </si>
  <si>
    <r>
      <t xml:space="preserve">対象事業
</t>
    </r>
    <r>
      <rPr>
        <sz val="9"/>
        <color theme="1"/>
        <rFont val="ＭＳ 明朝"/>
        <family val="1"/>
        <charset val="128"/>
      </rPr>
      <t>※対象事業について、選択欄から「○」を選択してください。</t>
    </r>
    <rPh sb="7" eb="11">
      <t>タイショウジギョウ</t>
    </rPh>
    <rPh sb="25" eb="27">
      <t>センタク</t>
    </rPh>
    <phoneticPr fontId="3"/>
  </si>
  <si>
    <t>選択</t>
    <rPh sb="0" eb="2">
      <t>センタク</t>
    </rPh>
    <phoneticPr fontId="3"/>
  </si>
  <si>
    <t>補助対象事業の区分</t>
    <rPh sb="0" eb="6">
      <t>ホジョタイショウジギョウ</t>
    </rPh>
    <rPh sb="7" eb="9">
      <t>クブン</t>
    </rPh>
    <phoneticPr fontId="3"/>
  </si>
  <si>
    <t>要件</t>
    <rPh sb="0" eb="2">
      <t>ヨウケン</t>
    </rPh>
    <phoneticPr fontId="3"/>
  </si>
  <si>
    <t>○</t>
  </si>
  <si>
    <t>①空調設備</t>
    <rPh sb="1" eb="5">
      <t>クウチョウセツビ</t>
    </rPh>
    <phoneticPr fontId="3"/>
  </si>
  <si>
    <t>更新</t>
    <rPh sb="0" eb="2">
      <t>コウシン</t>
    </rPh>
    <phoneticPr fontId="3"/>
  </si>
  <si>
    <t>・施設に付帯する設備であり、更新前のものと比較し、年間消費電力量（kWh）等が少ないもの</t>
    <rPh sb="37" eb="38">
      <t>トウ</t>
    </rPh>
    <phoneticPr fontId="3"/>
  </si>
  <si>
    <t>②空調設備</t>
    <rPh sb="1" eb="5">
      <t>クウチョウセツビ</t>
    </rPh>
    <phoneticPr fontId="3"/>
  </si>
  <si>
    <t>新設</t>
    <rPh sb="0" eb="2">
      <t>シンセツ</t>
    </rPh>
    <phoneticPr fontId="3"/>
  </si>
  <si>
    <t>・施設に付帯する設備であること</t>
    <phoneticPr fontId="3"/>
  </si>
  <si>
    <t>③換気設備</t>
    <rPh sb="1" eb="5">
      <t>カンキセツビ</t>
    </rPh>
    <phoneticPr fontId="3"/>
  </si>
  <si>
    <t>以下のいずれか
・施設に付帯する設備であり、更新前のものと比較し、年間消費電力量（kWh）が少ないもの
・熱交換型の第一種換気設備の機能を備えた設備</t>
    <rPh sb="0" eb="2">
      <t>イカ</t>
    </rPh>
    <rPh sb="9" eb="11">
      <t>シセツ</t>
    </rPh>
    <rPh sb="12" eb="14">
      <t>フタイ</t>
    </rPh>
    <rPh sb="16" eb="18">
      <t>セツビ</t>
    </rPh>
    <rPh sb="22" eb="25">
      <t>コウシンマエ</t>
    </rPh>
    <rPh sb="29" eb="31">
      <t>ヒカク</t>
    </rPh>
    <rPh sb="33" eb="35">
      <t>ネンカン</t>
    </rPh>
    <rPh sb="35" eb="37">
      <t>ショウヒ</t>
    </rPh>
    <rPh sb="37" eb="39">
      <t>デンリョク</t>
    </rPh>
    <rPh sb="39" eb="40">
      <t>リョウ</t>
    </rPh>
    <rPh sb="46" eb="47">
      <t>スク</t>
    </rPh>
    <rPh sb="53" eb="57">
      <t>ネツコウカンガタ</t>
    </rPh>
    <rPh sb="58" eb="61">
      <t>ダイイッシュ</t>
    </rPh>
    <rPh sb="61" eb="65">
      <t>カンキセツビ</t>
    </rPh>
    <rPh sb="66" eb="68">
      <t>キノウ</t>
    </rPh>
    <rPh sb="69" eb="70">
      <t>ソナ</t>
    </rPh>
    <rPh sb="72" eb="74">
      <t>セツビ</t>
    </rPh>
    <phoneticPr fontId="3"/>
  </si>
  <si>
    <t>④冷蔵庫</t>
    <rPh sb="1" eb="4">
      <t>レイゾウコ</t>
    </rPh>
    <phoneticPr fontId="3"/>
  </si>
  <si>
    <t>・冷蔵庫の更新に当たり、更新前のものと比較し、年間消費電力量（kWh）が少ないもの</t>
    <rPh sb="1" eb="4">
      <t>レイゾウコ</t>
    </rPh>
    <rPh sb="5" eb="7">
      <t>コウシン</t>
    </rPh>
    <rPh sb="8" eb="9">
      <t>ア</t>
    </rPh>
    <rPh sb="12" eb="15">
      <t>コウシンマエ</t>
    </rPh>
    <rPh sb="19" eb="21">
      <t>ヒカク</t>
    </rPh>
    <rPh sb="23" eb="25">
      <t>ネンカン</t>
    </rPh>
    <rPh sb="25" eb="27">
      <t>ショウヒ</t>
    </rPh>
    <rPh sb="27" eb="29">
      <t>デンリョク</t>
    </rPh>
    <rPh sb="29" eb="30">
      <t>リョウ</t>
    </rPh>
    <rPh sb="36" eb="37">
      <t>スク</t>
    </rPh>
    <phoneticPr fontId="3"/>
  </si>
  <si>
    <t>⑤照明機器</t>
    <rPh sb="1" eb="5">
      <t>ショウメイキキ</t>
    </rPh>
    <phoneticPr fontId="3"/>
  </si>
  <si>
    <t>・照明機器の更新に当たり、新たにLED化するもの（LEDからLEDへの更新は対象外）</t>
    <phoneticPr fontId="3"/>
  </si>
  <si>
    <t>⑥デマンド制御装置等</t>
    <rPh sb="5" eb="10">
      <t>セイギョソウチトウ</t>
    </rPh>
    <phoneticPr fontId="3"/>
  </si>
  <si>
    <t>・空調等の運用を調整し、電力消費量を制御する装置等を新たに設置する場合に限る。</t>
    <rPh sb="1" eb="3">
      <t>クウチョウ</t>
    </rPh>
    <rPh sb="3" eb="4">
      <t>トウ</t>
    </rPh>
    <rPh sb="5" eb="7">
      <t>ウンヨウ</t>
    </rPh>
    <rPh sb="8" eb="10">
      <t>チョウセイ</t>
    </rPh>
    <rPh sb="12" eb="14">
      <t>デンリョク</t>
    </rPh>
    <rPh sb="14" eb="17">
      <t>ショウヒリョウ</t>
    </rPh>
    <rPh sb="18" eb="20">
      <t>セイギョ</t>
    </rPh>
    <rPh sb="22" eb="24">
      <t>ソウチ</t>
    </rPh>
    <rPh sb="24" eb="25">
      <t>トウ</t>
    </rPh>
    <rPh sb="26" eb="27">
      <t>アラ</t>
    </rPh>
    <rPh sb="29" eb="31">
      <t>セッチ</t>
    </rPh>
    <rPh sb="33" eb="35">
      <t>バアイ</t>
    </rPh>
    <rPh sb="36" eb="37">
      <t>カギ</t>
    </rPh>
    <phoneticPr fontId="3"/>
  </si>
  <si>
    <t>事業実施期間</t>
    <phoneticPr fontId="3"/>
  </si>
  <si>
    <t>着手時期</t>
    <phoneticPr fontId="3"/>
  </si>
  <si>
    <t>完了時期</t>
    <phoneticPr fontId="3"/>
  </si>
  <si>
    <t>３　補助所要額（＝補助実績額）</t>
    <rPh sb="2" eb="4">
      <t>ホジョ</t>
    </rPh>
    <rPh sb="4" eb="6">
      <t>ショヨウ</t>
    </rPh>
    <rPh sb="6" eb="7">
      <t>ガク</t>
    </rPh>
    <rPh sb="9" eb="11">
      <t>ホジョ</t>
    </rPh>
    <rPh sb="11" eb="13">
      <t>ジッセキ</t>
    </rPh>
    <rPh sb="13" eb="14">
      <t>ガク</t>
    </rPh>
    <phoneticPr fontId="3"/>
  </si>
  <si>
    <t>補助所要額
＝
補助実績額</t>
    <rPh sb="0" eb="5">
      <t>ホジョショヨウガク</t>
    </rPh>
    <rPh sb="8" eb="10">
      <t>ホジョ</t>
    </rPh>
    <rPh sb="10" eb="12">
      <t>ジッセキ</t>
    </rPh>
    <rPh sb="12" eb="13">
      <t>ガク</t>
    </rPh>
    <phoneticPr fontId="3"/>
  </si>
  <si>
    <t>②</t>
    <phoneticPr fontId="3"/>
  </si>
  <si>
    <t>補助対象経費
の支出額</t>
    <rPh sb="0" eb="2">
      <t>ホジョ</t>
    </rPh>
    <rPh sb="2" eb="4">
      <t>タイショウ</t>
    </rPh>
    <rPh sb="4" eb="6">
      <t>ケイヒ</t>
    </rPh>
    <rPh sb="8" eb="10">
      <t>シシュツ</t>
    </rPh>
    <rPh sb="10" eb="11">
      <t>ガク</t>
    </rPh>
    <phoneticPr fontId="3"/>
  </si>
  <si>
    <t>補助対象経費に
補助率を乗じて得た額
（②×補助率3/4）</t>
    <rPh sb="0" eb="6">
      <t>ホジョタイショウケイヒ</t>
    </rPh>
    <rPh sb="8" eb="11">
      <t>ホジョリツ</t>
    </rPh>
    <rPh sb="12" eb="13">
      <t>ジョウ</t>
    </rPh>
    <rPh sb="15" eb="16">
      <t>エ</t>
    </rPh>
    <rPh sb="17" eb="18">
      <t>ガク</t>
    </rPh>
    <rPh sb="22" eb="25">
      <t>ホジョリツ</t>
    </rPh>
    <phoneticPr fontId="3"/>
  </si>
  <si>
    <t>補助所要額</t>
    <rPh sb="0" eb="5">
      <t>ホジョショヨウガク</t>
    </rPh>
    <phoneticPr fontId="3"/>
  </si>
  <si>
    <t>＜対象事業が複数ある場合は、以下の合計額を上記３の①欄及び②欄に記入すること＞</t>
    <rPh sb="1" eb="5">
      <t>タイショウジギョウ</t>
    </rPh>
    <rPh sb="6" eb="8">
      <t>フクスウ</t>
    </rPh>
    <rPh sb="10" eb="12">
      <t>バアイ</t>
    </rPh>
    <rPh sb="14" eb="16">
      <t>イカ</t>
    </rPh>
    <rPh sb="17" eb="20">
      <t>ゴウケイガク</t>
    </rPh>
    <rPh sb="21" eb="23">
      <t>ジョウキ</t>
    </rPh>
    <rPh sb="26" eb="27">
      <t>ラン</t>
    </rPh>
    <rPh sb="27" eb="28">
      <t>オヨ</t>
    </rPh>
    <rPh sb="30" eb="31">
      <t>ラン</t>
    </rPh>
    <rPh sb="32" eb="34">
      <t>キニュウ</t>
    </rPh>
    <phoneticPr fontId="3"/>
  </si>
  <si>
    <t>対象事業</t>
    <rPh sb="0" eb="4">
      <t>タイショウジギョウ</t>
    </rPh>
    <phoneticPr fontId="3"/>
  </si>
  <si>
    <t>総事業費</t>
    <phoneticPr fontId="3"/>
  </si>
  <si>
    <t>補助対象経費の支出額</t>
    <phoneticPr fontId="3"/>
  </si>
  <si>
    <t>①空調設備（更新）</t>
    <rPh sb="6" eb="8">
      <t>コウシン</t>
    </rPh>
    <phoneticPr fontId="3"/>
  </si>
  <si>
    <t>①空調設備（新設）</t>
    <rPh sb="6" eb="8">
      <t>シンセツ</t>
    </rPh>
    <phoneticPr fontId="3"/>
  </si>
  <si>
    <t>②空調設備（更新）</t>
    <rPh sb="6" eb="8">
      <t>コウシン</t>
    </rPh>
    <phoneticPr fontId="3"/>
  </si>
  <si>
    <t>④冷蔵庫（更新）</t>
  </si>
  <si>
    <t>③換気設備（更新）</t>
    <phoneticPr fontId="3"/>
  </si>
  <si>
    <t>④冷蔵庫（更新）</t>
    <phoneticPr fontId="3"/>
  </si>
  <si>
    <t>⑤照明機器（更新）</t>
  </si>
  <si>
    <t>⑤照明機器（更新）</t>
    <phoneticPr fontId="3"/>
  </si>
  <si>
    <t>⑥デマンド制御装置等（新設）</t>
    <phoneticPr fontId="3"/>
  </si>
  <si>
    <t>合計</t>
    <rPh sb="0" eb="2">
      <t>ゴウケイ</t>
    </rPh>
    <phoneticPr fontId="3"/>
  </si>
  <si>
    <t>４　誓約事項</t>
    <rPh sb="2" eb="6">
      <t>セイヤクジコウ</t>
    </rPh>
    <phoneticPr fontId="3"/>
  </si>
  <si>
    <t>この補助事業と重複して、他の補助金等の交付を受けているものはありません。</t>
    <phoneticPr fontId="3"/>
  </si>
  <si>
    <t>サービス種別・申請金額等の申請内容に相違ありません。</t>
    <phoneticPr fontId="3"/>
  </si>
  <si>
    <t>（第５号様式-別紙１-２）</t>
    <phoneticPr fontId="3"/>
  </si>
  <si>
    <t>事　業　内　容　内　訳　書</t>
    <rPh sb="0" eb="1">
      <t>コト</t>
    </rPh>
    <rPh sb="2" eb="3">
      <t>ギョウ</t>
    </rPh>
    <rPh sb="4" eb="5">
      <t>ナイ</t>
    </rPh>
    <rPh sb="6" eb="7">
      <t>ヨウ</t>
    </rPh>
    <rPh sb="8" eb="9">
      <t>ナイ</t>
    </rPh>
    <rPh sb="10" eb="11">
      <t>ヤク</t>
    </rPh>
    <rPh sb="12" eb="13">
      <t>ショ</t>
    </rPh>
    <phoneticPr fontId="3"/>
  </si>
  <si>
    <t>１　対象事業</t>
    <rPh sb="2" eb="6">
      <t>タイショウジギョウ</t>
    </rPh>
    <phoneticPr fontId="3"/>
  </si>
  <si>
    <r>
      <t xml:space="preserve">対象事業
</t>
    </r>
    <r>
      <rPr>
        <sz val="9"/>
        <color theme="1"/>
        <rFont val="ＭＳ 明朝"/>
        <family val="1"/>
        <charset val="128"/>
      </rPr>
      <t>※「01-1事業計画書」で選択した内容が反映されます。</t>
    </r>
    <rPh sb="12" eb="14">
      <t>ジギョウ</t>
    </rPh>
    <rPh sb="14" eb="17">
      <t>ケイカクショ</t>
    </rPh>
    <rPh sb="19" eb="21">
      <t>センタク</t>
    </rPh>
    <rPh sb="23" eb="25">
      <t>ナイヨウ</t>
    </rPh>
    <rPh sb="26" eb="28">
      <t>ハンエイ</t>
    </rPh>
    <phoneticPr fontId="3"/>
  </si>
  <si>
    <t>以下のいずれか
・【③-1】施設に付帯する設備であり、更新前のものと比較し、年間消費電力量（kWh）が少ないもの
・【③-2】熱交換型の第一種換気設備の機能を備えた設備</t>
    <rPh sb="0" eb="2">
      <t>イカ</t>
    </rPh>
    <rPh sb="14" eb="16">
      <t>シセツ</t>
    </rPh>
    <rPh sb="17" eb="19">
      <t>フタイ</t>
    </rPh>
    <rPh sb="21" eb="23">
      <t>セツビ</t>
    </rPh>
    <rPh sb="27" eb="29">
      <t>コウシン</t>
    </rPh>
    <rPh sb="29" eb="30">
      <t>マエ</t>
    </rPh>
    <rPh sb="34" eb="36">
      <t>ヒカク</t>
    </rPh>
    <rPh sb="38" eb="40">
      <t>ネンカン</t>
    </rPh>
    <rPh sb="40" eb="42">
      <t>ショウヒ</t>
    </rPh>
    <rPh sb="42" eb="44">
      <t>デンリョク</t>
    </rPh>
    <rPh sb="44" eb="45">
      <t>リョウ</t>
    </rPh>
    <rPh sb="51" eb="52">
      <t>スク</t>
    </rPh>
    <rPh sb="63" eb="66">
      <t>ネツコウカン</t>
    </rPh>
    <rPh sb="66" eb="67">
      <t>ガタ</t>
    </rPh>
    <rPh sb="68" eb="71">
      <t>ダイイッシュ</t>
    </rPh>
    <rPh sb="71" eb="73">
      <t>カンキ</t>
    </rPh>
    <rPh sb="73" eb="75">
      <t>セツビ</t>
    </rPh>
    <rPh sb="76" eb="78">
      <t>キノウ</t>
    </rPh>
    <rPh sb="79" eb="80">
      <t>ソナ</t>
    </rPh>
    <rPh sb="82" eb="84">
      <t>セツビ</t>
    </rPh>
    <phoneticPr fontId="3"/>
  </si>
  <si>
    <t>２　対象事業の内容</t>
    <rPh sb="2" eb="6">
      <t>タイショウジギョウ</t>
    </rPh>
    <rPh sb="7" eb="9">
      <t>ナイヨウ</t>
    </rPh>
    <phoneticPr fontId="3"/>
  </si>
  <si>
    <t>既存⇔導入</t>
    <rPh sb="0" eb="2">
      <t>キソン</t>
    </rPh>
    <rPh sb="3" eb="5">
      <t>ドウニュウ</t>
    </rPh>
    <phoneticPr fontId="3"/>
  </si>
  <si>
    <t>導入機器の種類</t>
    <rPh sb="0" eb="2">
      <t>ドウニュウ</t>
    </rPh>
    <rPh sb="2" eb="4">
      <t>キキ</t>
    </rPh>
    <rPh sb="5" eb="7">
      <t>シュルイ</t>
    </rPh>
    <phoneticPr fontId="3"/>
  </si>
  <si>
    <t>設置場所</t>
    <rPh sb="0" eb="4">
      <t>セッチバショ</t>
    </rPh>
    <phoneticPr fontId="3"/>
  </si>
  <si>
    <t>設備等の名称</t>
    <rPh sb="0" eb="2">
      <t>セツビ</t>
    </rPh>
    <rPh sb="2" eb="3">
      <t>トウ</t>
    </rPh>
    <rPh sb="4" eb="6">
      <t>メイショウ</t>
    </rPh>
    <phoneticPr fontId="3"/>
  </si>
  <si>
    <t>型番</t>
    <rPh sb="0" eb="2">
      <t>カタバン</t>
    </rPh>
    <phoneticPr fontId="3"/>
  </si>
  <si>
    <t>【⑤のみ】
照明機器の種別</t>
    <rPh sb="6" eb="10">
      <t>ショウメイキキ</t>
    </rPh>
    <rPh sb="11" eb="13">
      <t>シュベツ</t>
    </rPh>
    <phoneticPr fontId="3"/>
  </si>
  <si>
    <t>【③-2のみ】
熱交換型の第一種換気設備の機能を備えた設備に更新</t>
    <rPh sb="8" eb="11">
      <t>ネツコウカン</t>
    </rPh>
    <rPh sb="11" eb="12">
      <t>ガタ</t>
    </rPh>
    <rPh sb="13" eb="14">
      <t>ダイ</t>
    </rPh>
    <rPh sb="14" eb="16">
      <t>イッシュ</t>
    </rPh>
    <rPh sb="16" eb="18">
      <t>カンキ</t>
    </rPh>
    <rPh sb="18" eb="20">
      <t>セツビ</t>
    </rPh>
    <rPh sb="21" eb="23">
      <t>キノウ</t>
    </rPh>
    <rPh sb="24" eb="25">
      <t>ソナ</t>
    </rPh>
    <rPh sb="27" eb="29">
      <t>セツビ</t>
    </rPh>
    <rPh sb="30" eb="32">
      <t>コウシン</t>
    </rPh>
    <phoneticPr fontId="3"/>
  </si>
  <si>
    <t>台数</t>
    <rPh sb="0" eb="2">
      <t>ダイスウ</t>
    </rPh>
    <phoneticPr fontId="3"/>
  </si>
  <si>
    <r>
      <t xml:space="preserve">１台あたりの
年間消費電力量
</t>
    </r>
    <r>
      <rPr>
        <sz val="9"/>
        <color theme="1"/>
        <rFont val="ＭＳ 明朝"/>
        <family val="1"/>
        <charset val="128"/>
      </rPr>
      <t>（kWhまたはAPF（①②のみ））</t>
    </r>
    <rPh sb="1" eb="2">
      <t>ダイ</t>
    </rPh>
    <rPh sb="7" eb="14">
      <t>ネンカンショウヒデンリョクリョウ</t>
    </rPh>
    <phoneticPr fontId="3"/>
  </si>
  <si>
    <t>【①②のみ】
通年エネルギー消費効率（APF）で記載する場合、「APF」を選択</t>
    <rPh sb="24" eb="26">
      <t>キサイ</t>
    </rPh>
    <rPh sb="28" eb="30">
      <t>バアイ</t>
    </rPh>
    <rPh sb="37" eb="39">
      <t>センタク</t>
    </rPh>
    <phoneticPr fontId="3"/>
  </si>
  <si>
    <r>
      <t xml:space="preserve">全体の年間消費電力量
</t>
    </r>
    <r>
      <rPr>
        <sz val="9"/>
        <color theme="1"/>
        <rFont val="ＭＳ 明朝"/>
        <family val="1"/>
        <charset val="128"/>
      </rPr>
      <t>（kWhまたはAPF（①②のみ））</t>
    </r>
    <rPh sb="0" eb="2">
      <t>ゼンタイ</t>
    </rPh>
    <rPh sb="3" eb="10">
      <t>ネンカンショウヒデンリョクリョウ</t>
    </rPh>
    <phoneticPr fontId="3"/>
  </si>
  <si>
    <t>可否</t>
    <rPh sb="0" eb="2">
      <t>カヒ</t>
    </rPh>
    <phoneticPr fontId="3"/>
  </si>
  <si>
    <t>既存設備</t>
    <rPh sb="0" eb="2">
      <t>キソン</t>
    </rPh>
    <rPh sb="2" eb="4">
      <t>セツビ</t>
    </rPh>
    <phoneticPr fontId="3"/>
  </si>
  <si>
    <t>多目的室</t>
    <rPh sb="0" eb="4">
      <t>タモクテキシツ</t>
    </rPh>
    <phoneticPr fontId="3"/>
  </si>
  <si>
    <t>ルームエアコン</t>
    <phoneticPr fontId="3"/>
  </si>
  <si>
    <t>A-01</t>
    <phoneticPr fontId="3"/>
  </si>
  <si>
    <t>LED</t>
    <phoneticPr fontId="3"/>
  </si>
  <si>
    <t>蛍光灯</t>
    <phoneticPr fontId="3"/>
  </si>
  <si>
    <t>導入予定設備</t>
    <rPh sb="0" eb="4">
      <t>ドウニュウヨテイ</t>
    </rPh>
    <rPh sb="4" eb="6">
      <t>セツビ</t>
    </rPh>
    <phoneticPr fontId="3"/>
  </si>
  <si>
    <t>A-02</t>
    <phoneticPr fontId="3"/>
  </si>
  <si>
    <t>白熱灯</t>
    <phoneticPr fontId="3"/>
  </si>
  <si>
    <t>ハロゲンランプ</t>
    <phoneticPr fontId="3"/>
  </si>
  <si>
    <t>APF</t>
  </si>
  <si>
    <t>HIDランプ（メタルハライド、ナトリウムランプなど）</t>
    <phoneticPr fontId="3"/>
  </si>
  <si>
    <t>有機EL照明</t>
    <phoneticPr fontId="3"/>
  </si>
  <si>
    <t>その他</t>
    <rPh sb="2" eb="3">
      <t>タ</t>
    </rPh>
    <phoneticPr fontId="3"/>
  </si>
  <si>
    <t>②空調設備（新設）</t>
    <rPh sb="1" eb="5">
      <t>クウチョウセツビ</t>
    </rPh>
    <rPh sb="6" eb="8">
      <t>シンセツ</t>
    </rPh>
    <phoneticPr fontId="3"/>
  </si>
  <si>
    <t>③-1換気設備（更新）【年間消費電力量（kWh）の削減】</t>
    <rPh sb="8" eb="10">
      <t>コウシン</t>
    </rPh>
    <rPh sb="25" eb="27">
      <t>サクゲン</t>
    </rPh>
    <phoneticPr fontId="3"/>
  </si>
  <si>
    <t>③-2換気設備（更新）【熱交換型の第一種換気設備の機能を備えた設備】</t>
    <rPh sb="8" eb="10">
      <t>コウシン</t>
    </rPh>
    <rPh sb="12" eb="15">
      <t>ネツコウカン</t>
    </rPh>
    <rPh sb="15" eb="16">
      <t>ガタ</t>
    </rPh>
    <rPh sb="17" eb="18">
      <t>ダイ</t>
    </rPh>
    <rPh sb="18" eb="20">
      <t>イッシュ</t>
    </rPh>
    <rPh sb="20" eb="22">
      <t>カンキ</t>
    </rPh>
    <rPh sb="22" eb="24">
      <t>セツビ</t>
    </rPh>
    <rPh sb="25" eb="27">
      <t>キノウ</t>
    </rPh>
    <rPh sb="28" eb="29">
      <t>ソナ</t>
    </rPh>
    <rPh sb="31" eb="33">
      <t>セツビ</t>
    </rPh>
    <phoneticPr fontId="3"/>
  </si>
  <si>
    <t>天井換気扇</t>
    <rPh sb="0" eb="5">
      <t>テンジョウカンキセン</t>
    </rPh>
    <phoneticPr fontId="3"/>
  </si>
  <si>
    <t>B-01</t>
    <phoneticPr fontId="3"/>
  </si>
  <si>
    <t>④冷蔵庫（更新）</t>
    <rPh sb="5" eb="7">
      <t>コウシン</t>
    </rPh>
    <phoneticPr fontId="3"/>
  </si>
  <si>
    <t>⑤照明機器（更新）</t>
    <rPh sb="6" eb="8">
      <t>コウシン</t>
    </rPh>
    <phoneticPr fontId="3"/>
  </si>
  <si>
    <t>B-02</t>
    <phoneticPr fontId="3"/>
  </si>
  <si>
    <t>⑥デマンド制御装置等（新設）</t>
    <rPh sb="11" eb="13">
      <t>シンセツ</t>
    </rPh>
    <phoneticPr fontId="3"/>
  </si>
  <si>
    <t>天井換気扇</t>
    <rPh sb="0" eb="2">
      <t>テンジョウ</t>
    </rPh>
    <rPh sb="2" eb="5">
      <t>カンキセン</t>
    </rPh>
    <phoneticPr fontId="3"/>
  </si>
  <si>
    <t>高機能換気扇</t>
    <rPh sb="0" eb="6">
      <t>コウキノウカンキセン</t>
    </rPh>
    <phoneticPr fontId="3"/>
  </si>
  <si>
    <t>B-03</t>
    <phoneticPr fontId="3"/>
  </si>
  <si>
    <t>冷凍冷蔵庫</t>
    <rPh sb="0" eb="5">
      <t>レイトウレイゾウコ</t>
    </rPh>
    <phoneticPr fontId="3"/>
  </si>
  <si>
    <t>C-01</t>
    <phoneticPr fontId="3"/>
  </si>
  <si>
    <t>C-02</t>
    <phoneticPr fontId="3"/>
  </si>
  <si>
    <t>蛍光灯</t>
    <rPh sb="0" eb="3">
      <t>ケイコウトウ</t>
    </rPh>
    <phoneticPr fontId="3"/>
  </si>
  <si>
    <t>D-01</t>
    <phoneticPr fontId="3"/>
  </si>
  <si>
    <t>蛍光灯</t>
  </si>
  <si>
    <t>LEDベースライト</t>
    <phoneticPr fontId="3"/>
  </si>
  <si>
    <t>D-02</t>
    <phoneticPr fontId="3"/>
  </si>
  <si>
    <t>LED</t>
  </si>
  <si>
    <t>デマンド監視制御装置</t>
    <rPh sb="4" eb="10">
      <t>カンシセイギョソウチ</t>
    </rPh>
    <phoneticPr fontId="3"/>
  </si>
  <si>
    <t>E-02</t>
    <phoneticPr fontId="3"/>
  </si>
  <si>
    <t>（第５号様式-別紙２）</t>
    <phoneticPr fontId="3"/>
  </si>
  <si>
    <t>事　業　収　支　決　算　書</t>
    <rPh sb="0" eb="1">
      <t>コト</t>
    </rPh>
    <rPh sb="2" eb="3">
      <t>ギョウ</t>
    </rPh>
    <rPh sb="4" eb="5">
      <t>オサム</t>
    </rPh>
    <rPh sb="6" eb="7">
      <t>シ</t>
    </rPh>
    <rPh sb="8" eb="9">
      <t>ケッ</t>
    </rPh>
    <rPh sb="10" eb="11">
      <t>サン</t>
    </rPh>
    <rPh sb="12" eb="13">
      <t>ショ</t>
    </rPh>
    <phoneticPr fontId="3"/>
  </si>
  <si>
    <t>２　収入の部</t>
    <rPh sb="2" eb="4">
      <t>シュウニュウ</t>
    </rPh>
    <rPh sb="5" eb="6">
      <t>ブ</t>
    </rPh>
    <phoneticPr fontId="3"/>
  </si>
  <si>
    <t>（単位：円）</t>
    <rPh sb="1" eb="3">
      <t>タンイ</t>
    </rPh>
    <rPh sb="4" eb="5">
      <t>エン</t>
    </rPh>
    <phoneticPr fontId="3"/>
  </si>
  <si>
    <t>区分</t>
    <rPh sb="0" eb="2">
      <t>クブン</t>
    </rPh>
    <phoneticPr fontId="3"/>
  </si>
  <si>
    <t>予算額</t>
    <rPh sb="0" eb="3">
      <t>ヨサンガク</t>
    </rPh>
    <phoneticPr fontId="3"/>
  </si>
  <si>
    <t>決算額</t>
    <rPh sb="0" eb="2">
      <t>ケッサン</t>
    </rPh>
    <rPh sb="2" eb="3">
      <t>ガク</t>
    </rPh>
    <phoneticPr fontId="3"/>
  </si>
  <si>
    <t>内訳</t>
    <rPh sb="0" eb="2">
      <t>ウチワケ</t>
    </rPh>
    <phoneticPr fontId="3"/>
  </si>
  <si>
    <t>府補助金</t>
    <rPh sb="0" eb="4">
      <t>フホジョキン</t>
    </rPh>
    <phoneticPr fontId="3"/>
  </si>
  <si>
    <t>京都府社会福祉施設等省エネ推進緊急対策事業費補助金</t>
    <phoneticPr fontId="3"/>
  </si>
  <si>
    <t>自己資金</t>
    <rPh sb="0" eb="4">
      <t>ジコシキン</t>
    </rPh>
    <phoneticPr fontId="3"/>
  </si>
  <si>
    <t>３　支出の部</t>
    <rPh sb="2" eb="4">
      <t>シシュツ</t>
    </rPh>
    <rPh sb="5" eb="6">
      <t>ブ</t>
    </rPh>
    <phoneticPr fontId="3"/>
  </si>
  <si>
    <t>空調機器更新</t>
    <rPh sb="0" eb="4">
      <t>クウチョウキキ</t>
    </rPh>
    <rPh sb="4" eb="6">
      <t>コウシン</t>
    </rPh>
    <phoneticPr fontId="3"/>
  </si>
  <si>
    <t>冷蔵庫更新</t>
    <rPh sb="0" eb="3">
      <t>レイゾウコ</t>
    </rPh>
    <rPh sb="3" eb="5">
      <t>コウシン</t>
    </rPh>
    <phoneticPr fontId="3"/>
  </si>
  <si>
    <t>照明機器更新</t>
    <rPh sb="0" eb="4">
      <t>ショウメイキキ</t>
    </rPh>
    <rPh sb="4" eb="6">
      <t>コウシン</t>
    </rPh>
    <phoneticPr fontId="3"/>
  </si>
  <si>
    <t>注　「２収入の部」の合計欄の額と「３支出の部」の合計欄の額は、一致させてください。</t>
    <rPh sb="4" eb="6">
      <t>シュウニュウ</t>
    </rPh>
    <rPh sb="7" eb="8">
      <t>ブ</t>
    </rPh>
    <rPh sb="18" eb="20">
      <t>シシュツ</t>
    </rPh>
    <rPh sb="21" eb="22">
      <t>ブ</t>
    </rPh>
    <phoneticPr fontId="3"/>
  </si>
  <si>
    <t>「２収入の部」の合計欄の額と「３支出の部」の合計欄の額が一致していない場合、「×」と表示されるため、修正を行ってください。</t>
    <rPh sb="50" eb="52">
      <t>シュウセイ</t>
    </rPh>
    <rPh sb="53" eb="54">
      <t>オコナ</t>
    </rPh>
    <phoneticPr fontId="3"/>
  </si>
  <si>
    <t>（事業所・施設種別一覧）</t>
    <rPh sb="1" eb="4">
      <t>ジギョウショ</t>
    </rPh>
    <rPh sb="5" eb="7">
      <t>シセツ</t>
    </rPh>
    <rPh sb="7" eb="9">
      <t>シュベツ</t>
    </rPh>
    <rPh sb="9" eb="11">
      <t>イチラン</t>
    </rPh>
    <phoneticPr fontId="11"/>
  </si>
  <si>
    <t>通所介護</t>
    <phoneticPr fontId="3"/>
  </si>
  <si>
    <t>通所リハビリテーション</t>
    <phoneticPr fontId="3"/>
  </si>
  <si>
    <t>地域密着型通所介護</t>
    <phoneticPr fontId="3"/>
  </si>
  <si>
    <t>認知症対応型通所介護</t>
    <phoneticPr fontId="3"/>
  </si>
  <si>
    <t>小規模多機能型居宅介護</t>
    <phoneticPr fontId="3"/>
  </si>
  <si>
    <t>認知症対応型共同生活介護</t>
    <phoneticPr fontId="3"/>
  </si>
  <si>
    <t>地域密着型介護老人福祉施設入所者生活介護（併設型の短期入所生活介護を含む。）</t>
    <phoneticPr fontId="3"/>
  </si>
  <si>
    <t>複合型サービス（看護小規模多機能型居宅介護）</t>
    <phoneticPr fontId="3"/>
  </si>
  <si>
    <t>指定介護老人福祉施設（併設型の短期入所生活介護を含む。）</t>
    <phoneticPr fontId="3"/>
  </si>
  <si>
    <t>介護老人保健施設（併設型の短期入所療養介護を含む。）</t>
    <phoneticPr fontId="3"/>
  </si>
  <si>
    <t>介護医療院</t>
    <phoneticPr fontId="3"/>
  </si>
  <si>
    <t>養護老人ホーム</t>
    <phoneticPr fontId="3"/>
  </si>
  <si>
    <t>軽費老人ホーム</t>
    <phoneticPr fontId="3"/>
  </si>
  <si>
    <t>生活支援ハウス</t>
    <phoneticPr fontId="3"/>
  </si>
  <si>
    <t>療養介護</t>
    <rPh sb="0" eb="4">
      <t>リョウヨウカイゴ</t>
    </rPh>
    <phoneticPr fontId="3"/>
  </si>
  <si>
    <t>生活介護</t>
    <rPh sb="0" eb="4">
      <t>セイカツカイゴ</t>
    </rPh>
    <phoneticPr fontId="3"/>
  </si>
  <si>
    <t>短期入所（単独型）</t>
    <rPh sb="0" eb="4">
      <t>タンキニュウショ</t>
    </rPh>
    <rPh sb="5" eb="8">
      <t>タンドクガタ</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</si>
  <si>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</si>
  <si>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</si>
  <si>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宿泊型自立訓練（併設型の短期入所を含む。）</t>
    <rPh sb="0" eb="3">
      <t>シュクハクガタ</t>
    </rPh>
    <rPh sb="3" eb="7">
      <t>ジリツクンレン</t>
    </rPh>
    <phoneticPr fontId="3"/>
  </si>
  <si>
    <t>就労選択支援</t>
    <rPh sb="0" eb="6">
      <t>シュウロウセンタクシエン</t>
    </rPh>
    <phoneticPr fontId="3"/>
  </si>
  <si>
    <t>就労移行支援</t>
    <rPh sb="0" eb="6">
      <t>シュウロウイコウシエン</t>
    </rPh>
    <phoneticPr fontId="3"/>
  </si>
  <si>
    <t>就労継続支援A型</t>
    <rPh sb="0" eb="6">
      <t>シュウロウケイゾクシエン</t>
    </rPh>
    <rPh sb="7" eb="8">
      <t>ガタ</t>
    </rPh>
    <phoneticPr fontId="3"/>
  </si>
  <si>
    <t>就労継続支援B型</t>
    <rPh sb="0" eb="6">
      <t>シュウロウケイゾクシエン</t>
    </rPh>
    <rPh sb="7" eb="8">
      <t>ガタ</t>
    </rPh>
    <phoneticPr fontId="3"/>
  </si>
  <si>
    <t>共同生活援助（併設型の短期入所を含む。）</t>
    <rPh sb="0" eb="6">
      <t>キョウドウセイカツエンジョ</t>
    </rPh>
    <rPh sb="7" eb="9">
      <t>ヘイセツ</t>
    </rPh>
    <rPh sb="9" eb="10">
      <t>ガタ</t>
    </rPh>
    <rPh sb="11" eb="15">
      <t>タンキニュウショ</t>
    </rPh>
    <rPh sb="16" eb="17">
      <t>フク</t>
    </rPh>
    <phoneticPr fontId="3"/>
  </si>
  <si>
    <t>障害者支援施設（併設型の短期入所を含む。）</t>
    <rPh sb="0" eb="7">
      <t>ショウガイシャシエンシセツ</t>
    </rPh>
    <phoneticPr fontId="3"/>
  </si>
  <si>
    <t>児童発達支援</t>
    <rPh sb="0" eb="6">
      <t>ジドウハッタツシエン</t>
    </rPh>
    <phoneticPr fontId="3"/>
  </si>
  <si>
    <t>放課後等デイサービス</t>
    <rPh sb="0" eb="4">
      <t>ホウカゴトウ</t>
    </rPh>
    <phoneticPr fontId="3"/>
  </si>
  <si>
    <t>福祉型障害児入所施設（併設型の短期入所を含む。）</t>
    <rPh sb="0" eb="3">
      <t>フクシガタ</t>
    </rPh>
    <rPh sb="3" eb="6">
      <t>ショウガイジ</t>
    </rPh>
    <rPh sb="6" eb="10">
      <t>ニュウショシセツ</t>
    </rPh>
    <phoneticPr fontId="3"/>
  </si>
  <si>
    <t>医療型障害児入所施設（併設型の短期入所を含む。）</t>
    <rPh sb="0" eb="6">
      <t>イリョウガタショウガイジ</t>
    </rPh>
    <rPh sb="6" eb="10">
      <t>ニュウショシセツ</t>
    </rPh>
    <phoneticPr fontId="3"/>
  </si>
  <si>
    <t>私立保育所</t>
    <rPh sb="0" eb="5">
      <t>シリツホイクショ</t>
    </rPh>
    <phoneticPr fontId="11"/>
  </si>
  <si>
    <t>地域型保育事業を行う事業所</t>
  </si>
  <si>
    <t>認可外保育施設</t>
    <rPh sb="0" eb="7">
      <t>ニンカガイホイクシセツ</t>
    </rPh>
    <phoneticPr fontId="11"/>
  </si>
  <si>
    <t>児童養護施設</t>
    <rPh sb="0" eb="2">
      <t>ジドウ</t>
    </rPh>
    <rPh sb="2" eb="4">
      <t>ヨウゴ</t>
    </rPh>
    <rPh sb="4" eb="6">
      <t>シセツ</t>
    </rPh>
    <phoneticPr fontId="11"/>
  </si>
  <si>
    <t>乳児院</t>
    <rPh sb="0" eb="3">
      <t>ニュウジイン</t>
    </rPh>
    <phoneticPr fontId="11"/>
  </si>
  <si>
    <t>母子生活支援施設</t>
    <rPh sb="0" eb="8">
      <t>ボシセイカツシエンシセツ</t>
    </rPh>
    <phoneticPr fontId="3"/>
  </si>
  <si>
    <t>児童心理治療施設</t>
    <rPh sb="0" eb="4">
      <t>ジドウシンリ</t>
    </rPh>
    <rPh sb="4" eb="8">
      <t>チリョウシセツ</t>
    </rPh>
    <phoneticPr fontId="3"/>
  </si>
  <si>
    <t>小規模住居型児童養育事業者（ファミリーホーム）</t>
    <rPh sb="0" eb="3">
      <t>ショウキボ</t>
    </rPh>
    <rPh sb="3" eb="5">
      <t>ジュウキョ</t>
    </rPh>
    <rPh sb="5" eb="6">
      <t>ガタ</t>
    </rPh>
    <rPh sb="6" eb="8">
      <t>ジドウ</t>
    </rPh>
    <rPh sb="8" eb="10">
      <t>ヨウイク</t>
    </rPh>
    <rPh sb="10" eb="13">
      <t>ジギョウシャ</t>
    </rPh>
    <phoneticPr fontId="3"/>
  </si>
  <si>
    <t>里親</t>
    <rPh sb="0" eb="2">
      <t>サトオヤ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</si>
</sst>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6">
    <font>
      <sz val="11"/>
      <color theme="1"/>
      <name val="ＭＳ 明朝"/>
      <family val="2"/>
      <charset val="128"/>
    </font>
    <font>
      <sz val="11"/>
      <color theme="1"/>
      <name val="游ゴシック"/>
      <family val="2"/>
      <charset val="128"/>
      <scheme val="minor"/>
    </font>
    <font>
      <sz val="11"/>
      <color theme="1"/>
      <name val="ＭＳ 明朝"/>
      <family val="2"/>
      <charset val="128"/>
    </font>
    <font>
      <sz val="6"/>
      <name val="ＭＳ 明朝"/>
      <family val="2"/>
      <charset val="128"/>
    </font>
    <font>
      <sz val="10"/>
      <color theme="1"/>
      <name val="ＭＳ 明朝"/>
      <family val="2"/>
      <charset val="128"/>
    </font>
    <font>
      <sz val="12"/>
      <color theme="1"/>
      <name val="ＭＳ 明朝"/>
      <family val="2"/>
      <charset val="128"/>
    </font>
    <font>
      <sz val="14"/>
      <color theme="1"/>
      <name val="ＭＳ 明朝"/>
      <family val="2"/>
      <charset val="128"/>
    </font>
    <font>
      <sz val="9"/>
      <color theme="1"/>
      <name val="ＭＳ 明朝"/>
      <family val="1"/>
      <charset val="128"/>
    </font>
    <font>
      <sz val="8"/>
      <color theme="1"/>
      <name val="ＭＳ 明朝"/>
      <family val="1"/>
      <charset val="128"/>
    </font>
    <font>
      <sz val="12"/>
      <color theme="1"/>
      <name val="ＭＳ 明朝"/>
      <family val="1"/>
      <charset val="128"/>
    </font>
    <font>
      <b/>
      <u/>
      <sz val="12"/>
      <color rgb="FFFF0000"/>
      <name val="ＭＳ 明朝"/>
      <family val="1"/>
      <charset val="128"/>
    </font>
    <font>
      <sz val="6"/>
      <name val="游ゴシック"/>
      <family val="2"/>
      <charset val="128"/>
      <scheme val="minor"/>
    </font>
    <font>
      <sz val="11"/>
      <color theme="1"/>
      <name val="ＭＳ 明朝"/>
      <family val="1"/>
      <charset val="128"/>
    </font>
    <font>
      <sz val="10"/>
      <color theme="1"/>
      <name val="ＭＳ 明朝"/>
      <family val="1"/>
      <charset val="128"/>
    </font>
    <font>
      <sz val="14"/>
      <color theme="1"/>
      <name val="ＭＳ 明朝"/>
      <family val="1"/>
      <charset val="128"/>
    </font>
    <font>
      <sz val="11"/>
      <name val="ＭＳ 明朝"/>
      <family val="1"/>
      <charset val="128"/>
    </font>
    <font>
      <sz val="12"/>
      <name val="ＭＳ 明朝"/>
      <family val="1"/>
      <charset val="128"/>
    </font>
    <font>
      <b/>
      <sz val="11"/>
      <name val="游ゴシック"/>
      <family val="3"/>
      <charset val="128"/>
      <scheme val="minor"/>
    </font>
    <font>
      <sz val="11"/>
      <name val="ＭＳ 明朝"/>
      <family val="2"/>
      <charset val="128"/>
    </font>
    <font>
      <sz val="12"/>
      <color rgb="FFFF0000"/>
      <name val="ＭＳ 明朝"/>
      <family val="1"/>
      <charset val="128"/>
    </font>
    <font>
      <sz val="11"/>
      <color rgb="FFFF0000"/>
      <name val="HGS創英角ﾎﾟｯﾌﾟ体"/>
      <family val="3"/>
      <charset val="128"/>
    </font>
    <font>
      <u/>
      <sz val="11"/>
      <color theme="10"/>
      <name val="ＭＳ 明朝"/>
      <family val="2"/>
      <charset val="128"/>
    </font>
    <font>
      <u/>
      <sz val="11"/>
      <color rgb="FFFF0000"/>
      <name val="HGS創英角ﾎﾟｯﾌﾟ体"/>
      <family val="3"/>
      <charset val="128"/>
    </font>
    <font>
      <sz val="10"/>
      <color rgb="FFFF0000"/>
      <name val="HGS創英角ﾎﾟｯﾌﾟ体"/>
      <family val="3"/>
      <charset val="128"/>
    </font>
    <font>
      <sz val="10"/>
      <color theme="1"/>
      <name val="HGS創英角ﾎﾟｯﾌﾟ体"/>
      <family val="3"/>
      <charset val="128"/>
    </font>
    <font>
      <sz val="10"/>
      <color rgb="FFFF0000"/>
      <name val="HGP創英角ﾎﾟｯﾌﾟ体"/>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447">
    <xf numFmtId="0" fontId="0" fillId="0" borderId="0" xfId="0">
      <alignment vertical="center"/>
    </xf>
    <xf numFmtId="0" fontId="5" fillId="0" borderId="0" xfId="0" applyFont="1">
      <alignment vertical="center"/>
    </xf>
    <xf numFmtId="0" fontId="9" fillId="0" borderId="0" xfId="0" applyFont="1">
      <alignment vertical="center"/>
    </xf>
    <xf numFmtId="38" fontId="9" fillId="0" borderId="0" xfId="0" applyNumberFormat="1" applyFont="1">
      <alignment vertical="center"/>
    </xf>
    <xf numFmtId="0" fontId="12" fillId="0" borderId="0" xfId="0" applyFont="1" applyAlignment="1">
      <alignment horizontal="center" vertical="center"/>
    </xf>
    <xf numFmtId="0" fontId="0" fillId="0" borderId="6" xfId="0" applyBorder="1">
      <alignment vertical="center"/>
    </xf>
    <xf numFmtId="0" fontId="4" fillId="0" borderId="0" xfId="0" applyFont="1" applyAlignment="1">
      <alignment vertical="center" wrapText="1"/>
    </xf>
    <xf numFmtId="0" fontId="12" fillId="0" borderId="0" xfId="0" applyFont="1">
      <alignment vertical="center"/>
    </xf>
    <xf numFmtId="38" fontId="12" fillId="0" borderId="0" xfId="3" applyFont="1" applyAlignment="1">
      <alignment horizontal="center" vertical="center" wrapText="1"/>
    </xf>
    <xf numFmtId="38" fontId="12" fillId="0" borderId="0" xfId="3" applyFont="1" applyAlignment="1">
      <alignment horizontal="center" vertical="center"/>
    </xf>
    <xf numFmtId="0" fontId="12" fillId="0" borderId="0" xfId="0" applyFont="1" applyAlignment="1">
      <alignment horizontal="right" vertical="center"/>
    </xf>
    <xf numFmtId="38" fontId="12" fillId="0" borderId="0" xfId="3" applyFont="1">
      <alignment vertical="center"/>
    </xf>
    <xf numFmtId="0" fontId="12" fillId="0" borderId="3" xfId="0" applyFont="1" applyBorder="1">
      <alignment vertical="center"/>
    </xf>
    <xf numFmtId="0" fontId="12" fillId="0" borderId="0" xfId="0" applyFont="1" applyAlignment="1">
      <alignment horizontal="left" vertical="center"/>
    </xf>
    <xf numFmtId="0" fontId="15" fillId="0" borderId="35" xfId="2" applyFont="1" applyBorder="1" applyAlignment="1">
      <alignment horizontal="justify" vertical="center"/>
    </xf>
    <xf numFmtId="0" fontId="15" fillId="0" borderId="9" xfId="2" applyFont="1" applyBorder="1" applyAlignment="1">
      <alignment horizontal="justify" vertical="center"/>
    </xf>
    <xf numFmtId="0" fontId="17" fillId="0" borderId="0" xfId="2" applyFont="1">
      <alignment vertical="center"/>
    </xf>
    <xf numFmtId="0" fontId="18" fillId="0" borderId="0" xfId="0" applyFont="1">
      <alignment vertical="center"/>
    </xf>
    <xf numFmtId="0" fontId="15" fillId="0" borderId="35" xfId="2" applyFont="1" applyBorder="1">
      <alignment vertical="center"/>
    </xf>
    <xf numFmtId="0" fontId="15" fillId="0" borderId="8" xfId="2" applyFont="1" applyBorder="1" applyAlignment="1">
      <alignment horizontal="justify" vertical="center"/>
    </xf>
    <xf numFmtId="0" fontId="6" fillId="0" borderId="0" xfId="0" applyFont="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6" fillId="0" borderId="1" xfId="0" applyFont="1" applyBorder="1" applyAlignment="1">
      <alignment horizontal="left" vertical="center" wrapText="1"/>
    </xf>
    <xf numFmtId="0" fontId="16" fillId="0" borderId="9" xfId="0" applyFont="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10" xfId="0" applyFont="1" applyFill="1" applyBorder="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1" xfId="0" applyFont="1" applyBorder="1" applyAlignment="1">
      <alignment horizontal="left" vertical="center"/>
    </xf>
    <xf numFmtId="0" fontId="9" fillId="0" borderId="24" xfId="0" applyFont="1" applyBorder="1" applyAlignment="1">
      <alignment horizontal="left" vertical="center"/>
    </xf>
    <xf numFmtId="0" fontId="9" fillId="0" borderId="0" xfId="0" applyFont="1" applyAlignment="1">
      <alignment horizontal="left" vertical="center"/>
    </xf>
    <xf numFmtId="0" fontId="9" fillId="0" borderId="25" xfId="0" applyFont="1" applyBorder="1" applyAlignment="1">
      <alignment horizontal="left"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24" xfId="0" applyFont="1" applyFill="1" applyBorder="1" applyAlignment="1">
      <alignment horizontal="center" vertical="center"/>
    </xf>
    <xf numFmtId="0" fontId="19" fillId="3" borderId="0" xfId="0" applyFont="1" applyFill="1" applyAlignment="1">
      <alignment horizontal="center" vertical="center"/>
    </xf>
    <xf numFmtId="0" fontId="19" fillId="3" borderId="25"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16" xfId="0" applyFont="1"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1"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10" xfId="0" applyFont="1" applyBorder="1" applyAlignment="1">
      <alignment horizontal="left" vertical="center" wrapText="1"/>
    </xf>
    <xf numFmtId="0" fontId="19" fillId="3" borderId="30" xfId="0" applyFont="1" applyFill="1" applyBorder="1" applyAlignment="1">
      <alignment horizontal="center" vertical="center"/>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19" fillId="3" borderId="31" xfId="0" applyFont="1" applyFill="1" applyBorder="1" applyAlignment="1">
      <alignment horizontal="center" vertical="center"/>
    </xf>
    <xf numFmtId="0" fontId="19" fillId="3" borderId="32" xfId="0" applyFont="1" applyFill="1" applyBorder="1" applyAlignment="1">
      <alignment horizontal="center" vertical="center"/>
    </xf>
    <xf numFmtId="0" fontId="19" fillId="3" borderId="34" xfId="0" applyFont="1" applyFill="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19" xfId="0" applyFont="1" applyBorder="1" applyAlignment="1">
      <alignment horizontal="center" vertical="center"/>
    </xf>
    <xf numFmtId="0" fontId="16" fillId="0" borderId="27" xfId="0" applyFont="1" applyBorder="1" applyAlignment="1">
      <alignment horizontal="left" vertical="center" wrapText="1"/>
    </xf>
    <xf numFmtId="0" fontId="9" fillId="0" borderId="28" xfId="0" applyFont="1" applyBorder="1" applyAlignment="1">
      <alignment horizontal="left" vertical="center" wrapText="1"/>
    </xf>
    <xf numFmtId="0" fontId="9" fillId="0" borderId="13" xfId="0" applyFont="1" applyBorder="1" applyAlignment="1">
      <alignment horizontal="left" vertical="center" wrapText="1"/>
    </xf>
    <xf numFmtId="0" fontId="9" fillId="0" borderId="29" xfId="0" applyFont="1" applyBorder="1" applyAlignment="1">
      <alignment horizontal="left" vertical="center" wrapText="1"/>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10" xfId="0" applyFont="1" applyBorder="1" applyAlignment="1">
      <alignment horizontal="left"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1" xfId="0" applyFont="1" applyBorder="1" applyAlignment="1">
      <alignment horizontal="left" vertical="center" wrapText="1"/>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left" vertical="center" wrapText="1"/>
    </xf>
    <xf numFmtId="0" fontId="9" fillId="0" borderId="1" xfId="0" applyFont="1" applyBorder="1" applyAlignment="1">
      <alignment horizontal="left" vertical="center" wrapText="1"/>
    </xf>
    <xf numFmtId="0" fontId="19" fillId="3"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23" xfId="0" applyFont="1" applyFill="1" applyBorder="1" applyAlignment="1">
      <alignment horizontal="center" vertical="center"/>
    </xf>
    <xf numFmtId="0" fontId="10" fillId="0" borderId="7" xfId="0" applyFont="1" applyBorder="1" applyAlignment="1">
      <alignment horizontal="left" vertical="center"/>
    </xf>
    <xf numFmtId="0" fontId="10" fillId="0" borderId="1" xfId="0" applyFont="1" applyBorder="1" applyAlignment="1">
      <alignment horizontal="left" vertical="center"/>
    </xf>
    <xf numFmtId="0" fontId="9" fillId="0" borderId="0" xfId="0" applyFont="1" applyAlignment="1">
      <alignment horizontal="lef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23" xfId="0" applyFont="1" applyFill="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center" vertical="center" wrapText="1"/>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3" xfId="0" applyFont="1" applyFill="1" applyBorder="1" applyAlignment="1">
      <alignment horizontal="center" vertical="center"/>
    </xf>
    <xf numFmtId="0" fontId="9" fillId="0" borderId="7" xfId="0" applyFont="1" applyBorder="1" applyAlignment="1">
      <alignment horizontal="left" vertical="center" wrapText="1"/>
    </xf>
    <xf numFmtId="0" fontId="9" fillId="0" borderId="7" xfId="0" applyFont="1" applyBorder="1" applyAlignment="1">
      <alignment horizontal="left"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0" xfId="0" applyFont="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42" xfId="0" applyFont="1" applyBorder="1" applyAlignment="1">
      <alignment horizontal="center" vertical="center"/>
    </xf>
    <xf numFmtId="0" fontId="12" fillId="0" borderId="11" xfId="0" applyFont="1" applyBorder="1" applyAlignment="1">
      <alignment horizontal="center" vertical="center"/>
    </xf>
    <xf numFmtId="0" fontId="12" fillId="0" borderId="43" xfId="0" applyFont="1" applyBorder="1" applyAlignment="1">
      <alignment horizontal="center" vertical="center"/>
    </xf>
    <xf numFmtId="0" fontId="12" fillId="0" borderId="10" xfId="0" applyFont="1" applyBorder="1" applyAlignment="1">
      <alignment horizontal="center" vertical="center"/>
    </xf>
    <xf numFmtId="0" fontId="12" fillId="0" borderId="24" xfId="0" applyFont="1" applyBorder="1" applyAlignment="1">
      <alignment horizontal="center" vertical="center"/>
    </xf>
    <xf numFmtId="0" fontId="12" fillId="0" borderId="0" xfId="0" applyFont="1" applyAlignment="1">
      <alignment horizontal="center" vertical="center"/>
    </xf>
    <xf numFmtId="0" fontId="12" fillId="0" borderId="25"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4" fillId="0" borderId="0" xfId="0" applyFont="1" applyAlignment="1">
      <alignment horizontal="center" vertical="center"/>
    </xf>
    <xf numFmtId="0" fontId="22" fillId="2" borderId="1" xfId="4" applyFont="1" applyFill="1" applyBorder="1" applyAlignment="1">
      <alignment horizontal="left" vertical="center"/>
    </xf>
    <xf numFmtId="0" fontId="20" fillId="2" borderId="1" xfId="0" applyFont="1" applyFill="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7" fillId="0" borderId="2"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7" fillId="0" borderId="11"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7" fillId="0" borderId="10" xfId="0" applyFont="1" applyBorder="1" applyAlignment="1">
      <alignment horizontal="left" vertical="center" wrapText="1" shrinkToFit="1"/>
    </xf>
    <xf numFmtId="0" fontId="20" fillId="2" borderId="2" xfId="0" applyFont="1" applyFill="1" applyBorder="1" applyAlignment="1">
      <alignment horizontal="left" vertical="center"/>
    </xf>
    <xf numFmtId="0" fontId="20" fillId="2" borderId="3" xfId="0" applyFont="1" applyFill="1" applyBorder="1" applyAlignment="1">
      <alignment horizontal="left" vertical="center"/>
    </xf>
    <xf numFmtId="0" fontId="20" fillId="2" borderId="11" xfId="0" applyFont="1" applyFill="1" applyBorder="1" applyAlignment="1">
      <alignment horizontal="left" vertical="center"/>
    </xf>
    <xf numFmtId="0" fontId="20" fillId="2" borderId="5" xfId="0" applyFont="1" applyFill="1" applyBorder="1" applyAlignment="1">
      <alignment horizontal="left" vertical="center"/>
    </xf>
    <xf numFmtId="0" fontId="20" fillId="2" borderId="6" xfId="0" applyFont="1" applyFill="1" applyBorder="1" applyAlignment="1">
      <alignment horizontal="left" vertical="center"/>
    </xf>
    <xf numFmtId="0" fontId="20" fillId="2" borderId="10" xfId="0" applyFont="1" applyFill="1" applyBorder="1" applyAlignment="1">
      <alignment horizontal="left" vertical="center"/>
    </xf>
    <xf numFmtId="0" fontId="0" fillId="2" borderId="1" xfId="0"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20" fillId="3" borderId="2"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10"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0" xfId="0" applyFont="1" applyFill="1" applyBorder="1" applyAlignment="1">
      <alignment horizontal="center" vertical="center"/>
    </xf>
    <xf numFmtId="38" fontId="12" fillId="4" borderId="57" xfId="1" applyFont="1" applyFill="1" applyBorder="1" applyAlignment="1">
      <alignment horizontal="right" vertical="center"/>
    </xf>
    <xf numFmtId="38" fontId="12" fillId="4" borderId="3" xfId="1" applyFont="1" applyFill="1" applyBorder="1" applyAlignment="1">
      <alignment horizontal="right" vertical="center"/>
    </xf>
    <xf numFmtId="38" fontId="12" fillId="4" borderId="58" xfId="1" applyFont="1" applyFill="1" applyBorder="1" applyAlignment="1">
      <alignment horizontal="right" vertical="center"/>
    </xf>
    <xf numFmtId="38" fontId="12" fillId="4" borderId="32" xfId="1" applyFont="1" applyFill="1" applyBorder="1" applyAlignment="1">
      <alignment horizontal="right" vertical="center"/>
    </xf>
    <xf numFmtId="0" fontId="12" fillId="0" borderId="30" xfId="0" applyFont="1" applyBorder="1" applyAlignment="1">
      <alignment horizontal="center" vertical="center"/>
    </xf>
    <xf numFmtId="0" fontId="12" fillId="0" borderId="34" xfId="0" applyFont="1" applyBorder="1" applyAlignment="1">
      <alignment horizontal="center" vertical="center"/>
    </xf>
    <xf numFmtId="0" fontId="20" fillId="3" borderId="1" xfId="0" applyFont="1" applyFill="1" applyBorder="1" applyAlignment="1">
      <alignment horizontal="center" vertical="center"/>
    </xf>
    <xf numFmtId="38" fontId="20" fillId="2" borderId="1" xfId="1" applyFont="1" applyFill="1" applyBorder="1" applyAlignment="1">
      <alignment vertical="center"/>
    </xf>
    <xf numFmtId="0" fontId="12" fillId="0" borderId="2"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1"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10" xfId="0" applyFont="1" applyBorder="1" applyAlignment="1">
      <alignment horizontal="left" vertical="center" wrapText="1"/>
    </xf>
    <xf numFmtId="38" fontId="20" fillId="2" borderId="1" xfId="1" applyFont="1" applyFill="1" applyBorder="1" applyAlignment="1">
      <alignment horizontal="right" vertical="center"/>
    </xf>
    <xf numFmtId="38" fontId="20" fillId="2" borderId="4" xfId="1" applyFont="1" applyFill="1" applyBorder="1" applyAlignment="1">
      <alignment horizontal="right" vertical="center"/>
    </xf>
    <xf numFmtId="38" fontId="12" fillId="4" borderId="2" xfId="1" applyFont="1" applyFill="1" applyBorder="1" applyAlignment="1">
      <alignment horizontal="right" vertical="center"/>
    </xf>
    <xf numFmtId="38" fontId="12" fillId="4" borderId="5" xfId="1" applyFont="1" applyFill="1" applyBorder="1" applyAlignment="1">
      <alignment horizontal="right" vertical="center"/>
    </xf>
    <xf numFmtId="38" fontId="12" fillId="4" borderId="6" xfId="1" applyFont="1" applyFill="1" applyBorder="1" applyAlignment="1">
      <alignment horizontal="right" vertical="center"/>
    </xf>
    <xf numFmtId="38" fontId="12" fillId="0" borderId="11" xfId="1" applyFont="1" applyBorder="1" applyAlignment="1">
      <alignment horizontal="center" vertical="center"/>
    </xf>
    <xf numFmtId="38" fontId="12" fillId="0" borderId="10" xfId="1" applyFont="1" applyBorder="1" applyAlignment="1">
      <alignment horizontal="center" vertical="center"/>
    </xf>
    <xf numFmtId="38" fontId="12" fillId="4" borderId="11" xfId="1" applyFont="1" applyFill="1" applyBorder="1" applyAlignment="1">
      <alignment horizontal="right" vertical="center"/>
    </xf>
    <xf numFmtId="38" fontId="12" fillId="4" borderId="10" xfId="1" applyFont="1" applyFill="1" applyBorder="1" applyAlignment="1">
      <alignment horizontal="right" vertical="center"/>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8" fillId="0" borderId="2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58" fontId="20" fillId="2" borderId="1" xfId="0" applyNumberFormat="1" applyFont="1" applyFill="1" applyBorder="1" applyAlignment="1">
      <alignment horizontal="center" vertical="center"/>
    </xf>
    <xf numFmtId="0" fontId="20"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22"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23" xfId="0" applyFont="1" applyBorder="1" applyAlignment="1">
      <alignment horizontal="left"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20" fillId="2" borderId="5"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 xfId="0" applyFont="1" applyFill="1" applyBorder="1" applyAlignment="1">
      <alignment horizontal="center" vertical="center"/>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4" xfId="0" applyFont="1" applyBorder="1" applyAlignment="1">
      <alignment horizontal="center" vertical="center"/>
    </xf>
    <xf numFmtId="0" fontId="12" fillId="0" borderId="56" xfId="0" applyFont="1" applyBorder="1" applyAlignment="1">
      <alignment horizontal="center" vertical="center"/>
    </xf>
    <xf numFmtId="0" fontId="12" fillId="0" borderId="7" xfId="0" applyFont="1" applyBorder="1" applyAlignment="1">
      <alignment horizontal="center" vertical="center"/>
    </xf>
    <xf numFmtId="0" fontId="12" fillId="0" borderId="24" xfId="0" applyFont="1" applyBorder="1" applyAlignment="1">
      <alignment horizontal="center" vertical="center" shrinkToFit="1"/>
    </xf>
    <xf numFmtId="0" fontId="12" fillId="0" borderId="0" xfId="0" applyFont="1" applyAlignment="1">
      <alignment horizontal="center" vertical="center" shrinkToFit="1"/>
    </xf>
    <xf numFmtId="0" fontId="12" fillId="0" borderId="25" xfId="0" applyFont="1" applyBorder="1" applyAlignment="1">
      <alignment horizontal="center" vertical="center" shrinkToFi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11"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20" fillId="3" borderId="10" xfId="0" applyFont="1" applyFill="1" applyBorder="1" applyAlignment="1">
      <alignment horizontal="left" vertical="center" wrapText="1"/>
    </xf>
    <xf numFmtId="0" fontId="12" fillId="0" borderId="1" xfId="0" applyFont="1" applyBorder="1" applyAlignment="1">
      <alignment horizontal="left" vertical="center" wrapText="1" shrinkToFit="1"/>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10" xfId="0" applyFont="1" applyFill="1" applyBorder="1" applyAlignment="1">
      <alignment horizontal="center" vertical="center"/>
    </xf>
    <xf numFmtId="0" fontId="12" fillId="0" borderId="2"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11" xfId="0" applyFont="1" applyBorder="1" applyAlignment="1">
      <alignment horizontal="left" vertical="center" wrapText="1" shrinkToFit="1"/>
    </xf>
    <xf numFmtId="0" fontId="12" fillId="0" borderId="5" xfId="0" applyFont="1" applyBorder="1" applyAlignment="1">
      <alignment horizontal="left" vertical="center" wrapText="1" shrinkToFit="1"/>
    </xf>
    <xf numFmtId="0" fontId="12" fillId="0" borderId="6" xfId="0" applyFont="1" applyBorder="1" applyAlignment="1">
      <alignment horizontal="left" vertical="center" wrapText="1" shrinkToFit="1"/>
    </xf>
    <xf numFmtId="0" fontId="12" fillId="0" borderId="10" xfId="0" applyFont="1" applyBorder="1" applyAlignment="1">
      <alignment horizontal="left" vertical="center" wrapText="1" shrinkToFit="1"/>
    </xf>
    <xf numFmtId="0" fontId="12" fillId="0" borderId="1" xfId="0" applyFont="1" applyBorder="1" applyAlignment="1">
      <alignment horizontal="center" vertical="center"/>
    </xf>
    <xf numFmtId="38" fontId="23" fillId="2" borderId="2" xfId="1" applyFont="1" applyFill="1" applyBorder="1" applyAlignment="1">
      <alignment horizontal="center" vertical="center" shrinkToFit="1"/>
    </xf>
    <xf numFmtId="38" fontId="23" fillId="2" borderId="3" xfId="1" applyFont="1" applyFill="1" applyBorder="1" applyAlignment="1">
      <alignment horizontal="center" vertical="center" shrinkToFit="1"/>
    </xf>
    <xf numFmtId="38" fontId="23" fillId="2" borderId="44" xfId="1" applyFont="1" applyFill="1" applyBorder="1" applyAlignment="1">
      <alignment horizontal="center" vertical="center" shrinkToFit="1"/>
    </xf>
    <xf numFmtId="38" fontId="23" fillId="2" borderId="45" xfId="1" applyFont="1" applyFill="1" applyBorder="1" applyAlignment="1">
      <alignment horizontal="center" vertical="center" shrinkToFit="1"/>
    </xf>
    <xf numFmtId="38" fontId="23" fillId="2" borderId="37" xfId="1" applyFont="1" applyFill="1" applyBorder="1" applyAlignment="1">
      <alignment horizontal="center" vertical="center" shrinkToFit="1"/>
    </xf>
    <xf numFmtId="38" fontId="23" fillId="2" borderId="38" xfId="1" applyFont="1" applyFill="1" applyBorder="1" applyAlignment="1">
      <alignment horizontal="center" vertical="center" shrinkToFit="1"/>
    </xf>
    <xf numFmtId="38" fontId="23" fillId="2" borderId="40" xfId="1" applyFont="1" applyFill="1" applyBorder="1" applyAlignment="1">
      <alignment horizontal="center" vertical="center" shrinkToFit="1"/>
    </xf>
    <xf numFmtId="38" fontId="23" fillId="2" borderId="39" xfId="1" applyFont="1" applyFill="1" applyBorder="1" applyAlignment="1">
      <alignment horizontal="center" vertical="center" shrinkToFit="1"/>
    </xf>
    <xf numFmtId="38" fontId="23" fillId="2" borderId="36" xfId="1" applyFont="1" applyFill="1" applyBorder="1" applyAlignment="1">
      <alignment horizontal="center" vertical="center" shrinkToFit="1"/>
    </xf>
    <xf numFmtId="38" fontId="23" fillId="2" borderId="41" xfId="1" applyFont="1" applyFill="1" applyBorder="1" applyAlignment="1">
      <alignment horizontal="center" vertical="center" shrinkToFit="1"/>
    </xf>
    <xf numFmtId="38" fontId="4" fillId="3" borderId="9" xfId="1" applyFont="1" applyFill="1" applyBorder="1" applyAlignment="1">
      <alignment horizontal="center" vertical="center" shrinkToFit="1"/>
    </xf>
    <xf numFmtId="38" fontId="4" fillId="3" borderId="35" xfId="1" applyFont="1" applyFill="1" applyBorder="1" applyAlignment="1">
      <alignment horizontal="center" vertical="center" shrinkToFit="1"/>
    </xf>
    <xf numFmtId="38" fontId="4" fillId="3" borderId="8" xfId="1" applyFont="1" applyFill="1" applyBorder="1" applyAlignment="1">
      <alignment horizontal="center" vertical="center" shrinkToFit="1"/>
    </xf>
    <xf numFmtId="176" fontId="4" fillId="4" borderId="2" xfId="1" applyNumberFormat="1" applyFont="1" applyFill="1" applyBorder="1" applyAlignment="1">
      <alignment horizontal="center" vertical="center" shrinkToFit="1"/>
    </xf>
    <xf numFmtId="176" fontId="4" fillId="4" borderId="3" xfId="1" applyNumberFormat="1" applyFont="1" applyFill="1" applyBorder="1" applyAlignment="1">
      <alignment horizontal="center" vertical="center" shrinkToFit="1"/>
    </xf>
    <xf numFmtId="176" fontId="4" fillId="4" borderId="11" xfId="1" applyNumberFormat="1" applyFont="1" applyFill="1" applyBorder="1" applyAlignment="1">
      <alignment horizontal="center" vertical="center" shrinkToFit="1"/>
    </xf>
    <xf numFmtId="176" fontId="4" fillId="4" borderId="44" xfId="1" applyNumberFormat="1" applyFont="1" applyFill="1" applyBorder="1" applyAlignment="1">
      <alignment horizontal="center" vertical="center" shrinkToFit="1"/>
    </xf>
    <xf numFmtId="176" fontId="4" fillId="4" borderId="45" xfId="1" applyNumberFormat="1" applyFont="1" applyFill="1" applyBorder="1" applyAlignment="1">
      <alignment horizontal="center" vertical="center" shrinkToFit="1"/>
    </xf>
    <xf numFmtId="176" fontId="4" fillId="4" borderId="46" xfId="1" applyNumberFormat="1" applyFont="1" applyFill="1" applyBorder="1" applyAlignment="1">
      <alignment horizontal="center" vertical="center" shrinkToFit="1"/>
    </xf>
    <xf numFmtId="0" fontId="12" fillId="4" borderId="2"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23" fillId="2" borderId="24" xfId="0" applyFont="1" applyFill="1" applyBorder="1" applyAlignment="1">
      <alignment horizontal="center" vertical="center" shrinkToFit="1"/>
    </xf>
    <xf numFmtId="0" fontId="23" fillId="2" borderId="0" xfId="0" applyFont="1" applyFill="1" applyAlignment="1">
      <alignment horizontal="center" vertical="center" shrinkToFit="1"/>
    </xf>
    <xf numFmtId="0" fontId="23" fillId="2" borderId="25" xfId="0" applyFont="1" applyFill="1" applyBorder="1" applyAlignment="1">
      <alignment horizontal="center" vertical="center" shrinkToFit="1"/>
    </xf>
    <xf numFmtId="0" fontId="23" fillId="2" borderId="5" xfId="0" applyFont="1" applyFill="1" applyBorder="1" applyAlignment="1">
      <alignment horizontal="center" vertical="center" shrinkToFit="1"/>
    </xf>
    <xf numFmtId="0" fontId="23" fillId="2" borderId="6" xfId="0" applyFont="1" applyFill="1" applyBorder="1" applyAlignment="1">
      <alignment horizontal="center" vertical="center" shrinkToFit="1"/>
    </xf>
    <xf numFmtId="0" fontId="23" fillId="2" borderId="10" xfId="0" applyFont="1" applyFill="1" applyBorder="1" applyAlignment="1">
      <alignment horizontal="center" vertical="center" shrinkToFit="1"/>
    </xf>
    <xf numFmtId="0" fontId="24" fillId="3" borderId="50" xfId="0" applyFont="1" applyFill="1" applyBorder="1" applyAlignment="1">
      <alignment horizontal="center" vertical="center" shrinkToFit="1"/>
    </xf>
    <xf numFmtId="0" fontId="24" fillId="3" borderId="52" xfId="0" applyFont="1" applyFill="1" applyBorder="1" applyAlignment="1">
      <alignment horizontal="center" vertical="center" shrinkToFit="1"/>
    </xf>
    <xf numFmtId="0" fontId="24" fillId="3" borderId="5" xfId="0" applyFont="1" applyFill="1" applyBorder="1" applyAlignment="1">
      <alignment horizontal="center" vertical="center" shrinkToFit="1"/>
    </xf>
    <xf numFmtId="0" fontId="24" fillId="3" borderId="10" xfId="0" applyFont="1" applyFill="1" applyBorder="1" applyAlignment="1">
      <alignment horizontal="center" vertical="center" shrinkToFit="1"/>
    </xf>
    <xf numFmtId="38" fontId="23" fillId="2" borderId="24" xfId="1" applyFont="1" applyFill="1" applyBorder="1" applyAlignment="1">
      <alignment horizontal="center" vertical="center" shrinkToFit="1"/>
    </xf>
    <xf numFmtId="38" fontId="23" fillId="2" borderId="0" xfId="1" applyFont="1" applyFill="1" applyBorder="1" applyAlignment="1">
      <alignment horizontal="center" vertical="center" shrinkToFit="1"/>
    </xf>
    <xf numFmtId="38" fontId="23" fillId="2" borderId="5" xfId="1" applyFont="1" applyFill="1" applyBorder="1" applyAlignment="1">
      <alignment horizontal="center" vertical="center" shrinkToFit="1"/>
    </xf>
    <xf numFmtId="38" fontId="23" fillId="2" borderId="6" xfId="1" applyFont="1" applyFill="1" applyBorder="1" applyAlignment="1">
      <alignment horizontal="center" vertical="center" shrinkToFit="1"/>
    </xf>
    <xf numFmtId="38" fontId="23" fillId="2" borderId="47" xfId="1" applyFont="1" applyFill="1" applyBorder="1" applyAlignment="1">
      <alignment horizontal="center" vertical="center" shrinkToFit="1"/>
    </xf>
    <xf numFmtId="38" fontId="23" fillId="2" borderId="48" xfId="1" applyFont="1" applyFill="1" applyBorder="1" applyAlignment="1">
      <alignment horizontal="center" vertical="center" shrinkToFit="1"/>
    </xf>
    <xf numFmtId="38" fontId="23" fillId="2" borderId="49" xfId="1" applyFont="1" applyFill="1" applyBorder="1" applyAlignment="1">
      <alignment horizontal="center" vertical="center" shrinkToFit="1"/>
    </xf>
    <xf numFmtId="38" fontId="23" fillId="2" borderId="53" xfId="1" applyFont="1" applyFill="1" applyBorder="1" applyAlignment="1">
      <alignment horizontal="center" vertical="center" shrinkToFit="1"/>
    </xf>
    <xf numFmtId="38" fontId="23" fillId="2" borderId="54" xfId="1" applyFont="1" applyFill="1" applyBorder="1" applyAlignment="1">
      <alignment horizontal="center" vertical="center" shrinkToFit="1"/>
    </xf>
    <xf numFmtId="38" fontId="23" fillId="2" borderId="55" xfId="1" applyFont="1" applyFill="1" applyBorder="1" applyAlignment="1">
      <alignment horizontal="center" vertical="center" shrinkToFit="1"/>
    </xf>
    <xf numFmtId="176" fontId="4" fillId="4" borderId="50" xfId="1" applyNumberFormat="1" applyFont="1" applyFill="1" applyBorder="1" applyAlignment="1">
      <alignment horizontal="center" vertical="center" shrinkToFit="1"/>
    </xf>
    <xf numFmtId="176" fontId="4" fillId="4" borderId="51" xfId="1" applyNumberFormat="1" applyFont="1" applyFill="1" applyBorder="1" applyAlignment="1">
      <alignment horizontal="center" vertical="center" shrinkToFit="1"/>
    </xf>
    <xf numFmtId="176" fontId="4" fillId="4" borderId="52" xfId="1" applyNumberFormat="1" applyFont="1" applyFill="1" applyBorder="1" applyAlignment="1">
      <alignment horizontal="center" vertical="center" shrinkToFit="1"/>
    </xf>
    <xf numFmtId="176" fontId="4" fillId="4" borderId="5" xfId="1" applyNumberFormat="1" applyFont="1" applyFill="1" applyBorder="1" applyAlignment="1">
      <alignment horizontal="center" vertical="center" shrinkToFit="1"/>
    </xf>
    <xf numFmtId="176" fontId="4" fillId="4" borderId="6" xfId="1" applyNumberFormat="1" applyFont="1" applyFill="1" applyBorder="1" applyAlignment="1">
      <alignment horizontal="center" vertical="center" shrinkToFit="1"/>
    </xf>
    <xf numFmtId="176" fontId="4" fillId="4" borderId="10" xfId="1" applyNumberFormat="1" applyFont="1" applyFill="1" applyBorder="1" applyAlignment="1">
      <alignment horizontal="center" vertical="center" shrinkToFit="1"/>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23" fillId="3" borderId="2"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2" borderId="2" xfId="0" applyFont="1" applyFill="1" applyBorder="1" applyAlignment="1">
      <alignment horizontal="center" vertical="center" shrinkToFit="1"/>
    </xf>
    <xf numFmtId="0" fontId="23" fillId="2" borderId="3" xfId="0" applyFont="1" applyFill="1" applyBorder="1" applyAlignment="1">
      <alignment horizontal="center" vertical="center" shrinkToFit="1"/>
    </xf>
    <xf numFmtId="0" fontId="23" fillId="2" borderId="11" xfId="0" applyFont="1" applyFill="1" applyBorder="1" applyAlignment="1">
      <alignment horizontal="center" vertical="center" shrinkToFit="1"/>
    </xf>
    <xf numFmtId="0" fontId="23" fillId="2" borderId="44" xfId="0" applyFont="1" applyFill="1" applyBorder="1" applyAlignment="1">
      <alignment horizontal="center" vertical="center" shrinkToFit="1"/>
    </xf>
    <xf numFmtId="0" fontId="23" fillId="2" borderId="45" xfId="0" applyFont="1" applyFill="1" applyBorder="1" applyAlignment="1">
      <alignment horizontal="center" vertical="center" shrinkToFit="1"/>
    </xf>
    <xf numFmtId="0" fontId="23" fillId="2" borderId="46" xfId="0" applyFont="1" applyFill="1" applyBorder="1" applyAlignment="1">
      <alignment horizontal="center" vertical="center" shrinkToFit="1"/>
    </xf>
    <xf numFmtId="0" fontId="24" fillId="3" borderId="2" xfId="0" applyFont="1" applyFill="1" applyBorder="1" applyAlignment="1">
      <alignment horizontal="center" vertical="center" shrinkToFit="1"/>
    </xf>
    <xf numFmtId="0" fontId="24" fillId="3" borderId="11" xfId="0" applyFont="1" applyFill="1" applyBorder="1" applyAlignment="1">
      <alignment horizontal="center" vertical="center" shrinkToFit="1"/>
    </xf>
    <xf numFmtId="0" fontId="24" fillId="3" borderId="44" xfId="0" applyFont="1" applyFill="1" applyBorder="1" applyAlignment="1">
      <alignment horizontal="center" vertical="center" shrinkToFit="1"/>
    </xf>
    <xf numFmtId="0" fontId="24" fillId="3" borderId="46" xfId="0" applyFont="1" applyFill="1" applyBorder="1" applyAlignment="1">
      <alignment horizontal="center" vertical="center" shrinkToFit="1"/>
    </xf>
    <xf numFmtId="0" fontId="24" fillId="3" borderId="24" xfId="0" applyFont="1" applyFill="1" applyBorder="1" applyAlignment="1">
      <alignment horizontal="center" vertical="center" shrinkToFit="1"/>
    </xf>
    <xf numFmtId="0" fontId="24" fillId="3" borderId="25" xfId="0" applyFont="1" applyFill="1" applyBorder="1" applyAlignment="1">
      <alignment horizontal="center" vertical="center" shrinkToFit="1"/>
    </xf>
    <xf numFmtId="0" fontId="23" fillId="2" borderId="50" xfId="0" applyFont="1" applyFill="1" applyBorder="1" applyAlignment="1">
      <alignment horizontal="center" vertical="center" shrinkToFit="1"/>
    </xf>
    <xf numFmtId="0" fontId="23" fillId="2" borderId="51" xfId="0" applyFont="1" applyFill="1" applyBorder="1" applyAlignment="1">
      <alignment horizontal="center" vertical="center" shrinkToFit="1"/>
    </xf>
    <xf numFmtId="0" fontId="23" fillId="2" borderId="52" xfId="0" applyFont="1" applyFill="1" applyBorder="1" applyAlignment="1">
      <alignment horizontal="center" vertical="center" shrinkToFit="1"/>
    </xf>
    <xf numFmtId="0" fontId="23" fillId="3" borderId="2" xfId="0" applyFont="1" applyFill="1" applyBorder="1" applyAlignment="1">
      <alignment horizontal="center" vertical="center" shrinkToFit="1"/>
    </xf>
    <xf numFmtId="0" fontId="23" fillId="3" borderId="11" xfId="0" applyFont="1" applyFill="1" applyBorder="1" applyAlignment="1">
      <alignment horizontal="center" vertical="center" shrinkToFit="1"/>
    </xf>
    <xf numFmtId="0" fontId="23" fillId="3" borderId="44" xfId="0" applyFont="1" applyFill="1" applyBorder="1" applyAlignment="1">
      <alignment horizontal="center" vertical="center" shrinkToFit="1"/>
    </xf>
    <xf numFmtId="0" fontId="23" fillId="3" borderId="46" xfId="0" applyFont="1" applyFill="1" applyBorder="1" applyAlignment="1">
      <alignment horizontal="center" vertical="center" shrinkToFit="1"/>
    </xf>
    <xf numFmtId="0" fontId="23" fillId="3" borderId="24" xfId="0" applyFont="1" applyFill="1" applyBorder="1" applyAlignment="1">
      <alignment horizontal="center" vertical="center" shrinkToFit="1"/>
    </xf>
    <xf numFmtId="0" fontId="23" fillId="3" borderId="25" xfId="0" applyFont="1" applyFill="1" applyBorder="1" applyAlignment="1">
      <alignment horizontal="center" vertical="center" shrinkToFit="1"/>
    </xf>
    <xf numFmtId="0" fontId="23" fillId="3" borderId="5" xfId="0" applyFont="1" applyFill="1" applyBorder="1" applyAlignment="1">
      <alignment horizontal="center" vertical="center" shrinkToFit="1"/>
    </xf>
    <xf numFmtId="0" fontId="23" fillId="3" borderId="10" xfId="0" applyFont="1" applyFill="1" applyBorder="1" applyAlignment="1">
      <alignment horizontal="center" vertical="center" shrinkToFit="1"/>
    </xf>
    <xf numFmtId="38" fontId="13" fillId="2" borderId="2" xfId="1" applyFont="1" applyFill="1" applyBorder="1" applyAlignment="1">
      <alignment horizontal="center" vertical="center" shrinkToFit="1"/>
    </xf>
    <xf numFmtId="38" fontId="13" fillId="2" borderId="3" xfId="1" applyFont="1" applyFill="1" applyBorder="1" applyAlignment="1">
      <alignment horizontal="center" vertical="center" shrinkToFit="1"/>
    </xf>
    <xf numFmtId="38" fontId="13" fillId="2" borderId="44" xfId="1" applyFont="1" applyFill="1" applyBorder="1" applyAlignment="1">
      <alignment horizontal="center" vertical="center" shrinkToFit="1"/>
    </xf>
    <xf numFmtId="38" fontId="13" fillId="2" borderId="45" xfId="1" applyFont="1" applyFill="1" applyBorder="1" applyAlignment="1">
      <alignment horizontal="center" vertical="center" shrinkToFit="1"/>
    </xf>
    <xf numFmtId="38" fontId="23" fillId="2" borderId="11" xfId="1" applyFont="1" applyFill="1" applyBorder="1" applyAlignment="1">
      <alignment horizontal="center" vertical="center" shrinkToFit="1"/>
    </xf>
    <xf numFmtId="38" fontId="23" fillId="2" borderId="46" xfId="1" applyFont="1" applyFill="1" applyBorder="1" applyAlignment="1">
      <alignment horizontal="center" vertical="center" shrinkToFit="1"/>
    </xf>
    <xf numFmtId="38" fontId="13" fillId="2" borderId="11" xfId="1" applyFont="1" applyFill="1" applyBorder="1" applyAlignment="1">
      <alignment horizontal="center" vertical="center" shrinkToFit="1"/>
    </xf>
    <xf numFmtId="38" fontId="13" fillId="2" borderId="46" xfId="1" applyFont="1" applyFill="1" applyBorder="1" applyAlignment="1">
      <alignment horizontal="center" vertical="center" shrinkToFit="1"/>
    </xf>
    <xf numFmtId="0" fontId="12" fillId="3" borderId="2"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11" xfId="0" applyFont="1" applyFill="1" applyBorder="1" applyAlignment="1">
      <alignment horizontal="center" vertical="center" shrinkToFit="1"/>
    </xf>
    <xf numFmtId="0" fontId="13" fillId="2" borderId="44" xfId="0" applyFont="1" applyFill="1" applyBorder="1" applyAlignment="1">
      <alignment horizontal="center" vertical="center" shrinkToFit="1"/>
    </xf>
    <xf numFmtId="0" fontId="13" fillId="2" borderId="45" xfId="0" applyFont="1" applyFill="1" applyBorder="1" applyAlignment="1">
      <alignment horizontal="center" vertical="center" shrinkToFit="1"/>
    </xf>
    <xf numFmtId="0" fontId="13" fillId="2" borderId="46" xfId="0" applyFont="1" applyFill="1" applyBorder="1" applyAlignment="1">
      <alignment horizontal="center" vertical="center" shrinkToFit="1"/>
    </xf>
    <xf numFmtId="0" fontId="13" fillId="3" borderId="2" xfId="0" applyFont="1" applyFill="1" applyBorder="1" applyAlignment="1">
      <alignment horizontal="center" vertical="center" shrinkToFit="1"/>
    </xf>
    <xf numFmtId="0" fontId="13" fillId="3" borderId="11" xfId="0" applyFont="1" applyFill="1" applyBorder="1" applyAlignment="1">
      <alignment horizontal="center" vertical="center" shrinkToFit="1"/>
    </xf>
    <xf numFmtId="0" fontId="13" fillId="3" borderId="44" xfId="0" applyFont="1" applyFill="1" applyBorder="1" applyAlignment="1">
      <alignment horizontal="center" vertical="center" shrinkToFit="1"/>
    </xf>
    <xf numFmtId="0" fontId="13" fillId="3" borderId="46" xfId="0" applyFont="1" applyFill="1" applyBorder="1" applyAlignment="1">
      <alignment horizontal="center" vertical="center" shrinkToFit="1"/>
    </xf>
    <xf numFmtId="0" fontId="13" fillId="3" borderId="24" xfId="0" applyFont="1" applyFill="1" applyBorder="1" applyAlignment="1">
      <alignment horizontal="center" vertical="center" shrinkToFit="1"/>
    </xf>
    <xf numFmtId="0" fontId="13" fillId="3" borderId="25" xfId="0" applyFont="1" applyFill="1" applyBorder="1" applyAlignment="1">
      <alignment horizontal="center" vertical="center" shrinkToFit="1"/>
    </xf>
    <xf numFmtId="0" fontId="13" fillId="3" borderId="5" xfId="0" applyFont="1" applyFill="1" applyBorder="1" applyAlignment="1">
      <alignment horizontal="center" vertical="center" shrinkToFit="1"/>
    </xf>
    <xf numFmtId="0" fontId="13" fillId="3" borderId="10" xfId="0" applyFont="1" applyFill="1" applyBorder="1" applyAlignment="1">
      <alignment horizontal="center" vertical="center" shrinkToFit="1"/>
    </xf>
    <xf numFmtId="38" fontId="25" fillId="3" borderId="9" xfId="1" applyFont="1" applyFill="1" applyBorder="1" applyAlignment="1">
      <alignment horizontal="center" vertical="center" shrinkToFit="1"/>
    </xf>
    <xf numFmtId="38" fontId="25" fillId="3" borderId="35" xfId="1" applyFont="1" applyFill="1" applyBorder="1" applyAlignment="1">
      <alignment horizontal="center" vertical="center" shrinkToFit="1"/>
    </xf>
    <xf numFmtId="38" fontId="25" fillId="3" borderId="8" xfId="1" applyFont="1" applyFill="1" applyBorder="1" applyAlignment="1">
      <alignment horizontal="center" vertical="center" shrinkToFit="1"/>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23" fillId="3" borderId="50" xfId="0" applyFont="1" applyFill="1" applyBorder="1" applyAlignment="1">
      <alignment horizontal="center" vertical="center" shrinkToFit="1"/>
    </xf>
    <xf numFmtId="0" fontId="23" fillId="3" borderId="52" xfId="0" applyFont="1" applyFill="1" applyBorder="1" applyAlignment="1">
      <alignment horizontal="center" vertical="center" shrinkToFit="1"/>
    </xf>
    <xf numFmtId="38" fontId="23" fillId="2" borderId="50" xfId="1" applyFont="1" applyFill="1" applyBorder="1" applyAlignment="1">
      <alignment horizontal="center" vertical="center" shrinkToFit="1"/>
    </xf>
    <xf numFmtId="38" fontId="23" fillId="2" borderId="52" xfId="1" applyFont="1" applyFill="1" applyBorder="1" applyAlignment="1">
      <alignment horizontal="center" vertical="center" shrinkToFit="1"/>
    </xf>
    <xf numFmtId="38" fontId="23" fillId="2" borderId="10" xfId="1" applyFont="1" applyFill="1" applyBorder="1" applyAlignment="1">
      <alignment horizontal="center" vertical="center" shrinkToFit="1"/>
    </xf>
    <xf numFmtId="38" fontId="23" fillId="2" borderId="51" xfId="1" applyFont="1" applyFill="1" applyBorder="1" applyAlignment="1">
      <alignment horizontal="center" vertical="center" shrinkToFit="1"/>
    </xf>
    <xf numFmtId="38" fontId="13" fillId="2" borderId="37" xfId="1" applyFont="1" applyFill="1" applyBorder="1" applyAlignment="1">
      <alignment horizontal="center" vertical="center" shrinkToFit="1"/>
    </xf>
    <xf numFmtId="38" fontId="13" fillId="2" borderId="38" xfId="1" applyFont="1" applyFill="1" applyBorder="1" applyAlignment="1">
      <alignment horizontal="center" vertical="center" shrinkToFit="1"/>
    </xf>
    <xf numFmtId="38" fontId="13" fillId="2" borderId="40" xfId="1" applyFont="1" applyFill="1" applyBorder="1" applyAlignment="1">
      <alignment horizontal="center" vertical="center" shrinkToFit="1"/>
    </xf>
    <xf numFmtId="38" fontId="13" fillId="2" borderId="39" xfId="1" applyFont="1" applyFill="1" applyBorder="1" applyAlignment="1">
      <alignment horizontal="center" vertical="center" shrinkToFit="1"/>
    </xf>
    <xf numFmtId="38" fontId="13" fillId="2" borderId="36" xfId="1" applyFont="1" applyFill="1" applyBorder="1" applyAlignment="1">
      <alignment horizontal="center" vertical="center" shrinkToFit="1"/>
    </xf>
    <xf numFmtId="38" fontId="13" fillId="2" borderId="41" xfId="1" applyFont="1" applyFill="1" applyBorder="1" applyAlignment="1">
      <alignment horizontal="center" vertical="center" shrinkToFit="1"/>
    </xf>
    <xf numFmtId="38" fontId="13" fillId="3" borderId="9" xfId="1" applyFont="1" applyFill="1" applyBorder="1" applyAlignment="1">
      <alignment horizontal="center" vertical="center" shrinkToFit="1"/>
    </xf>
    <xf numFmtId="38" fontId="13" fillId="3" borderId="35" xfId="1" applyFont="1" applyFill="1" applyBorder="1" applyAlignment="1">
      <alignment horizontal="center" vertical="center" shrinkToFit="1"/>
    </xf>
    <xf numFmtId="38" fontId="13" fillId="3" borderId="8" xfId="1" applyFont="1" applyFill="1" applyBorder="1" applyAlignment="1">
      <alignment horizontal="center" vertical="center" shrinkToFit="1"/>
    </xf>
    <xf numFmtId="0" fontId="13" fillId="2" borderId="50" xfId="0" applyFont="1" applyFill="1" applyBorder="1" applyAlignment="1">
      <alignment horizontal="center" vertical="center" shrinkToFit="1"/>
    </xf>
    <xf numFmtId="0" fontId="13" fillId="2" borderId="51" xfId="0" applyFont="1" applyFill="1" applyBorder="1" applyAlignment="1">
      <alignment horizontal="center" vertical="center" shrinkToFit="1"/>
    </xf>
    <xf numFmtId="0" fontId="13" fillId="2" borderId="5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3" borderId="50" xfId="0" applyFont="1" applyFill="1" applyBorder="1" applyAlignment="1">
      <alignment horizontal="center" vertical="center" shrinkToFit="1"/>
    </xf>
    <xf numFmtId="0" fontId="13" fillId="3" borderId="52" xfId="0" applyFont="1" applyFill="1" applyBorder="1" applyAlignment="1">
      <alignment horizontal="center" vertical="center" shrinkToFit="1"/>
    </xf>
    <xf numFmtId="38" fontId="13" fillId="2" borderId="24" xfId="1" applyFont="1" applyFill="1" applyBorder="1" applyAlignment="1">
      <alignment horizontal="center" vertical="center" shrinkToFit="1"/>
    </xf>
    <xf numFmtId="38" fontId="13" fillId="2" borderId="0" xfId="1" applyFont="1" applyFill="1" applyBorder="1" applyAlignment="1">
      <alignment horizontal="center" vertical="center" shrinkToFit="1"/>
    </xf>
    <xf numFmtId="38" fontId="13" fillId="2" borderId="5" xfId="1" applyFont="1" applyFill="1" applyBorder="1" applyAlignment="1">
      <alignment horizontal="center" vertical="center" shrinkToFit="1"/>
    </xf>
    <xf numFmtId="38" fontId="13" fillId="2" borderId="6" xfId="1" applyFont="1" applyFill="1" applyBorder="1" applyAlignment="1">
      <alignment horizontal="center" vertical="center" shrinkToFit="1"/>
    </xf>
    <xf numFmtId="38" fontId="13" fillId="2" borderId="47" xfId="1" applyFont="1" applyFill="1" applyBorder="1" applyAlignment="1">
      <alignment horizontal="center" vertical="center" shrinkToFit="1"/>
    </xf>
    <xf numFmtId="38" fontId="13" fillId="2" borderId="48" xfId="1" applyFont="1" applyFill="1" applyBorder="1" applyAlignment="1">
      <alignment horizontal="center" vertical="center" shrinkToFit="1"/>
    </xf>
    <xf numFmtId="38" fontId="13" fillId="2" borderId="49" xfId="1" applyFont="1" applyFill="1" applyBorder="1" applyAlignment="1">
      <alignment horizontal="center" vertical="center" shrinkToFit="1"/>
    </xf>
    <xf numFmtId="38" fontId="13" fillId="2" borderId="53" xfId="1" applyFont="1" applyFill="1" applyBorder="1" applyAlignment="1">
      <alignment horizontal="center" vertical="center" shrinkToFit="1"/>
    </xf>
    <xf numFmtId="38" fontId="13" fillId="2" borderId="54" xfId="1" applyFont="1" applyFill="1" applyBorder="1" applyAlignment="1">
      <alignment horizontal="center" vertical="center" shrinkToFit="1"/>
    </xf>
    <xf numFmtId="38" fontId="13" fillId="2" borderId="55" xfId="1" applyFont="1" applyFill="1" applyBorder="1" applyAlignment="1">
      <alignment horizontal="center" vertical="center" shrinkToFit="1"/>
    </xf>
    <xf numFmtId="38" fontId="13" fillId="2" borderId="50" xfId="1" applyFont="1" applyFill="1" applyBorder="1" applyAlignment="1">
      <alignment horizontal="center" vertical="center" shrinkToFit="1"/>
    </xf>
    <xf numFmtId="38" fontId="13" fillId="2" borderId="52" xfId="1" applyFont="1" applyFill="1" applyBorder="1" applyAlignment="1">
      <alignment horizontal="center" vertical="center" shrinkToFit="1"/>
    </xf>
    <xf numFmtId="38" fontId="13" fillId="2" borderId="10" xfId="1" applyFont="1" applyFill="1" applyBorder="1" applyAlignment="1">
      <alignment horizontal="center" vertical="center" shrinkToFit="1"/>
    </xf>
    <xf numFmtId="38" fontId="13" fillId="2" borderId="51" xfId="1" applyFont="1" applyFill="1" applyBorder="1" applyAlignment="1">
      <alignment horizontal="center" vertical="center" shrinkToFit="1"/>
    </xf>
    <xf numFmtId="0" fontId="13" fillId="3" borderId="2"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2" borderId="24" xfId="0" applyFont="1" applyFill="1" applyBorder="1" applyAlignment="1">
      <alignment horizontal="center" vertical="center" shrinkToFit="1"/>
    </xf>
    <xf numFmtId="0" fontId="13" fillId="2" borderId="0" xfId="0" applyFont="1" applyFill="1" applyAlignment="1">
      <alignment horizontal="center" vertical="center" shrinkToFit="1"/>
    </xf>
    <xf numFmtId="0" fontId="13" fillId="2" borderId="25" xfId="0" applyFont="1" applyFill="1" applyBorder="1" applyAlignment="1">
      <alignment horizontal="center" vertical="center" shrinkToFit="1"/>
    </xf>
    <xf numFmtId="38" fontId="0" fillId="2" borderId="1" xfId="1" applyFont="1" applyFill="1" applyBorder="1" applyAlignment="1">
      <alignment horizontal="right" vertical="center"/>
    </xf>
    <xf numFmtId="0" fontId="4" fillId="2" borderId="1" xfId="0" applyFont="1" applyFill="1" applyBorder="1" applyAlignment="1">
      <alignment horizontal="center" vertical="center" wrapText="1"/>
    </xf>
    <xf numFmtId="38" fontId="0" fillId="4" borderId="1" xfId="1" applyFont="1" applyFill="1" applyBorder="1" applyAlignment="1">
      <alignment horizontal="right" vertical="center"/>
    </xf>
    <xf numFmtId="38" fontId="12" fillId="2" borderId="1" xfId="1" applyFont="1" applyFill="1" applyBorder="1" applyAlignment="1">
      <alignment horizontal="right" vertical="center"/>
    </xf>
    <xf numFmtId="38" fontId="12" fillId="4" borderId="1" xfId="1" applyFont="1" applyFill="1" applyBorder="1" applyAlignment="1">
      <alignment horizontal="right" vertical="center"/>
    </xf>
    <xf numFmtId="0" fontId="0" fillId="0" borderId="1" xfId="0" applyBorder="1" applyAlignment="1">
      <alignment horizontal="center" vertical="center"/>
    </xf>
    <xf numFmtId="0" fontId="23"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5"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10"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6" xfId="0" applyBorder="1" applyAlignment="1">
      <alignment horizontal="right" vertical="center"/>
    </xf>
    <xf numFmtId="0" fontId="0" fillId="6" borderId="1" xfId="0"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shrinkToFit="1"/>
    </xf>
    <xf numFmtId="176" fontId="0" fillId="4" borderId="1" xfId="0" applyNumberFormat="1" applyFill="1" applyBorder="1" applyAlignment="1">
      <alignment horizontal="left" vertical="center"/>
    </xf>
    <xf numFmtId="0" fontId="0" fillId="4" borderId="1" xfId="0" applyFill="1" applyBorder="1" applyAlignment="1">
      <alignment horizontal="left" vertical="center"/>
    </xf>
    <xf numFmtId="0" fontId="0" fillId="4" borderId="1" xfId="0" applyFill="1" applyBorder="1" applyAlignment="1">
      <alignment horizontal="left" vertical="center" wrapText="1"/>
    </xf>
  </cellXfs>
  <cellStyles count="5">
    <cellStyle name="ハイパーリンク" xfId="4" builtinId="8"/>
    <cellStyle name="桁区切り" xfId="1" builtinId="6"/>
    <cellStyle name="桁区切り 2" xfId="3" xr:uid="{833602F6-E7D4-4D36-A374-8EB4FEADB8F2}"/>
    <cellStyle name="標準" xfId="0" builtinId="0"/>
    <cellStyle name="標準 2" xfId="2" xr:uid="{6BC90255-9CA4-458D-AD72-947024E3B09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67235</xdr:colOff>
      <xdr:row>19</xdr:row>
      <xdr:rowOff>0</xdr:rowOff>
    </xdr:from>
    <xdr:to>
      <xdr:col>4</xdr:col>
      <xdr:colOff>-1</xdr:colOff>
      <xdr:row>35</xdr:row>
      <xdr:rowOff>0</xdr:rowOff>
    </xdr:to>
    <xdr:sp macro="" textlink="">
      <xdr:nvSpPr>
        <xdr:cNvPr id="2" name="矢印: 右カーブ 1">
          <a:extLst>
            <a:ext uri="{FF2B5EF4-FFF2-40B4-BE49-F238E27FC236}">
              <a16:creationId xmlns:a16="http://schemas.microsoft.com/office/drawing/2014/main" id="{7534FB2A-5E06-40E9-A499-A386D03F8190}"/>
            </a:ext>
          </a:extLst>
        </xdr:cNvPr>
        <xdr:cNvSpPr/>
      </xdr:nvSpPr>
      <xdr:spPr>
        <a:xfrm>
          <a:off x="291353" y="3690471"/>
          <a:ext cx="605117" cy="3339353"/>
        </a:xfrm>
        <a:prstGeom prst="curved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34366</xdr:colOff>
      <xdr:row>55</xdr:row>
      <xdr:rowOff>16434</xdr:rowOff>
    </xdr:from>
    <xdr:to>
      <xdr:col>9</xdr:col>
      <xdr:colOff>176307</xdr:colOff>
      <xdr:row>56</xdr:row>
      <xdr:rowOff>135965</xdr:rowOff>
    </xdr:to>
    <xdr:sp macro="" textlink="">
      <xdr:nvSpPr>
        <xdr:cNvPr id="2" name="矢印: 左 1">
          <a:extLst>
            <a:ext uri="{FF2B5EF4-FFF2-40B4-BE49-F238E27FC236}">
              <a16:creationId xmlns:a16="http://schemas.microsoft.com/office/drawing/2014/main" id="{3F563720-8175-A83F-F484-81B645E07055}"/>
            </a:ext>
          </a:extLst>
        </xdr:cNvPr>
        <xdr:cNvSpPr/>
      </xdr:nvSpPr>
      <xdr:spPr>
        <a:xfrm>
          <a:off x="1827307" y="10388599"/>
          <a:ext cx="366059" cy="289860"/>
        </a:xfrm>
        <a:prstGeom prst="lef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62753</xdr:colOff>
      <xdr:row>2</xdr:row>
      <xdr:rowOff>71717</xdr:rowOff>
    </xdr:from>
    <xdr:to>
      <xdr:col>34</xdr:col>
      <xdr:colOff>116150</xdr:colOff>
      <xdr:row>4</xdr:row>
      <xdr:rowOff>147331</xdr:rowOff>
    </xdr:to>
    <xdr:sp macro="" textlink="">
      <xdr:nvSpPr>
        <xdr:cNvPr id="3" name="正方形/長方形 2">
          <a:extLst>
            <a:ext uri="{FF2B5EF4-FFF2-40B4-BE49-F238E27FC236}">
              <a16:creationId xmlns:a16="http://schemas.microsoft.com/office/drawing/2014/main" id="{0BAD9A2E-DF18-4C26-BD43-2379FB26D5BE}"/>
            </a:ext>
          </a:extLst>
        </xdr:cNvPr>
        <xdr:cNvSpPr/>
      </xdr:nvSpPr>
      <xdr:spPr>
        <a:xfrm>
          <a:off x="6562165" y="412376"/>
          <a:ext cx="1173985" cy="41627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496642</xdr:colOff>
      <xdr:row>48</xdr:row>
      <xdr:rowOff>28775</xdr:rowOff>
    </xdr:from>
    <xdr:to>
      <xdr:col>54</xdr:col>
      <xdr:colOff>131103</xdr:colOff>
      <xdr:row>62</xdr:row>
      <xdr:rowOff>74195</xdr:rowOff>
    </xdr:to>
    <xdr:sp macro="" textlink="">
      <xdr:nvSpPr>
        <xdr:cNvPr id="4" name="四角形: 角を丸くする 3">
          <a:extLst>
            <a:ext uri="{FF2B5EF4-FFF2-40B4-BE49-F238E27FC236}">
              <a16:creationId xmlns:a16="http://schemas.microsoft.com/office/drawing/2014/main" id="{F75090CB-820F-48BD-B37B-3FD59701FDAD}"/>
            </a:ext>
          </a:extLst>
        </xdr:cNvPr>
        <xdr:cNvSpPr/>
      </xdr:nvSpPr>
      <xdr:spPr>
        <a:xfrm>
          <a:off x="12902002" y="12456995"/>
          <a:ext cx="3375881" cy="239238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別紙のとおり</a:t>
          </a: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6" name="四角形: 角を丸くする 5">
          <a:extLst>
            <a:ext uri="{FF2B5EF4-FFF2-40B4-BE49-F238E27FC236}">
              <a16:creationId xmlns:a16="http://schemas.microsoft.com/office/drawing/2014/main" id="{9F5ED817-71F7-4CAF-8F00-659D9335EEB5}"/>
            </a:ext>
          </a:extLst>
        </xdr:cNvPr>
        <xdr:cNvSpPr/>
      </xdr:nvSpPr>
      <xdr:spPr>
        <a:xfrm>
          <a:off x="12253874" y="3778273"/>
          <a:ext cx="10749751"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a:t>
          </a:r>
          <a:r>
            <a:rPr kumimoji="1" lang="ja-JP" altLang="en-US" sz="1100">
              <a:solidFill>
                <a:srgbClr val="FF0000"/>
              </a:solidFill>
              <a:latin typeface="ＭＳ ゴシック" panose="020B0609070205080204" pitchFamily="49" charset="-128"/>
              <a:ea typeface="ＭＳ ゴシック" panose="020B0609070205080204" pitchFamily="49" charset="-128"/>
            </a:rPr>
            <a:t>②・⑥：</a:t>
          </a:r>
          <a:r>
            <a:rPr kumimoji="1" lang="en-US" altLang="ja-JP" sz="1100">
              <a:solidFill>
                <a:srgbClr val="FF0000"/>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⑥：</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IF(AND(J29=$AV$42, COUNTIF(L31:Z32, "*")=3),"○","×")))))</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a:t>
          </a:r>
          <a:r>
            <a:rPr kumimoji="1" lang="ja-JP" altLang="en-US" sz="1000">
              <a:solidFill>
                <a:srgbClr val="FF0000"/>
              </a:solidFill>
              <a:latin typeface="ＭＳ ゴシック" panose="020B0609070205080204" pitchFamily="49" charset="-128"/>
              <a:ea typeface="ＭＳ ゴシック" panose="020B0609070205080204" pitchFamily="49" charset="-128"/>
            </a:rPr>
            <a:t>②　：導入機器の種類が②空調設備の新設であり、導入設備の設置場所、設備等の名称、型番の３つに記入されていれば○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132605</xdr:colOff>
      <xdr:row>22</xdr:row>
      <xdr:rowOff>147716</xdr:rowOff>
    </xdr:from>
    <xdr:to>
      <xdr:col>44</xdr:col>
      <xdr:colOff>33214</xdr:colOff>
      <xdr:row>23</xdr:row>
      <xdr:rowOff>0</xdr:rowOff>
    </xdr:to>
    <xdr:sp macro="" textlink="">
      <xdr:nvSpPr>
        <xdr:cNvPr id="8" name="四角形: 角を丸くする 7">
          <a:extLst>
            <a:ext uri="{FF2B5EF4-FFF2-40B4-BE49-F238E27FC236}">
              <a16:creationId xmlns:a16="http://schemas.microsoft.com/office/drawing/2014/main" id="{C6D898BD-E627-41DA-8439-CCBA1F16E3DD}"/>
            </a:ext>
          </a:extLst>
        </xdr:cNvPr>
        <xdr:cNvSpPr/>
      </xdr:nvSpPr>
      <xdr:spPr>
        <a:xfrm>
          <a:off x="356723" y="3912892"/>
          <a:ext cx="11536797" cy="5102788"/>
        </a:xfrm>
        <a:prstGeom prst="roundRect">
          <a:avLst>
            <a:gd name="adj" fmla="val 237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留意事項</a:t>
          </a:r>
          <a:r>
            <a:rPr kumimoji="1" lang="en-US" altLang="ja-JP" sz="12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＜補助対象事業①＞</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）での比較が難しい場合は、通年エネルギー消費効率（</a:t>
          </a:r>
          <a:r>
            <a:rPr kumimoji="1" lang="en-US" altLang="ja-JP" sz="1200" u="sng">
              <a:solidFill>
                <a:schemeClr val="tx1"/>
              </a:solidFill>
              <a:latin typeface="ＭＳ ゴシック" panose="020B0609070205080204" pitchFamily="49" charset="-128"/>
              <a:ea typeface="ＭＳ ゴシック" panose="020B0609070205080204" pitchFamily="49" charset="-128"/>
            </a:rPr>
            <a:t>APF</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）での比較も可</a:t>
          </a:r>
          <a:r>
            <a:rPr kumimoji="1" lang="ja-JP" altLang="en-US" sz="1200">
              <a:solidFill>
                <a:schemeClr val="tx1"/>
              </a:solidFill>
              <a:latin typeface="ＭＳ ゴシック" panose="020B0609070205080204" pitchFamily="49" charset="-128"/>
              <a:ea typeface="ＭＳ ゴシック" panose="020B0609070205080204" pitchFamily="49" charset="-128"/>
            </a:rPr>
            <a:t>とします。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＜補助対象事業②＞</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・既存設備の欄の入力は不要です。（導入予定設備の欄のみで可）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＜補助対象事業③＞</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・熱交換型の第一種換気設備の機能を備えた設備に更新する場合、</a:t>
          </a:r>
          <a:r>
            <a:rPr kumimoji="1" lang="ja-JP" altLang="en-US" sz="1200" u="sng">
              <a:solidFill>
                <a:schemeClr val="tx1"/>
              </a:solidFill>
              <a:latin typeface="ＭＳ ゴシック" panose="020B0609070205080204" pitchFamily="49" charset="-128"/>
              <a:ea typeface="ＭＳ ゴシック" panose="020B0609070205080204" pitchFamily="49" charset="-128"/>
            </a:rPr>
            <a:t>「熱交換型の第一種換気設備の機能を備えた設備に更新」欄に○</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また、その場合は既存設備の欄及び導入予定設備の欄には</a:t>
          </a:r>
          <a:r>
            <a:rPr kumimoji="1" lang="ja-JP" altLang="en-US" sz="1200" u="sng">
              <a:solidFill>
                <a:schemeClr val="tx1"/>
              </a:solidFill>
              <a:latin typeface="ＭＳ ゴシック" panose="020B0609070205080204" pitchFamily="49" charset="-128"/>
              <a:ea typeface="ＭＳ ゴシック" panose="020B0609070205080204" pitchFamily="49" charset="-128"/>
            </a:rPr>
            <a:t>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＜補助対象事業④＞</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・冷房と暖房で年間消費電力量（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）が異なる場合は、冷房分と暖房分の合計の年間消費電力量（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＜補助対象事業⑤＞</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既存設備・導入予定設備それぞれの種別（白熱灯、</a:t>
          </a:r>
          <a:r>
            <a:rPr kumimoji="1" lang="en-US" altLang="ja-JP" sz="1200" u="sng">
              <a:solidFill>
                <a:schemeClr val="tx1"/>
              </a:solidFill>
              <a:latin typeface="ＭＳ ゴシック" panose="020B0609070205080204" pitchFamily="49" charset="-128"/>
              <a:ea typeface="ＭＳ ゴシック" panose="020B0609070205080204" pitchFamily="49" charset="-128"/>
            </a:rPr>
            <a:t>LED</a:t>
          </a:r>
          <a:r>
            <a:rPr kumimoji="1" lang="ja-JP" altLang="en-US" sz="1200" u="sng">
              <a:solidFill>
                <a:schemeClr val="tx1"/>
              </a:solidFill>
              <a:latin typeface="ＭＳ ゴシック" panose="020B0609070205080204" pitchFamily="49" charset="-128"/>
              <a:ea typeface="ＭＳ ゴシック" panose="020B0609070205080204" pitchFamily="49" charset="-128"/>
            </a:rPr>
            <a:t>等）を選択してください</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既存設備の欄の入力は不要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endParaRPr kumimoji="1" lang="en-US" altLang="ja-JP" sz="120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＜＜全体に関して＞＞</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・年間消費電力は、カタログや仕様書を御参照の上、記入してください。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そのほか、省エネ型製品情報サイト（</a:t>
          </a:r>
          <a:r>
            <a:rPr kumimoji="1" lang="en-US" altLang="ja-JP" sz="1200">
              <a:solidFill>
                <a:schemeClr val="tx1"/>
              </a:solidFill>
              <a:latin typeface="ＭＳ ゴシック" panose="020B0609070205080204" pitchFamily="49" charset="-128"/>
              <a:ea typeface="ＭＳ ゴシック" panose="020B0609070205080204" pitchFamily="49" charset="-128"/>
            </a:rPr>
            <a:t>https://seihinjyoho.go.jp/</a:t>
          </a:r>
          <a:r>
            <a:rPr kumimoji="1" lang="ja-JP" altLang="en-US" sz="1200">
              <a:solidFill>
                <a:schemeClr val="tx1"/>
              </a:solidFill>
              <a:latin typeface="ＭＳ ゴシック" panose="020B0609070205080204" pitchFamily="49" charset="-128"/>
              <a:ea typeface="ＭＳ ゴシック" panose="020B0609070205080204" pitchFamily="49" charset="-128"/>
            </a:rPr>
            <a:t>）（経済産業省　資源エネルギー庁）や省エネ製品買換ナビゲーション　しんきゅうさん（</a:t>
          </a:r>
          <a:r>
            <a:rPr kumimoji="1" lang="en-US" altLang="ja-JP" sz="1200">
              <a:solidFill>
                <a:schemeClr val="tx1"/>
              </a:solidFill>
              <a:latin typeface="ＭＳ ゴシック" panose="020B0609070205080204" pitchFamily="49" charset="-128"/>
              <a:ea typeface="ＭＳ ゴシック" panose="020B0609070205080204" pitchFamily="49" charset="-128"/>
            </a:rPr>
            <a:t>https://ondankataisaku.env.go.jp/shinkyusan/</a:t>
          </a:r>
          <a:r>
            <a:rPr kumimoji="1" lang="ja-JP" altLang="en-US" sz="1200">
              <a:solidFill>
                <a:schemeClr val="tx1"/>
              </a:solidFill>
              <a:latin typeface="ＭＳ ゴシック" panose="020B0609070205080204" pitchFamily="49" charset="-128"/>
              <a:ea typeface="ＭＳ ゴシック" panose="020B0609070205080204" pitchFamily="49" charset="-128"/>
            </a:rPr>
            <a:t>）（環境省）など、ホームページで確認することができるものもあります。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・行が不足する場合は適宜行を追加してください。その場合、既存の行を数式ごとコピーペーストしてください。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aseline="0">
              <a:solidFill>
                <a:schemeClr val="tx1"/>
              </a:solidFill>
              <a:latin typeface="ＭＳ ゴシック" panose="020B0609070205080204" pitchFamily="49" charset="-128"/>
              <a:ea typeface="ＭＳ ゴシック" panose="020B0609070205080204" pitchFamily="49" charset="-128"/>
            </a:rPr>
            <a:t>　・更新するものが多い等、本シートでの回答によりがたい場合は、「別添のとおり」としたうえで、別添の資料に変えて提出しても差し支えありません。</a:t>
          </a:r>
          <a:endParaRPr kumimoji="1" lang="en-US" altLang="ja-JP" sz="1200" baseline="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aseline="0">
              <a:solidFill>
                <a:schemeClr val="tx1"/>
              </a:solidFill>
              <a:latin typeface="ＭＳ ゴシック" panose="020B0609070205080204" pitchFamily="49" charset="-128"/>
              <a:ea typeface="ＭＳ ゴシック" panose="020B0609070205080204" pitchFamily="49" charset="-128"/>
            </a:rPr>
            <a:t>　　なお、その場合においても、省エネ化したことがわかる資料を添付してください。</a:t>
          </a:r>
          <a:endParaRPr kumimoji="1" lang="ja-JP" altLang="en-US" sz="14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9" name="四角形: 角を丸くする 8">
          <a:extLst>
            <a:ext uri="{FF2B5EF4-FFF2-40B4-BE49-F238E27FC236}">
              <a16:creationId xmlns:a16="http://schemas.microsoft.com/office/drawing/2014/main" id="{C83757A7-F0BB-48EB-BDD5-D6F0DDA2AD6C}"/>
            </a:ext>
          </a:extLst>
        </xdr:cNvPr>
        <xdr:cNvSpPr/>
      </xdr:nvSpPr>
      <xdr:spPr>
        <a:xfrm>
          <a:off x="12253874" y="3778273"/>
          <a:ext cx="10749751"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a:t>
          </a:r>
          <a:r>
            <a:rPr kumimoji="1" lang="ja-JP" altLang="en-US" sz="1100">
              <a:solidFill>
                <a:srgbClr val="FF0000"/>
              </a:solidFill>
              <a:latin typeface="ＭＳ ゴシック" panose="020B0609070205080204" pitchFamily="49" charset="-128"/>
              <a:ea typeface="ＭＳ ゴシック" panose="020B0609070205080204" pitchFamily="49" charset="-128"/>
            </a:rPr>
            <a:t>②・⑥：</a:t>
          </a:r>
          <a:r>
            <a:rPr kumimoji="1" lang="en-US" altLang="ja-JP" sz="1100">
              <a:solidFill>
                <a:srgbClr val="FF0000"/>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：導入機器の種類が①空調設備の更新である場合、導入予定設備より既存設備の方が年間消費電力量の値が大きければ○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a:t>
          </a:r>
          <a:r>
            <a:rPr kumimoji="1" lang="ja-JP" altLang="en-US" sz="1000">
              <a:solidFill>
                <a:srgbClr val="FF0000"/>
              </a:solidFill>
              <a:latin typeface="ＭＳ ゴシック" panose="020B0609070205080204" pitchFamily="49" charset="-128"/>
              <a:ea typeface="ＭＳ ゴシック" panose="020B0609070205080204" pitchFamily="49" charset="-128"/>
            </a:rPr>
            <a:t>②　：導入機器の種類が②空調設備の新設であり、導入予定設備の設置場所、設備等の名称、型番の３つに記入されていれば○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：導入機器の種類が⑥デマンド制御装置等であり、導入予定設備の設置場所、設備等の名称、型番の３つが記入されていれば○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206829</xdr:colOff>
      <xdr:row>23</xdr:row>
      <xdr:rowOff>43543</xdr:rowOff>
    </xdr:from>
    <xdr:to>
      <xdr:col>18</xdr:col>
      <xdr:colOff>40343</xdr:colOff>
      <xdr:row>25</xdr:row>
      <xdr:rowOff>112754</xdr:rowOff>
    </xdr:to>
    <xdr:sp macro="" textlink="">
      <xdr:nvSpPr>
        <xdr:cNvPr id="2" name="正方形/長方形 1">
          <a:extLst>
            <a:ext uri="{FF2B5EF4-FFF2-40B4-BE49-F238E27FC236}">
              <a16:creationId xmlns:a16="http://schemas.microsoft.com/office/drawing/2014/main" id="{02F733F3-E3F5-44C7-B460-290094B3F281}"/>
            </a:ext>
          </a:extLst>
        </xdr:cNvPr>
        <xdr:cNvSpPr/>
      </xdr:nvSpPr>
      <xdr:spPr>
        <a:xfrm>
          <a:off x="2166258" y="8752114"/>
          <a:ext cx="2522285" cy="417554"/>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全設備の記載例</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38</xdr:col>
      <xdr:colOff>21771</xdr:colOff>
      <xdr:row>2</xdr:row>
      <xdr:rowOff>43544</xdr:rowOff>
    </xdr:from>
    <xdr:to>
      <xdr:col>43</xdr:col>
      <xdr:colOff>139202</xdr:colOff>
      <xdr:row>5</xdr:row>
      <xdr:rowOff>4537</xdr:rowOff>
    </xdr:to>
    <xdr:sp macro="" textlink="">
      <xdr:nvSpPr>
        <xdr:cNvPr id="3" name="正方形/長方形 2">
          <a:extLst>
            <a:ext uri="{FF2B5EF4-FFF2-40B4-BE49-F238E27FC236}">
              <a16:creationId xmlns:a16="http://schemas.microsoft.com/office/drawing/2014/main" id="{51A30509-2933-4935-BE08-24E052D55148}"/>
            </a:ext>
          </a:extLst>
        </xdr:cNvPr>
        <xdr:cNvSpPr/>
      </xdr:nvSpPr>
      <xdr:spPr>
        <a:xfrm>
          <a:off x="10352314" y="370115"/>
          <a:ext cx="1206002" cy="41819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記載例</a:t>
          </a:r>
        </a:p>
      </xdr:txBody>
    </xdr:sp>
    <xdr:clientData/>
  </xdr:twoCellAnchor>
  <xdr:twoCellAnchor>
    <xdr:from>
      <xdr:col>29</xdr:col>
      <xdr:colOff>468086</xdr:colOff>
      <xdr:row>64</xdr:row>
      <xdr:rowOff>0</xdr:rowOff>
    </xdr:from>
    <xdr:to>
      <xdr:col>41</xdr:col>
      <xdr:colOff>87086</xdr:colOff>
      <xdr:row>71</xdr:row>
      <xdr:rowOff>85166</xdr:rowOff>
    </xdr:to>
    <xdr:sp macro="" textlink="">
      <xdr:nvSpPr>
        <xdr:cNvPr id="5" name="吹き出し: 線 4">
          <a:extLst>
            <a:ext uri="{FF2B5EF4-FFF2-40B4-BE49-F238E27FC236}">
              <a16:creationId xmlns:a16="http://schemas.microsoft.com/office/drawing/2014/main" id="{0B1786A8-FA34-4046-AEB5-13BBD51F870D}"/>
            </a:ext>
          </a:extLst>
        </xdr:cNvPr>
        <xdr:cNvSpPr/>
      </xdr:nvSpPr>
      <xdr:spPr>
        <a:xfrm>
          <a:off x="7870372" y="15860486"/>
          <a:ext cx="3200400" cy="1228166"/>
        </a:xfrm>
        <a:prstGeom prst="borderCallout1">
          <a:avLst>
            <a:gd name="adj1" fmla="val 576"/>
            <a:gd name="adj2" fmla="val 49963"/>
            <a:gd name="adj3" fmla="val -347280"/>
            <a:gd name="adj4" fmla="val 63639"/>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rgbClr val="FF0000"/>
              </a:solidFill>
            </a:rPr>
            <a:t>APF</a:t>
          </a:r>
          <a:r>
            <a:rPr kumimoji="1" lang="ja-JP" altLang="en-US" sz="1100">
              <a:solidFill>
                <a:srgbClr val="FF0000"/>
              </a:solidFill>
            </a:rPr>
            <a:t>値で比較する場合は、必ず「</a:t>
          </a:r>
          <a:r>
            <a:rPr kumimoji="1" lang="en-US" altLang="ja-JP" sz="1100">
              <a:solidFill>
                <a:srgbClr val="FF0000"/>
              </a:solidFill>
            </a:rPr>
            <a:t>APF</a:t>
          </a:r>
          <a:r>
            <a:rPr kumimoji="1" lang="ja-JP" altLang="en-US" sz="1100">
              <a:solidFill>
                <a:srgbClr val="FF0000"/>
              </a:solidFill>
            </a:rPr>
            <a:t>」を選択してください。既存設備に比べ、導入予定設備の値が大きい場合は省エネ性能がより高いものと判定されます。</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581;&#24247;&#31119;&#31049;&#37096;&#26412;&#24193;&#12539;&#22320;&#22495;&#27231;&#38306;&#20849;&#29992;\&#9734;&#9734;&#29289;&#20385;&#39640;&#39472;&#20132;&#20184;&#37329;&#12475;&#12531;&#12479;&#12540;\R7&#65288;12&#26376;&#35036;&#27491;&#65289;\04%20&#35201;&#38936;\&#30465;&#12456;&#12493;\&#35036;&#21161;&#37329;&#20132;&#20184;&#35201;&#32177;&#12539;&#27096;&#24335;\&#65288;R071224&#28342;&#36796;&#65289;3.&#31532;&#65297;&#21495;&#27096;&#24335;&#65288;&#20132;&#20184;&#30003;&#35531;&#26360;&#65289;&#21029;&#32025;&#65297;&#65374;&#65299;&#65288;&#20107;&#26989;&#35336;&#30011;&#26360;&#19968;&#24335;&#65289;.xlsx" TargetMode="External"/><Relationship Id="rId1" Type="http://schemas.openxmlformats.org/officeDocument/2006/relationships/externalLinkPath" Target="file:///\\Jm0026-smb5\&#20581;&#24247;&#31119;&#31049;&#37096;\&#20581;&#24247;&#31119;&#31049;&#37096;&#26412;&#24193;&#12539;&#22320;&#22495;&#27231;&#38306;&#20849;&#29992;\&#9734;&#9734;&#29289;&#20385;&#39640;&#39472;&#20132;&#20184;&#37329;&#12475;&#12531;&#12479;&#12540;\R7&#65288;12&#26376;&#35036;&#27491;&#65289;\04%20&#35201;&#38936;\&#30465;&#12456;&#12493;\&#35036;&#21161;&#37329;&#20132;&#20184;&#35201;&#32177;&#12539;&#27096;&#24335;\&#65288;R071224&#28342;&#36796;&#65289;3.&#31532;&#65297;&#21495;&#27096;&#24335;&#65288;&#20132;&#20184;&#30003;&#35531;&#26360;&#65289;&#21029;&#32025;&#65297;&#65374;&#65299;&#65288;&#20107;&#26989;&#35336;&#30011;&#26360;&#19968;&#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0記入要領"/>
      <sheetName val="01-1事業実績書"/>
      <sheetName val="01-2事業内容内訳書"/>
      <sheetName val="02事業収支決算書"/>
      <sheetName val="事業所・施設種別"/>
      <sheetName val="01-1事業計画書"/>
    </sheetNames>
    <sheetDataSet>
      <sheetData sheetId="0" refreshError="1"/>
      <sheetData sheetId="1" refreshError="1"/>
      <sheetData sheetId="2" refreshError="1"/>
      <sheetData sheetId="3" refreshError="1"/>
      <sheetData sheetId="4" refreshError="1">
        <row r="3">
          <cell r="B3" t="str">
            <v>通所介護</v>
          </cell>
        </row>
        <row r="4">
          <cell r="B4" t="str">
            <v>通所リハビリテーション</v>
          </cell>
        </row>
        <row r="5">
          <cell r="B5" t="str">
            <v>地域密着型通所介護</v>
          </cell>
        </row>
        <row r="6">
          <cell r="B6" t="str">
            <v>認知症対応型通所介護</v>
          </cell>
        </row>
        <row r="7">
          <cell r="B7" t="str">
            <v>小規模多機能型居宅介護</v>
          </cell>
        </row>
        <row r="8">
          <cell r="B8" t="str">
            <v>認知症対応型共同生活介護</v>
          </cell>
        </row>
        <row r="9">
          <cell r="B9" t="str">
            <v>地域密着型介護老人福祉施設入所者生活介護（併設型の短期入所生活介護を含む。）</v>
          </cell>
        </row>
        <row r="10">
          <cell r="B10" t="str">
            <v>複合型サービス（看護小規模多機能型居宅介護）</v>
          </cell>
        </row>
        <row r="11">
          <cell r="B11" t="str">
            <v>指定介護老人福祉施設（併設型の短期入所生活介護を含む。）</v>
          </cell>
        </row>
        <row r="12">
          <cell r="B12" t="str">
            <v>介護老人保健施設（併設型の短期入所療養介護を含む。）</v>
          </cell>
        </row>
        <row r="13">
          <cell r="B13" t="str">
            <v>介護医療院</v>
          </cell>
        </row>
        <row r="14">
          <cell r="B14" t="str">
            <v>養護老人ホーム</v>
          </cell>
        </row>
        <row r="15">
          <cell r="B15" t="str">
            <v>軽費老人ホーム</v>
          </cell>
        </row>
        <row r="16">
          <cell r="B16" t="str">
            <v>生活支援ハウス</v>
          </cell>
        </row>
        <row r="17">
          <cell r="B17" t="str">
            <v>療養介護</v>
          </cell>
        </row>
        <row r="18">
          <cell r="B18" t="str">
            <v>生活介護</v>
          </cell>
        </row>
        <row r="19">
          <cell r="B19" t="str">
            <v>短期入所（空床型を除く。）</v>
          </cell>
        </row>
        <row r="20">
          <cell r="B20" t="str">
            <v>自立訓練（機能訓練）</v>
          </cell>
        </row>
        <row r="21">
          <cell r="B21" t="str">
            <v>自立訓練（生活訓練）</v>
          </cell>
        </row>
        <row r="22">
          <cell r="B22" t="str">
            <v>宿泊型自立訓練</v>
          </cell>
        </row>
        <row r="23">
          <cell r="B23" t="str">
            <v>就労選択支援</v>
          </cell>
        </row>
        <row r="24">
          <cell r="B24" t="str">
            <v>就労移行支援</v>
          </cell>
        </row>
        <row r="25">
          <cell r="B25" t="str">
            <v>就労継続支援A型</v>
          </cell>
        </row>
        <row r="26">
          <cell r="B26" t="str">
            <v>就労継続支援B型</v>
          </cell>
        </row>
        <row r="27">
          <cell r="B27" t="str">
            <v>共同生活援助</v>
          </cell>
        </row>
        <row r="28">
          <cell r="B28" t="str">
            <v>障害者支援施設</v>
          </cell>
        </row>
        <row r="29">
          <cell r="B29" t="str">
            <v>児童発達支援</v>
          </cell>
        </row>
        <row r="30">
          <cell r="B30" t="str">
            <v>放課後等デイサービス</v>
          </cell>
        </row>
        <row r="31">
          <cell r="B31" t="str">
            <v>福祉型障害児入所施設</v>
          </cell>
        </row>
        <row r="32">
          <cell r="B32" t="str">
            <v>医療型障害児入所施設</v>
          </cell>
        </row>
        <row r="33">
          <cell r="B33" t="str">
            <v>私立保育所</v>
          </cell>
        </row>
        <row r="34">
          <cell r="B34" t="str">
            <v>幼保連携型認定こども園</v>
          </cell>
        </row>
        <row r="35">
          <cell r="B35" t="str">
            <v>地域型保育事業を行う事業所</v>
          </cell>
        </row>
        <row r="36">
          <cell r="B36" t="str">
            <v>認可外保育施設</v>
          </cell>
        </row>
        <row r="37">
          <cell r="B37" t="str">
            <v>児童養護施設</v>
          </cell>
        </row>
        <row r="38">
          <cell r="B38" t="str">
            <v>乳児院</v>
          </cell>
        </row>
        <row r="39">
          <cell r="B39" t="str">
            <v>母子生活支援施設</v>
          </cell>
        </row>
        <row r="40">
          <cell r="B40" t="str">
            <v>児童心理治療施設</v>
          </cell>
        </row>
        <row r="41">
          <cell r="B41" t="str">
            <v>小規模住居型児童養育事業者（ファミリーホーム）</v>
          </cell>
        </row>
      </sheetData>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XXXX@kyoto.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A1621-0813-4352-8BC9-DEB245D5D878}">
  <sheetPr>
    <pageSetUpPr fitToPage="1"/>
  </sheetPr>
  <dimension ref="B1:AN133"/>
  <sheetViews>
    <sheetView tabSelected="1" view="pageBreakPreview" zoomScale="85" zoomScaleNormal="85" zoomScaleSheetLayoutView="85" workbookViewId="0">
      <selection activeCell="N7" sqref="M7:N7"/>
    </sheetView>
  </sheetViews>
  <sheetFormatPr defaultRowHeight="13"/>
  <cols>
    <col min="1" max="9" width="3.26953125" customWidth="1"/>
    <col min="10" max="10" width="5.26953125" customWidth="1"/>
    <col min="11" max="110" width="3.26953125" customWidth="1"/>
  </cols>
  <sheetData>
    <row r="1" spans="3:36" ht="15" customHeight="1"/>
    <row r="2" spans="3:36" ht="15" customHeight="1"/>
    <row r="3" spans="3:36" ht="15" customHeight="1"/>
    <row r="4" spans="3:36" ht="15" customHeight="1">
      <c r="C4" s="20" t="s">
        <v>0</v>
      </c>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row>
    <row r="5" spans="3:36" ht="15" customHeight="1">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row>
    <row r="6" spans="3:36" s="2" customFormat="1" ht="15" customHeight="1"/>
    <row r="7" spans="3:36" s="2" customFormat="1" ht="15" customHeight="1">
      <c r="C7" s="2" t="s">
        <v>1</v>
      </c>
    </row>
    <row r="8" spans="3:36" s="2" customFormat="1" ht="15" customHeight="1">
      <c r="D8" s="2" t="s">
        <v>2</v>
      </c>
    </row>
    <row r="9" spans="3:36" s="2" customFormat="1" ht="15" customHeight="1">
      <c r="D9" s="2" t="s">
        <v>3</v>
      </c>
    </row>
    <row r="10" spans="3:36" s="2" customFormat="1" ht="15" customHeight="1">
      <c r="D10" s="2" t="s">
        <v>4</v>
      </c>
    </row>
    <row r="11" spans="3:36" s="2" customFormat="1" ht="15" customHeight="1"/>
    <row r="12" spans="3:36" s="2" customFormat="1" ht="15" customHeight="1">
      <c r="D12" s="2" t="s">
        <v>5</v>
      </c>
    </row>
    <row r="13" spans="3:36" s="2" customFormat="1" ht="15" customHeight="1">
      <c r="E13" s="21" t="s">
        <v>6</v>
      </c>
      <c r="F13" s="21"/>
      <c r="G13" s="21" t="s">
        <v>7</v>
      </c>
      <c r="H13" s="21"/>
      <c r="I13" s="21"/>
      <c r="J13" s="21"/>
      <c r="K13" s="21"/>
      <c r="L13" s="21"/>
      <c r="M13" s="21"/>
      <c r="N13" s="21"/>
      <c r="O13" s="21"/>
      <c r="P13" s="21"/>
      <c r="Q13" s="21"/>
      <c r="R13" s="21"/>
      <c r="S13" s="21"/>
      <c r="T13" s="21"/>
      <c r="U13" s="21"/>
      <c r="V13" s="25" t="s">
        <v>8</v>
      </c>
      <c r="W13" s="26"/>
      <c r="X13" s="26"/>
      <c r="Y13" s="26"/>
      <c r="Z13" s="26"/>
      <c r="AA13" s="26"/>
      <c r="AB13" s="26"/>
      <c r="AC13" s="26"/>
      <c r="AD13" s="26"/>
      <c r="AE13" s="26"/>
      <c r="AF13" s="27"/>
      <c r="AG13" s="31" t="s">
        <v>9</v>
      </c>
      <c r="AH13" s="32"/>
      <c r="AI13" s="32"/>
      <c r="AJ13" s="33"/>
    </row>
    <row r="14" spans="3:36" s="2" customFormat="1" ht="15" customHeight="1">
      <c r="E14" s="21"/>
      <c r="F14" s="21"/>
      <c r="G14" s="21"/>
      <c r="H14" s="21"/>
      <c r="I14" s="21"/>
      <c r="J14" s="21"/>
      <c r="K14" s="21"/>
      <c r="L14" s="21"/>
      <c r="M14" s="21"/>
      <c r="N14" s="21"/>
      <c r="O14" s="21"/>
      <c r="P14" s="21"/>
      <c r="Q14" s="21"/>
      <c r="R14" s="21"/>
      <c r="S14" s="21"/>
      <c r="T14" s="21"/>
      <c r="U14" s="21"/>
      <c r="V14" s="28"/>
      <c r="W14" s="29"/>
      <c r="X14" s="29"/>
      <c r="Y14" s="29"/>
      <c r="Z14" s="29"/>
      <c r="AA14" s="29"/>
      <c r="AB14" s="29"/>
      <c r="AC14" s="29"/>
      <c r="AD14" s="29"/>
      <c r="AE14" s="29"/>
      <c r="AF14" s="30"/>
      <c r="AG14" s="34"/>
      <c r="AH14" s="35"/>
      <c r="AI14" s="35"/>
      <c r="AJ14" s="36"/>
    </row>
    <row r="15" spans="3:36" s="2" customFormat="1" ht="15" customHeight="1">
      <c r="E15" s="21" t="s">
        <v>10</v>
      </c>
      <c r="F15" s="21"/>
      <c r="G15" s="23" t="s">
        <v>11</v>
      </c>
      <c r="H15" s="23"/>
      <c r="I15" s="23"/>
      <c r="J15" s="23"/>
      <c r="K15" s="23"/>
      <c r="L15" s="23"/>
      <c r="M15" s="23"/>
      <c r="N15" s="23"/>
      <c r="O15" s="23"/>
      <c r="P15" s="23"/>
      <c r="Q15" s="23"/>
      <c r="R15" s="23"/>
      <c r="S15" s="23"/>
      <c r="T15" s="23"/>
      <c r="U15" s="23"/>
      <c r="V15" s="37" t="s">
        <v>12</v>
      </c>
      <c r="W15" s="38"/>
      <c r="X15" s="38"/>
      <c r="Y15" s="38"/>
      <c r="Z15" s="38"/>
      <c r="AA15" s="38"/>
      <c r="AB15" s="38"/>
      <c r="AC15" s="38"/>
      <c r="AD15" s="38"/>
      <c r="AE15" s="38"/>
      <c r="AF15" s="39"/>
      <c r="AG15" s="43" t="s">
        <v>13</v>
      </c>
      <c r="AH15" s="44"/>
      <c r="AI15" s="44"/>
      <c r="AJ15" s="45"/>
    </row>
    <row r="16" spans="3:36" s="2" customFormat="1" ht="15" customHeight="1" thickBot="1">
      <c r="E16" s="22"/>
      <c r="F16" s="22"/>
      <c r="G16" s="24"/>
      <c r="H16" s="24"/>
      <c r="I16" s="24"/>
      <c r="J16" s="24"/>
      <c r="K16" s="24"/>
      <c r="L16" s="24"/>
      <c r="M16" s="24"/>
      <c r="N16" s="24"/>
      <c r="O16" s="24"/>
      <c r="P16" s="24"/>
      <c r="Q16" s="24"/>
      <c r="R16" s="24"/>
      <c r="S16" s="24"/>
      <c r="T16" s="24"/>
      <c r="U16" s="24"/>
      <c r="V16" s="40"/>
      <c r="W16" s="41"/>
      <c r="X16" s="41"/>
      <c r="Y16" s="41"/>
      <c r="Z16" s="41"/>
      <c r="AA16" s="41"/>
      <c r="AB16" s="41"/>
      <c r="AC16" s="41"/>
      <c r="AD16" s="41"/>
      <c r="AE16" s="41"/>
      <c r="AF16" s="42"/>
      <c r="AG16" s="46"/>
      <c r="AH16" s="47"/>
      <c r="AI16" s="47"/>
      <c r="AJ16" s="48"/>
    </row>
    <row r="17" spans="5:36" s="2" customFormat="1" ht="15" customHeight="1">
      <c r="E17" s="66" t="s">
        <v>14</v>
      </c>
      <c r="F17" s="67"/>
      <c r="G17" s="69" t="s">
        <v>15</v>
      </c>
      <c r="H17" s="69"/>
      <c r="I17" s="69"/>
      <c r="J17" s="69"/>
      <c r="K17" s="69"/>
      <c r="L17" s="69"/>
      <c r="M17" s="69"/>
      <c r="N17" s="69"/>
      <c r="O17" s="69"/>
      <c r="P17" s="69"/>
      <c r="Q17" s="69"/>
      <c r="R17" s="69"/>
      <c r="S17" s="69"/>
      <c r="T17" s="69"/>
      <c r="U17" s="69"/>
      <c r="V17" s="70" t="s">
        <v>16</v>
      </c>
      <c r="W17" s="71"/>
      <c r="X17" s="71"/>
      <c r="Y17" s="71"/>
      <c r="Z17" s="71"/>
      <c r="AA17" s="71"/>
      <c r="AB17" s="71"/>
      <c r="AC17" s="71"/>
      <c r="AD17" s="71"/>
      <c r="AE17" s="71"/>
      <c r="AF17" s="72"/>
      <c r="AG17" s="49" t="s">
        <v>13</v>
      </c>
      <c r="AH17" s="50"/>
      <c r="AI17" s="50"/>
      <c r="AJ17" s="51"/>
    </row>
    <row r="18" spans="5:36" s="2" customFormat="1" ht="15" customHeight="1">
      <c r="E18" s="68"/>
      <c r="F18" s="21"/>
      <c r="G18" s="23"/>
      <c r="H18" s="23"/>
      <c r="I18" s="23"/>
      <c r="J18" s="23"/>
      <c r="K18" s="23"/>
      <c r="L18" s="23"/>
      <c r="M18" s="23"/>
      <c r="N18" s="23"/>
      <c r="O18" s="23"/>
      <c r="P18" s="23"/>
      <c r="Q18" s="23"/>
      <c r="R18" s="23"/>
      <c r="S18" s="23"/>
      <c r="T18" s="23"/>
      <c r="U18" s="23"/>
      <c r="V18" s="56"/>
      <c r="W18" s="57"/>
      <c r="X18" s="57"/>
      <c r="Y18" s="57"/>
      <c r="Z18" s="57"/>
      <c r="AA18" s="57"/>
      <c r="AB18" s="57"/>
      <c r="AC18" s="57"/>
      <c r="AD18" s="57"/>
      <c r="AE18" s="57"/>
      <c r="AF18" s="58"/>
      <c r="AG18" s="46"/>
      <c r="AH18" s="47"/>
      <c r="AI18" s="47"/>
      <c r="AJ18" s="52"/>
    </row>
    <row r="19" spans="5:36" s="2" customFormat="1" ht="15" customHeight="1">
      <c r="E19" s="68" t="s">
        <v>17</v>
      </c>
      <c r="F19" s="21"/>
      <c r="G19" s="23" t="s">
        <v>18</v>
      </c>
      <c r="H19" s="23"/>
      <c r="I19" s="23"/>
      <c r="J19" s="23"/>
      <c r="K19" s="23"/>
      <c r="L19" s="23"/>
      <c r="M19" s="23"/>
      <c r="N19" s="23"/>
      <c r="O19" s="23"/>
      <c r="P19" s="23"/>
      <c r="Q19" s="23"/>
      <c r="R19" s="23"/>
      <c r="S19" s="23"/>
      <c r="T19" s="23"/>
      <c r="U19" s="23"/>
      <c r="V19" s="53" t="s">
        <v>19</v>
      </c>
      <c r="W19" s="54"/>
      <c r="X19" s="54"/>
      <c r="Y19" s="54"/>
      <c r="Z19" s="54"/>
      <c r="AA19" s="54"/>
      <c r="AB19" s="54"/>
      <c r="AC19" s="54"/>
      <c r="AD19" s="54"/>
      <c r="AE19" s="54"/>
      <c r="AF19" s="55"/>
      <c r="AG19" s="43" t="s">
        <v>13</v>
      </c>
      <c r="AH19" s="44"/>
      <c r="AI19" s="44"/>
      <c r="AJ19" s="59"/>
    </row>
    <row r="20" spans="5:36" s="2" customFormat="1" ht="15" customHeight="1">
      <c r="E20" s="68"/>
      <c r="F20" s="21"/>
      <c r="G20" s="23"/>
      <c r="H20" s="23"/>
      <c r="I20" s="23"/>
      <c r="J20" s="23"/>
      <c r="K20" s="23"/>
      <c r="L20" s="23"/>
      <c r="M20" s="23"/>
      <c r="N20" s="23"/>
      <c r="O20" s="23"/>
      <c r="P20" s="23"/>
      <c r="Q20" s="23"/>
      <c r="R20" s="23"/>
      <c r="S20" s="23"/>
      <c r="T20" s="23"/>
      <c r="U20" s="23"/>
      <c r="V20" s="56"/>
      <c r="W20" s="57"/>
      <c r="X20" s="57"/>
      <c r="Y20" s="57"/>
      <c r="Z20" s="57"/>
      <c r="AA20" s="57"/>
      <c r="AB20" s="57"/>
      <c r="AC20" s="57"/>
      <c r="AD20" s="57"/>
      <c r="AE20" s="57"/>
      <c r="AF20" s="58"/>
      <c r="AG20" s="46"/>
      <c r="AH20" s="47"/>
      <c r="AI20" s="47"/>
      <c r="AJ20" s="52"/>
    </row>
    <row r="21" spans="5:36" s="2" customFormat="1" ht="15" customHeight="1">
      <c r="E21" s="68" t="s">
        <v>20</v>
      </c>
      <c r="F21" s="21"/>
      <c r="G21" s="23" t="s">
        <v>21</v>
      </c>
      <c r="H21" s="23"/>
      <c r="I21" s="23"/>
      <c r="J21" s="23"/>
      <c r="K21" s="23"/>
      <c r="L21" s="23"/>
      <c r="M21" s="23"/>
      <c r="N21" s="23"/>
      <c r="O21" s="23"/>
      <c r="P21" s="23"/>
      <c r="Q21" s="23"/>
      <c r="R21" s="23"/>
      <c r="S21" s="23"/>
      <c r="T21" s="23"/>
      <c r="U21" s="23"/>
      <c r="V21" s="53" t="s">
        <v>22</v>
      </c>
      <c r="W21" s="54"/>
      <c r="X21" s="54"/>
      <c r="Y21" s="54"/>
      <c r="Z21" s="54"/>
      <c r="AA21" s="54"/>
      <c r="AB21" s="54"/>
      <c r="AC21" s="54"/>
      <c r="AD21" s="54"/>
      <c r="AE21" s="54"/>
      <c r="AF21" s="55"/>
      <c r="AG21" s="43" t="s">
        <v>13</v>
      </c>
      <c r="AH21" s="44"/>
      <c r="AI21" s="44"/>
      <c r="AJ21" s="59"/>
    </row>
    <row r="22" spans="5:36" s="2" customFormat="1" ht="15" customHeight="1" thickBot="1">
      <c r="E22" s="76"/>
      <c r="F22" s="77"/>
      <c r="G22" s="78"/>
      <c r="H22" s="78"/>
      <c r="I22" s="78"/>
      <c r="J22" s="78"/>
      <c r="K22" s="78"/>
      <c r="L22" s="78"/>
      <c r="M22" s="78"/>
      <c r="N22" s="78"/>
      <c r="O22" s="78"/>
      <c r="P22" s="78"/>
      <c r="Q22" s="78"/>
      <c r="R22" s="78"/>
      <c r="S22" s="78"/>
      <c r="T22" s="78"/>
      <c r="U22" s="78"/>
      <c r="V22" s="60"/>
      <c r="W22" s="61"/>
      <c r="X22" s="61"/>
      <c r="Y22" s="61"/>
      <c r="Z22" s="61"/>
      <c r="AA22" s="61"/>
      <c r="AB22" s="61"/>
      <c r="AC22" s="61"/>
      <c r="AD22" s="61"/>
      <c r="AE22" s="61"/>
      <c r="AF22" s="62"/>
      <c r="AG22" s="63"/>
      <c r="AH22" s="64"/>
      <c r="AI22" s="64"/>
      <c r="AJ22" s="65"/>
    </row>
    <row r="23" spans="5:36" s="2" customFormat="1" ht="15" customHeight="1">
      <c r="E23" s="79" t="s">
        <v>23</v>
      </c>
      <c r="F23" s="79"/>
      <c r="G23" s="81" t="s">
        <v>24</v>
      </c>
      <c r="H23" s="81"/>
      <c r="I23" s="81"/>
      <c r="J23" s="81"/>
      <c r="K23" s="81"/>
      <c r="L23" s="81"/>
      <c r="M23" s="81"/>
      <c r="N23" s="81"/>
      <c r="O23" s="81"/>
      <c r="P23" s="81"/>
      <c r="Q23" s="81"/>
      <c r="R23" s="81"/>
      <c r="S23" s="81"/>
      <c r="T23" s="81"/>
      <c r="U23" s="81"/>
      <c r="V23" s="40" t="s">
        <v>25</v>
      </c>
      <c r="W23" s="41"/>
      <c r="X23" s="41"/>
      <c r="Y23" s="41"/>
      <c r="Z23" s="41"/>
      <c r="AA23" s="41"/>
      <c r="AB23" s="41"/>
      <c r="AC23" s="41"/>
      <c r="AD23" s="41"/>
      <c r="AE23" s="41"/>
      <c r="AF23" s="42"/>
      <c r="AG23" s="46" t="s">
        <v>13</v>
      </c>
      <c r="AH23" s="47"/>
      <c r="AI23" s="47"/>
      <c r="AJ23" s="48"/>
    </row>
    <row r="24" spans="5:36" s="2" customFormat="1" ht="15" customHeight="1">
      <c r="E24" s="80"/>
      <c r="F24" s="80"/>
      <c r="G24" s="82"/>
      <c r="H24" s="82"/>
      <c r="I24" s="82"/>
      <c r="J24" s="82"/>
      <c r="K24" s="82"/>
      <c r="L24" s="82"/>
      <c r="M24" s="82"/>
      <c r="N24" s="82"/>
      <c r="O24" s="82"/>
      <c r="P24" s="82"/>
      <c r="Q24" s="82"/>
      <c r="R24" s="82"/>
      <c r="S24" s="82"/>
      <c r="T24" s="82"/>
      <c r="U24" s="82"/>
      <c r="V24" s="73"/>
      <c r="W24" s="74"/>
      <c r="X24" s="74"/>
      <c r="Y24" s="74"/>
      <c r="Z24" s="74"/>
      <c r="AA24" s="74"/>
      <c r="AB24" s="74"/>
      <c r="AC24" s="74"/>
      <c r="AD24" s="74"/>
      <c r="AE24" s="74"/>
      <c r="AF24" s="75"/>
      <c r="AG24" s="46"/>
      <c r="AH24" s="47"/>
      <c r="AI24" s="47"/>
      <c r="AJ24" s="48"/>
    </row>
    <row r="25" spans="5:36" s="2" customFormat="1" ht="15" customHeight="1">
      <c r="E25" s="80" t="s">
        <v>26</v>
      </c>
      <c r="F25" s="80"/>
      <c r="G25" s="82" t="s">
        <v>27</v>
      </c>
      <c r="H25" s="82"/>
      <c r="I25" s="82"/>
      <c r="J25" s="82"/>
      <c r="K25" s="82"/>
      <c r="L25" s="82"/>
      <c r="M25" s="82"/>
      <c r="N25" s="82"/>
      <c r="O25" s="82"/>
      <c r="P25" s="82"/>
      <c r="Q25" s="82"/>
      <c r="R25" s="82"/>
      <c r="S25" s="82"/>
      <c r="T25" s="82"/>
      <c r="U25" s="82"/>
      <c r="V25" s="53" t="s">
        <v>28</v>
      </c>
      <c r="W25" s="54"/>
      <c r="X25" s="54"/>
      <c r="Y25" s="54"/>
      <c r="Z25" s="54"/>
      <c r="AA25" s="54"/>
      <c r="AB25" s="54"/>
      <c r="AC25" s="54"/>
      <c r="AD25" s="54"/>
      <c r="AE25" s="54"/>
      <c r="AF25" s="55"/>
      <c r="AG25" s="43" t="s">
        <v>13</v>
      </c>
      <c r="AH25" s="44"/>
      <c r="AI25" s="44"/>
      <c r="AJ25" s="45"/>
    </row>
    <row r="26" spans="5:36" s="2" customFormat="1" ht="15" customHeight="1">
      <c r="E26" s="80"/>
      <c r="F26" s="80"/>
      <c r="G26" s="82"/>
      <c r="H26" s="82"/>
      <c r="I26" s="82"/>
      <c r="J26" s="82"/>
      <c r="K26" s="82"/>
      <c r="L26" s="82"/>
      <c r="M26" s="82"/>
      <c r="N26" s="82"/>
      <c r="O26" s="82"/>
      <c r="P26" s="82"/>
      <c r="Q26" s="82"/>
      <c r="R26" s="82"/>
      <c r="S26" s="82"/>
      <c r="T26" s="82"/>
      <c r="U26" s="82"/>
      <c r="V26" s="56"/>
      <c r="W26" s="57"/>
      <c r="X26" s="57"/>
      <c r="Y26" s="57"/>
      <c r="Z26" s="57"/>
      <c r="AA26" s="57"/>
      <c r="AB26" s="57"/>
      <c r="AC26" s="57"/>
      <c r="AD26" s="57"/>
      <c r="AE26" s="57"/>
      <c r="AF26" s="58"/>
      <c r="AG26" s="46"/>
      <c r="AH26" s="47"/>
      <c r="AI26" s="47"/>
      <c r="AJ26" s="48"/>
    </row>
    <row r="27" spans="5:36" s="2" customFormat="1" ht="15" customHeight="1">
      <c r="E27" s="80" t="s">
        <v>29</v>
      </c>
      <c r="F27" s="80"/>
      <c r="G27" s="82" t="s">
        <v>30</v>
      </c>
      <c r="H27" s="82"/>
      <c r="I27" s="82"/>
      <c r="J27" s="82"/>
      <c r="K27" s="82"/>
      <c r="L27" s="82"/>
      <c r="M27" s="82"/>
      <c r="N27" s="82"/>
      <c r="O27" s="82"/>
      <c r="P27" s="82"/>
      <c r="Q27" s="82"/>
      <c r="R27" s="82"/>
      <c r="S27" s="82"/>
      <c r="T27" s="82"/>
      <c r="U27" s="82"/>
      <c r="V27" s="53" t="s">
        <v>31</v>
      </c>
      <c r="W27" s="54"/>
      <c r="X27" s="54"/>
      <c r="Y27" s="54"/>
      <c r="Z27" s="54"/>
      <c r="AA27" s="54"/>
      <c r="AB27" s="54"/>
      <c r="AC27" s="54"/>
      <c r="AD27" s="54"/>
      <c r="AE27" s="54"/>
      <c r="AF27" s="55"/>
      <c r="AG27" s="43" t="s">
        <v>13</v>
      </c>
      <c r="AH27" s="44"/>
      <c r="AI27" s="44"/>
      <c r="AJ27" s="45"/>
    </row>
    <row r="28" spans="5:36" s="2" customFormat="1" ht="33.65" customHeight="1">
      <c r="E28" s="80"/>
      <c r="F28" s="80"/>
      <c r="G28" s="82"/>
      <c r="H28" s="82"/>
      <c r="I28" s="82"/>
      <c r="J28" s="82"/>
      <c r="K28" s="82"/>
      <c r="L28" s="82"/>
      <c r="M28" s="82"/>
      <c r="N28" s="82"/>
      <c r="O28" s="82"/>
      <c r="P28" s="82"/>
      <c r="Q28" s="82"/>
      <c r="R28" s="82"/>
      <c r="S28" s="82"/>
      <c r="T28" s="82"/>
      <c r="U28" s="82"/>
      <c r="V28" s="56"/>
      <c r="W28" s="57"/>
      <c r="X28" s="57"/>
      <c r="Y28" s="57"/>
      <c r="Z28" s="57"/>
      <c r="AA28" s="57"/>
      <c r="AB28" s="57"/>
      <c r="AC28" s="57"/>
      <c r="AD28" s="57"/>
      <c r="AE28" s="57"/>
      <c r="AF28" s="58"/>
      <c r="AG28" s="46"/>
      <c r="AH28" s="47"/>
      <c r="AI28" s="47"/>
      <c r="AJ28" s="48"/>
    </row>
    <row r="29" spans="5:36" s="2" customFormat="1" ht="15" customHeight="1">
      <c r="E29" s="80" t="s">
        <v>32</v>
      </c>
      <c r="F29" s="80"/>
      <c r="G29" s="82" t="s">
        <v>33</v>
      </c>
      <c r="H29" s="82"/>
      <c r="I29" s="82"/>
      <c r="J29" s="82"/>
      <c r="K29" s="82"/>
      <c r="L29" s="82"/>
      <c r="M29" s="82"/>
      <c r="N29" s="82"/>
      <c r="O29" s="82"/>
      <c r="P29" s="82"/>
      <c r="Q29" s="82"/>
      <c r="R29" s="82"/>
      <c r="S29" s="82"/>
      <c r="T29" s="82"/>
      <c r="U29" s="82"/>
      <c r="V29" s="53"/>
      <c r="W29" s="54"/>
      <c r="X29" s="54"/>
      <c r="Y29" s="54"/>
      <c r="Z29" s="54"/>
      <c r="AA29" s="54"/>
      <c r="AB29" s="54"/>
      <c r="AC29" s="54"/>
      <c r="AD29" s="54"/>
      <c r="AE29" s="54"/>
      <c r="AF29" s="55"/>
      <c r="AG29" s="43" t="s">
        <v>13</v>
      </c>
      <c r="AH29" s="44"/>
      <c r="AI29" s="44"/>
      <c r="AJ29" s="45"/>
    </row>
    <row r="30" spans="5:36" s="2" customFormat="1" ht="15" customHeight="1">
      <c r="E30" s="80"/>
      <c r="F30" s="80"/>
      <c r="G30" s="82"/>
      <c r="H30" s="82"/>
      <c r="I30" s="82"/>
      <c r="J30" s="82"/>
      <c r="K30" s="82"/>
      <c r="L30" s="82"/>
      <c r="M30" s="82"/>
      <c r="N30" s="82"/>
      <c r="O30" s="82"/>
      <c r="P30" s="82"/>
      <c r="Q30" s="82"/>
      <c r="R30" s="82"/>
      <c r="S30" s="82"/>
      <c r="T30" s="82"/>
      <c r="U30" s="82"/>
      <c r="V30" s="56"/>
      <c r="W30" s="57"/>
      <c r="X30" s="57"/>
      <c r="Y30" s="57"/>
      <c r="Z30" s="57"/>
      <c r="AA30" s="57"/>
      <c r="AB30" s="57"/>
      <c r="AC30" s="57"/>
      <c r="AD30" s="57"/>
      <c r="AE30" s="57"/>
      <c r="AF30" s="58"/>
      <c r="AG30" s="46"/>
      <c r="AH30" s="47"/>
      <c r="AI30" s="47"/>
      <c r="AJ30" s="48"/>
    </row>
    <row r="31" spans="5:36" s="2" customFormat="1" ht="15" customHeight="1">
      <c r="E31" s="80" t="s">
        <v>34</v>
      </c>
      <c r="F31" s="80"/>
      <c r="G31" s="82" t="s">
        <v>35</v>
      </c>
      <c r="H31" s="82"/>
      <c r="I31" s="82"/>
      <c r="J31" s="82"/>
      <c r="K31" s="82"/>
      <c r="L31" s="82"/>
      <c r="M31" s="82"/>
      <c r="N31" s="82"/>
      <c r="O31" s="82"/>
      <c r="P31" s="82"/>
      <c r="Q31" s="82"/>
      <c r="R31" s="82"/>
      <c r="S31" s="82"/>
      <c r="T31" s="82"/>
      <c r="U31" s="82"/>
      <c r="V31" s="53"/>
      <c r="W31" s="54"/>
      <c r="X31" s="54"/>
      <c r="Y31" s="54"/>
      <c r="Z31" s="54"/>
      <c r="AA31" s="54"/>
      <c r="AB31" s="54"/>
      <c r="AC31" s="54"/>
      <c r="AD31" s="54"/>
      <c r="AE31" s="54"/>
      <c r="AF31" s="55"/>
      <c r="AG31" s="83" t="s">
        <v>13</v>
      </c>
      <c r="AH31" s="83"/>
      <c r="AI31" s="83"/>
      <c r="AJ31" s="83"/>
    </row>
    <row r="32" spans="5:36" s="2" customFormat="1" ht="15" customHeight="1">
      <c r="E32" s="80"/>
      <c r="F32" s="80"/>
      <c r="G32" s="82"/>
      <c r="H32" s="82"/>
      <c r="I32" s="82"/>
      <c r="J32" s="82"/>
      <c r="K32" s="82"/>
      <c r="L32" s="82"/>
      <c r="M32" s="82"/>
      <c r="N32" s="82"/>
      <c r="O32" s="82"/>
      <c r="P32" s="82"/>
      <c r="Q32" s="82"/>
      <c r="R32" s="82"/>
      <c r="S32" s="82"/>
      <c r="T32" s="82"/>
      <c r="U32" s="82"/>
      <c r="V32" s="56"/>
      <c r="W32" s="57"/>
      <c r="X32" s="57"/>
      <c r="Y32" s="57"/>
      <c r="Z32" s="57"/>
      <c r="AA32" s="57"/>
      <c r="AB32" s="57"/>
      <c r="AC32" s="57"/>
      <c r="AD32" s="57"/>
      <c r="AE32" s="57"/>
      <c r="AF32" s="58"/>
      <c r="AG32" s="83"/>
      <c r="AH32" s="83"/>
      <c r="AI32" s="83"/>
      <c r="AJ32" s="83"/>
    </row>
    <row r="33" spans="3:36" s="2" customFormat="1" ht="15" customHeight="1"/>
    <row r="34" spans="3:36" s="2" customFormat="1" ht="15" customHeight="1">
      <c r="E34" s="2" t="s">
        <v>36</v>
      </c>
    </row>
    <row r="35" spans="3:36" s="2" customFormat="1" ht="15" customHeight="1">
      <c r="F35" s="2" t="s">
        <v>37</v>
      </c>
    </row>
    <row r="36" spans="3:36" s="2" customFormat="1" ht="15" customHeight="1">
      <c r="E36" s="84" t="s">
        <v>38</v>
      </c>
      <c r="F36" s="85"/>
      <c r="G36" s="85"/>
      <c r="H36" s="85"/>
      <c r="I36" s="85"/>
      <c r="J36" s="85"/>
      <c r="K36" s="85"/>
      <c r="L36" s="86"/>
      <c r="M36" s="90" t="s">
        <v>39</v>
      </c>
      <c r="N36" s="91"/>
      <c r="O36" s="91"/>
      <c r="P36" s="91"/>
      <c r="Q36" s="91"/>
      <c r="R36" s="91"/>
      <c r="S36" s="91"/>
      <c r="T36" s="91"/>
      <c r="U36" s="91"/>
      <c r="V36" s="91"/>
      <c r="W36" s="91"/>
      <c r="X36" s="91"/>
      <c r="Y36" s="91"/>
      <c r="Z36" s="91"/>
      <c r="AA36" s="91"/>
      <c r="AB36" s="91"/>
      <c r="AC36" s="91"/>
      <c r="AD36" s="91"/>
      <c r="AE36" s="91"/>
      <c r="AF36" s="91"/>
      <c r="AG36" s="91"/>
      <c r="AH36" s="91"/>
      <c r="AI36" s="91"/>
      <c r="AJ36" s="91"/>
    </row>
    <row r="37" spans="3:36" s="2" customFormat="1" ht="15" customHeight="1">
      <c r="E37" s="87"/>
      <c r="F37" s="88"/>
      <c r="G37" s="88"/>
      <c r="H37" s="88"/>
      <c r="I37" s="88"/>
      <c r="J37" s="88"/>
      <c r="K37" s="88"/>
      <c r="L37" s="89"/>
      <c r="M37" s="90"/>
      <c r="N37" s="91"/>
      <c r="O37" s="91"/>
      <c r="P37" s="91"/>
      <c r="Q37" s="91"/>
      <c r="R37" s="91"/>
      <c r="S37" s="91"/>
      <c r="T37" s="91"/>
      <c r="U37" s="91"/>
      <c r="V37" s="91"/>
      <c r="W37" s="91"/>
      <c r="X37" s="91"/>
      <c r="Y37" s="91"/>
      <c r="Z37" s="91"/>
      <c r="AA37" s="91"/>
      <c r="AB37" s="91"/>
      <c r="AC37" s="91"/>
      <c r="AD37" s="91"/>
      <c r="AE37" s="91"/>
      <c r="AF37" s="91"/>
      <c r="AG37" s="91"/>
      <c r="AH37" s="91"/>
      <c r="AI37" s="91"/>
      <c r="AJ37" s="91"/>
    </row>
    <row r="38" spans="3:36" s="2" customFormat="1" ht="15" customHeight="1">
      <c r="E38" s="101" t="s">
        <v>40</v>
      </c>
      <c r="F38" s="102"/>
      <c r="G38" s="102"/>
      <c r="H38" s="102"/>
      <c r="I38" s="102"/>
      <c r="J38" s="102"/>
      <c r="K38" s="102"/>
      <c r="L38" s="103"/>
      <c r="M38" s="107" t="s">
        <v>41</v>
      </c>
      <c r="N38" s="99"/>
      <c r="O38" s="99"/>
      <c r="P38" s="99"/>
      <c r="Q38" s="99"/>
      <c r="R38" s="99"/>
      <c r="S38" s="99"/>
      <c r="T38" s="99"/>
      <c r="U38" s="99"/>
      <c r="V38" s="99"/>
      <c r="W38" s="99"/>
      <c r="X38" s="99"/>
      <c r="Y38" s="99"/>
      <c r="Z38" s="99"/>
      <c r="AA38" s="99"/>
      <c r="AB38" s="99"/>
      <c r="AC38" s="99"/>
      <c r="AD38" s="99"/>
      <c r="AE38" s="99"/>
      <c r="AF38" s="99"/>
      <c r="AG38" s="99"/>
      <c r="AH38" s="99"/>
      <c r="AI38" s="99"/>
      <c r="AJ38" s="99"/>
    </row>
    <row r="39" spans="3:36" s="2" customFormat="1" ht="15" customHeight="1">
      <c r="E39" s="104"/>
      <c r="F39" s="105"/>
      <c r="G39" s="105"/>
      <c r="H39" s="105"/>
      <c r="I39" s="105"/>
      <c r="J39" s="105"/>
      <c r="K39" s="105"/>
      <c r="L39" s="106"/>
      <c r="M39" s="108"/>
      <c r="N39" s="99"/>
      <c r="O39" s="99"/>
      <c r="P39" s="99"/>
      <c r="Q39" s="99"/>
      <c r="R39" s="99"/>
      <c r="S39" s="99"/>
      <c r="T39" s="99"/>
      <c r="U39" s="99"/>
      <c r="V39" s="99"/>
      <c r="W39" s="99"/>
      <c r="X39" s="99"/>
      <c r="Y39" s="99"/>
      <c r="Z39" s="99"/>
      <c r="AA39" s="99"/>
      <c r="AB39" s="99"/>
      <c r="AC39" s="99"/>
      <c r="AD39" s="99"/>
      <c r="AE39" s="99"/>
      <c r="AF39" s="99"/>
      <c r="AG39" s="99"/>
      <c r="AH39" s="99"/>
      <c r="AI39" s="99"/>
      <c r="AJ39" s="99"/>
    </row>
    <row r="40" spans="3:36" s="2" customFormat="1" ht="15" customHeight="1">
      <c r="E40" s="93" t="s">
        <v>42</v>
      </c>
      <c r="F40" s="94"/>
      <c r="G40" s="94"/>
      <c r="H40" s="94"/>
      <c r="I40" s="94"/>
      <c r="J40" s="94"/>
      <c r="K40" s="94"/>
      <c r="L40" s="95"/>
      <c r="M40" s="90" t="s">
        <v>43</v>
      </c>
      <c r="N40" s="91"/>
      <c r="O40" s="91"/>
      <c r="P40" s="91"/>
      <c r="Q40" s="91"/>
      <c r="R40" s="91"/>
      <c r="S40" s="91"/>
      <c r="T40" s="91"/>
      <c r="U40" s="91"/>
      <c r="V40" s="91"/>
      <c r="W40" s="91"/>
      <c r="X40" s="91"/>
      <c r="Y40" s="91"/>
      <c r="Z40" s="91"/>
      <c r="AA40" s="91"/>
      <c r="AB40" s="91"/>
      <c r="AC40" s="91"/>
      <c r="AD40" s="91"/>
      <c r="AE40" s="91"/>
      <c r="AF40" s="91"/>
      <c r="AG40" s="91"/>
      <c r="AH40" s="91"/>
      <c r="AI40" s="91"/>
      <c r="AJ40" s="91"/>
    </row>
    <row r="41" spans="3:36" s="2" customFormat="1" ht="15" customHeight="1">
      <c r="E41" s="96"/>
      <c r="F41" s="97"/>
      <c r="G41" s="97"/>
      <c r="H41" s="97"/>
      <c r="I41" s="97"/>
      <c r="J41" s="97"/>
      <c r="K41" s="97"/>
      <c r="L41" s="98"/>
      <c r="M41" s="90"/>
      <c r="N41" s="91"/>
      <c r="O41" s="91"/>
      <c r="P41" s="91"/>
      <c r="Q41" s="91"/>
      <c r="R41" s="91"/>
      <c r="S41" s="91"/>
      <c r="T41" s="91"/>
      <c r="U41" s="91"/>
      <c r="V41" s="91"/>
      <c r="W41" s="91"/>
      <c r="X41" s="91"/>
      <c r="Y41" s="91"/>
      <c r="Z41" s="91"/>
      <c r="AA41" s="91"/>
      <c r="AB41" s="91"/>
      <c r="AC41" s="91"/>
      <c r="AD41" s="91"/>
      <c r="AE41" s="91"/>
      <c r="AF41" s="91"/>
      <c r="AG41" s="91"/>
      <c r="AH41" s="91"/>
      <c r="AI41" s="91"/>
      <c r="AJ41" s="91"/>
    </row>
    <row r="42" spans="3:36" s="2" customFormat="1" ht="15" customHeight="1"/>
    <row r="43" spans="3:36" s="2" customFormat="1" ht="15" customHeight="1">
      <c r="C43" s="2" t="s">
        <v>44</v>
      </c>
    </row>
    <row r="44" spans="3:36" s="2" customFormat="1" ht="15" customHeight="1">
      <c r="D44" s="2" t="s">
        <v>45</v>
      </c>
    </row>
    <row r="45" spans="3:36" s="2" customFormat="1" ht="15" customHeight="1">
      <c r="E45" s="2" t="s">
        <v>46</v>
      </c>
    </row>
    <row r="46" spans="3:36" s="2" customFormat="1" ht="15" customHeight="1">
      <c r="F46" s="2" t="s">
        <v>47</v>
      </c>
    </row>
    <row r="47" spans="3:36" s="2" customFormat="1" ht="15" customHeight="1">
      <c r="F47" s="2" t="s">
        <v>48</v>
      </c>
    </row>
    <row r="48" spans="3:36" s="2" customFormat="1" ht="15" customHeight="1">
      <c r="F48" s="2" t="s">
        <v>49</v>
      </c>
    </row>
    <row r="49" spans="2:40" s="2" customFormat="1" ht="15" customHeight="1">
      <c r="G49" s="2" t="s">
        <v>50</v>
      </c>
    </row>
    <row r="50" spans="2:40" s="2" customFormat="1" ht="15" customHeight="1">
      <c r="F50" s="2" t="s">
        <v>51</v>
      </c>
    </row>
    <row r="51" spans="2:40" s="2" customFormat="1" ht="15" customHeight="1">
      <c r="G51" s="2" t="s">
        <v>52</v>
      </c>
    </row>
    <row r="52" spans="2:40" s="2" customFormat="1" ht="15" customHeight="1">
      <c r="E52" s="2" t="s">
        <v>53</v>
      </c>
    </row>
    <row r="53" spans="2:40" s="2" customFormat="1" ht="15" customHeight="1">
      <c r="F53" s="80" t="s">
        <v>54</v>
      </c>
      <c r="G53" s="80"/>
      <c r="H53" s="80"/>
      <c r="I53" s="80"/>
      <c r="J53" s="80"/>
      <c r="K53" s="99" t="s">
        <v>55</v>
      </c>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row>
    <row r="54" spans="2:40" s="2" customFormat="1" ht="15" customHeight="1">
      <c r="D54" s="3"/>
      <c r="F54" s="80"/>
      <c r="G54" s="80"/>
      <c r="H54" s="80"/>
      <c r="I54" s="80"/>
      <c r="J54" s="80"/>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row>
    <row r="55" spans="2:40" s="2" customFormat="1" ht="15" customHeight="1">
      <c r="F55" s="100" t="s">
        <v>56</v>
      </c>
      <c r="G55" s="80"/>
      <c r="H55" s="80"/>
      <c r="I55" s="80"/>
      <c r="J55" s="80"/>
      <c r="K55" s="82" t="s">
        <v>57</v>
      </c>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row>
    <row r="56" spans="2:40" s="2" customFormat="1" ht="15" customHeight="1">
      <c r="F56" s="80"/>
      <c r="G56" s="80"/>
      <c r="H56" s="80"/>
      <c r="I56" s="80"/>
      <c r="J56" s="80"/>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row>
    <row r="57" spans="2:40" s="2" customFormat="1" ht="15" customHeight="1">
      <c r="F57" s="2" t="s">
        <v>58</v>
      </c>
    </row>
    <row r="58" spans="2:40" s="2" customFormat="1" ht="15" customHeight="1">
      <c r="H58" s="2" t="s">
        <v>59</v>
      </c>
    </row>
    <row r="59" spans="2:40" s="2" customFormat="1" ht="15" customHeight="1">
      <c r="E59" s="2" t="s">
        <v>60</v>
      </c>
    </row>
    <row r="60" spans="2:40" s="2" customFormat="1" ht="15" customHeight="1">
      <c r="F60" s="2" t="s">
        <v>61</v>
      </c>
    </row>
    <row r="61" spans="2:40" s="2" customFormat="1" ht="15" customHeight="1"/>
    <row r="62" spans="2:40" s="2" customFormat="1" ht="15" customHeight="1">
      <c r="D62" s="2" t="s">
        <v>62</v>
      </c>
    </row>
    <row r="63" spans="2:40" s="2" customFormat="1" ht="15" customHeight="1">
      <c r="E63" s="2" t="s">
        <v>63</v>
      </c>
    </row>
    <row r="64" spans="2:40" ht="14">
      <c r="B64" s="2"/>
      <c r="C64" s="2"/>
      <c r="D64" s="2"/>
      <c r="E64" s="2" t="s">
        <v>64</v>
      </c>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2:40" ht="14">
      <c r="B65" s="2"/>
      <c r="C65" s="2"/>
      <c r="D65" s="2"/>
      <c r="E65" s="92" t="s">
        <v>65</v>
      </c>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2"/>
      <c r="AL65" s="2"/>
      <c r="AM65" s="2"/>
      <c r="AN65" s="2"/>
    </row>
    <row r="66" spans="2:40" ht="14">
      <c r="B66" s="2"/>
      <c r="C66" s="2"/>
      <c r="D66" s="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2"/>
      <c r="AL66" s="2"/>
      <c r="AM66" s="2"/>
      <c r="AN66" s="2"/>
    </row>
    <row r="67" spans="2:40" ht="14">
      <c r="B67" s="2"/>
      <c r="C67" s="2"/>
      <c r="D67" s="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2"/>
      <c r="AL67" s="2"/>
      <c r="AM67" s="2"/>
      <c r="AN67" s="2"/>
    </row>
    <row r="68" spans="2:40" ht="14">
      <c r="B68" s="2"/>
      <c r="C68" s="2"/>
      <c r="D68" s="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2"/>
      <c r="AL68" s="2"/>
      <c r="AM68" s="2"/>
      <c r="AN68" s="2"/>
    </row>
    <row r="69" spans="2:40" ht="14">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2:40" ht="14">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2:40" ht="14">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2:40" ht="14">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2:40" ht="14">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2:40" ht="14">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2:40" ht="14">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2:40" ht="14">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2:40" ht="14">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2:40" ht="14">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2:40" ht="14">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2:40" ht="14">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2:40" ht="14">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2:40" ht="14">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2:40" ht="14">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2:40" ht="14">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2:40" ht="14">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2:40" ht="14">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spans="2:40" ht="14">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row>
    <row r="88" spans="2:40" ht="14">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spans="2:40" ht="14">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spans="2:40" ht="14">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spans="2:40" ht="14">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row>
    <row r="92" spans="2:40" ht="14">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spans="2:40" ht="14">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2:40" ht="14">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row>
    <row r="95" spans="2:40" ht="14">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row>
    <row r="96" spans="2:40" ht="14">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row>
    <row r="97" spans="2:40" ht="14">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row>
    <row r="98" spans="2:40" ht="14">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row>
    <row r="99" spans="2:40" ht="14">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row>
    <row r="100" spans="2:40" ht="14">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row>
    <row r="101" spans="2:40" ht="14">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row>
    <row r="102" spans="2:40" ht="14">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row>
    <row r="103" spans="2:40" ht="14">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row>
    <row r="104" spans="2:40" ht="14">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row>
    <row r="105" spans="2:40" ht="14">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row>
    <row r="106" spans="2:40" ht="14">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row>
    <row r="107" spans="2:40" ht="14">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row>
    <row r="108" spans="2:40" ht="14">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row>
    <row r="109" spans="2:40" ht="14">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row>
    <row r="110" spans="2:40" ht="14">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row>
    <row r="111" spans="2:40" ht="14">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row>
    <row r="112" spans="2:40" ht="14">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row>
    <row r="113" spans="2:40" ht="14">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row>
    <row r="114" spans="2:40" ht="14">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row>
    <row r="115" spans="2:40" ht="14">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row>
    <row r="116" spans="2:40" ht="14">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row>
    <row r="117" spans="2:40" ht="14">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row>
    <row r="118" spans="2:40" ht="14">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row>
    <row r="119" spans="2:40" ht="14">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row>
    <row r="120" spans="2:40" ht="14">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row>
    <row r="121" spans="2:40" ht="14">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row>
    <row r="122" spans="2:40" ht="14">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row>
    <row r="123" spans="2:40" ht="14">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row>
    <row r="124" spans="2:40" ht="14">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row>
    <row r="125" spans="2:40" ht="14">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row>
    <row r="126" spans="2:40" ht="14">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row>
    <row r="127" spans="2:40" ht="14">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row>
    <row r="128" spans="2:40" ht="14">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row>
    <row r="129" spans="2:40" ht="14">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row>
    <row r="130" spans="2:40" ht="14">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row>
    <row r="131" spans="2:40" ht="14">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row>
    <row r="132" spans="2:40" ht="14">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row>
    <row r="133" spans="2:40" ht="14">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row>
  </sheetData>
  <mergeCells count="52">
    <mergeCell ref="V31:AF32"/>
    <mergeCell ref="AG31:AJ32"/>
    <mergeCell ref="E36:L37"/>
    <mergeCell ref="M36:AJ37"/>
    <mergeCell ref="E65:AJ68"/>
    <mergeCell ref="E40:L41"/>
    <mergeCell ref="M40:AJ41"/>
    <mergeCell ref="F53:J54"/>
    <mergeCell ref="K53:AJ54"/>
    <mergeCell ref="F55:J56"/>
    <mergeCell ref="K55:AJ56"/>
    <mergeCell ref="E38:L39"/>
    <mergeCell ref="M38:AJ39"/>
    <mergeCell ref="E31:F32"/>
    <mergeCell ref="G31:U32"/>
    <mergeCell ref="AG25:AJ26"/>
    <mergeCell ref="V27:AF28"/>
    <mergeCell ref="AG27:AJ28"/>
    <mergeCell ref="E29:F30"/>
    <mergeCell ref="G29:U30"/>
    <mergeCell ref="E25:F26"/>
    <mergeCell ref="G25:U26"/>
    <mergeCell ref="E27:F28"/>
    <mergeCell ref="G27:U28"/>
    <mergeCell ref="V25:AF26"/>
    <mergeCell ref="V29:AF30"/>
    <mergeCell ref="AG29:AJ30"/>
    <mergeCell ref="V23:AF24"/>
    <mergeCell ref="AG23:AJ24"/>
    <mergeCell ref="E21:F22"/>
    <mergeCell ref="G21:U22"/>
    <mergeCell ref="E23:F24"/>
    <mergeCell ref="G23:U24"/>
    <mergeCell ref="E17:F18"/>
    <mergeCell ref="G17:U18"/>
    <mergeCell ref="E19:F20"/>
    <mergeCell ref="G19:U20"/>
    <mergeCell ref="V17:AF18"/>
    <mergeCell ref="AG17:AJ18"/>
    <mergeCell ref="V19:AF20"/>
    <mergeCell ref="AG19:AJ20"/>
    <mergeCell ref="V21:AF22"/>
    <mergeCell ref="AG21:AJ22"/>
    <mergeCell ref="C4:AI5"/>
    <mergeCell ref="E13:F14"/>
    <mergeCell ref="G13:U14"/>
    <mergeCell ref="E15:F16"/>
    <mergeCell ref="G15:U16"/>
    <mergeCell ref="V13:AF14"/>
    <mergeCell ref="AG13:AJ14"/>
    <mergeCell ref="V15:AF16"/>
    <mergeCell ref="AG15:AJ16"/>
  </mergeCells>
  <phoneticPr fontId="3"/>
  <dataValidations count="2">
    <dataValidation type="list" allowBlank="1" showInputMessage="1" showErrorMessage="1" sqref="I42:J45 I33:J35" xr:uid="{E5EB6C59-6C24-4E17-A49D-1615CDCC809B}">
      <formula1>"○"</formula1>
    </dataValidation>
    <dataValidation type="list" allowBlank="1" showInputMessage="1" showErrorMessage="1" sqref="AG15:AJ32" xr:uid="{572E88E9-35A3-4F8B-B9F7-0DD74CFF43A5}">
      <formula1>"✓"</formula1>
    </dataValidation>
  </dataValidations>
  <pageMargins left="0.70866141732283472" right="0.70866141732283472" top="0.55118110236220474" bottom="0.74803149606299213" header="0.31496062992125984" footer="0.31496062992125984"/>
  <pageSetup paperSize="9" scale="76" orientation="portrait" r:id="rId1"/>
  <rowBreaks count="1" manualBreakCount="1">
    <brk id="68" min="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DED-1DB3-4E56-95F9-5425801B9DE3}">
  <sheetPr>
    <pageSetUpPr fitToPage="1"/>
  </sheetPr>
  <dimension ref="C2:AP76"/>
  <sheetViews>
    <sheetView view="pageBreakPreview" topLeftCell="A51" zoomScale="85" zoomScaleNormal="85" zoomScaleSheetLayoutView="85" workbookViewId="0">
      <selection activeCell="P58" sqref="P58"/>
    </sheetView>
  </sheetViews>
  <sheetFormatPr defaultColWidth="8.90625" defaultRowHeight="13"/>
  <cols>
    <col min="1" max="38" width="3.26953125" style="7" customWidth="1"/>
    <col min="39" max="44" width="21.6328125" style="7" customWidth="1"/>
    <col min="45" max="110" width="3.26953125" style="7" customWidth="1"/>
    <col min="111" max="16384" width="8.90625" style="7"/>
  </cols>
  <sheetData>
    <row r="2" spans="3:42">
      <c r="C2" s="7" t="s">
        <v>66</v>
      </c>
    </row>
    <row r="4" spans="3:42" ht="13.15" customHeight="1">
      <c r="C4" s="127" t="s">
        <v>67</v>
      </c>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row>
    <row r="5" spans="3:42" ht="13.15" customHeight="1">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row>
    <row r="7" spans="3:42" ht="14">
      <c r="C7" s="2" t="s">
        <v>68</v>
      </c>
    </row>
    <row r="9" spans="3:42">
      <c r="D9" s="209" t="s">
        <v>69</v>
      </c>
      <c r="E9" s="210"/>
      <c r="F9" s="210"/>
      <c r="G9" s="210"/>
      <c r="H9" s="210"/>
      <c r="I9" s="210"/>
      <c r="J9" s="211"/>
      <c r="K9" s="138" t="s">
        <v>70</v>
      </c>
      <c r="L9" s="139"/>
      <c r="M9" s="139"/>
      <c r="N9" s="139"/>
      <c r="O9" s="139"/>
      <c r="P9" s="139"/>
      <c r="Q9" s="139"/>
      <c r="R9" s="139"/>
      <c r="S9" s="139"/>
      <c r="T9" s="139"/>
      <c r="U9" s="139"/>
      <c r="V9" s="139"/>
      <c r="W9" s="139"/>
      <c r="X9" s="139"/>
      <c r="Y9" s="139"/>
      <c r="Z9" s="139"/>
      <c r="AA9" s="139"/>
      <c r="AB9" s="139"/>
      <c r="AC9" s="139"/>
      <c r="AD9" s="139"/>
      <c r="AE9" s="139"/>
      <c r="AF9" s="139"/>
      <c r="AG9" s="139"/>
      <c r="AH9" s="139"/>
      <c r="AI9" s="140"/>
    </row>
    <row r="10" spans="3:42">
      <c r="D10" s="212"/>
      <c r="E10" s="213"/>
      <c r="F10" s="213"/>
      <c r="G10" s="213"/>
      <c r="H10" s="213"/>
      <c r="I10" s="213"/>
      <c r="J10" s="214"/>
      <c r="K10" s="141"/>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3"/>
    </row>
    <row r="11" spans="3:42" ht="13.15" customHeight="1">
      <c r="D11" s="209" t="s">
        <v>71</v>
      </c>
      <c r="E11" s="210"/>
      <c r="F11" s="210"/>
      <c r="G11" s="210"/>
      <c r="H11" s="210"/>
      <c r="I11" s="210"/>
      <c r="J11" s="211"/>
      <c r="K11" s="144" t="s">
        <v>72</v>
      </c>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row>
    <row r="12" spans="3:42">
      <c r="D12" s="228"/>
      <c r="E12" s="229"/>
      <c r="F12" s="229"/>
      <c r="G12" s="229"/>
      <c r="H12" s="229"/>
      <c r="I12" s="229"/>
      <c r="J12" s="230"/>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row>
    <row r="13" spans="3:42">
      <c r="D13" s="228"/>
      <c r="E13" s="229"/>
      <c r="F13" s="229"/>
      <c r="G13" s="229"/>
      <c r="H13" s="229"/>
      <c r="I13" s="229"/>
      <c r="J13" s="230"/>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row>
    <row r="14" spans="3:42">
      <c r="D14" s="212"/>
      <c r="E14" s="213"/>
      <c r="F14" s="213"/>
      <c r="G14" s="213"/>
      <c r="H14" s="213"/>
      <c r="I14" s="213"/>
      <c r="J14" s="21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row>
    <row r="15" spans="3:42" ht="24" customHeight="1">
      <c r="D15" s="209" t="s">
        <v>73</v>
      </c>
      <c r="E15" s="210"/>
      <c r="F15" s="210"/>
      <c r="G15" s="210"/>
      <c r="H15" s="210"/>
      <c r="I15" s="210"/>
      <c r="J15" s="211"/>
      <c r="K15" s="231" t="s">
        <v>74</v>
      </c>
      <c r="L15" s="232"/>
      <c r="M15" s="232"/>
      <c r="N15" s="232"/>
      <c r="O15" s="232"/>
      <c r="P15" s="232"/>
      <c r="Q15" s="232"/>
      <c r="R15" s="232"/>
      <c r="S15" s="232"/>
      <c r="T15" s="232"/>
      <c r="U15" s="233"/>
      <c r="V15" s="130" t="s">
        <v>75</v>
      </c>
      <c r="W15" s="131"/>
      <c r="X15" s="131"/>
      <c r="Y15" s="131"/>
      <c r="Z15" s="119"/>
      <c r="AA15" s="203"/>
      <c r="AB15" s="204"/>
      <c r="AC15" s="204"/>
      <c r="AD15" s="204"/>
      <c r="AE15" s="204"/>
      <c r="AF15" s="204"/>
      <c r="AG15" s="204"/>
      <c r="AH15" s="204"/>
      <c r="AI15" s="205"/>
      <c r="AN15" s="4" t="s">
        <v>76</v>
      </c>
      <c r="AO15" s="8" t="s">
        <v>77</v>
      </c>
      <c r="AP15" s="9" t="s">
        <v>78</v>
      </c>
    </row>
    <row r="16" spans="3:42" ht="21.65" customHeight="1">
      <c r="D16" s="212"/>
      <c r="E16" s="213"/>
      <c r="F16" s="213"/>
      <c r="G16" s="213"/>
      <c r="H16" s="213"/>
      <c r="I16" s="213"/>
      <c r="J16" s="214"/>
      <c r="K16" s="234"/>
      <c r="L16" s="235"/>
      <c r="M16" s="235"/>
      <c r="N16" s="235"/>
      <c r="O16" s="235"/>
      <c r="P16" s="235"/>
      <c r="Q16" s="235"/>
      <c r="R16" s="235"/>
      <c r="S16" s="235"/>
      <c r="T16" s="235"/>
      <c r="U16" s="236"/>
      <c r="V16" s="125"/>
      <c r="W16" s="126"/>
      <c r="X16" s="126"/>
      <c r="Y16" s="126"/>
      <c r="Z16" s="121"/>
      <c r="AA16" s="206"/>
      <c r="AB16" s="207"/>
      <c r="AC16" s="207"/>
      <c r="AD16" s="207"/>
      <c r="AE16" s="207"/>
      <c r="AF16" s="207"/>
      <c r="AG16" s="207"/>
      <c r="AH16" s="207"/>
      <c r="AI16" s="208"/>
      <c r="AM16" s="7" t="s">
        <v>79</v>
      </c>
      <c r="AN16" s="10" t="str">
        <f>IF(ISNUMBER(MATCH($K15,[1]事業所・施設種別!B3:B32, 0)), $K$21-29, "")</f>
        <v/>
      </c>
      <c r="AO16" s="11" t="e">
        <f>IF(AN16&lt;=0,1000000,1000000+$AN$16*30000)</f>
        <v>#VALUE!</v>
      </c>
      <c r="AP16" s="11">
        <v>10000000</v>
      </c>
    </row>
    <row r="17" spans="3:42">
      <c r="D17" s="209" t="s">
        <v>80</v>
      </c>
      <c r="E17" s="210"/>
      <c r="F17" s="210"/>
      <c r="G17" s="210"/>
      <c r="H17" s="210"/>
      <c r="I17" s="210"/>
      <c r="J17" s="211"/>
      <c r="K17" s="129" t="s">
        <v>81</v>
      </c>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M17" s="7" t="s">
        <v>82</v>
      </c>
      <c r="AN17" s="10">
        <f>IF(ISNUMBER(MATCH($K$15,[1]事業所・施設種別!B33:B36, 0)), $K$21-100, "")</f>
        <v>30</v>
      </c>
      <c r="AO17" s="11">
        <f>IF($AN$17&lt;=0,1000000,1000000+AN17*10000)</f>
        <v>1300000</v>
      </c>
      <c r="AP17" s="11">
        <v>4000000</v>
      </c>
    </row>
    <row r="18" spans="3:42">
      <c r="D18" s="212"/>
      <c r="E18" s="213"/>
      <c r="F18" s="213"/>
      <c r="G18" s="213"/>
      <c r="H18" s="213"/>
      <c r="I18" s="213"/>
      <c r="J18" s="214"/>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M18" s="7" t="s">
        <v>83</v>
      </c>
      <c r="AN18" s="10" t="str">
        <f>IF(ISNUMBER(MATCH($K$15,[1]事業所・施設種別!B37:B41, 0)), K21-29, "")</f>
        <v/>
      </c>
      <c r="AO18" s="11" t="e">
        <f>IF($AN$18&lt;=0,1000000,1000000+AN18*30000)</f>
        <v>#VALUE!</v>
      </c>
      <c r="AP18" s="11">
        <v>10000000</v>
      </c>
    </row>
    <row r="19" spans="3:42" ht="13.15" customHeight="1">
      <c r="D19" s="209" t="s">
        <v>84</v>
      </c>
      <c r="E19" s="210"/>
      <c r="F19" s="210"/>
      <c r="G19" s="210"/>
      <c r="H19" s="210"/>
      <c r="I19" s="210"/>
      <c r="J19" s="211"/>
      <c r="K19" s="145" t="s">
        <v>72</v>
      </c>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row>
    <row r="20" spans="3:42" ht="25.15" customHeight="1">
      <c r="D20" s="212"/>
      <c r="E20" s="213"/>
      <c r="F20" s="213"/>
      <c r="G20" s="213"/>
      <c r="H20" s="213"/>
      <c r="I20" s="213"/>
      <c r="J20" s="214"/>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row>
    <row r="21" spans="3:42">
      <c r="D21" s="209" t="s">
        <v>85</v>
      </c>
      <c r="E21" s="210"/>
      <c r="F21" s="210"/>
      <c r="G21" s="210"/>
      <c r="H21" s="210"/>
      <c r="I21" s="210"/>
      <c r="J21" s="211"/>
      <c r="K21" s="196">
        <v>130</v>
      </c>
      <c r="L21" s="220"/>
      <c r="M21" s="198" t="s">
        <v>86</v>
      </c>
      <c r="N21" s="218"/>
      <c r="O21" s="130" t="s">
        <v>87</v>
      </c>
      <c r="P21" s="119"/>
      <c r="Q21" s="130" t="s">
        <v>88</v>
      </c>
      <c r="R21" s="131"/>
      <c r="S21" s="131"/>
      <c r="T21" s="131"/>
      <c r="U21" s="119"/>
      <c r="V21" s="177">
        <f>IF(ISNUMBER(MATCH($K15,事業所・施設種別!B3:B32,0)),MIN(AO16:AP16),IF(ISNUMBER(MATCH($K15,事業所・施設種別!B33:B36,0)),MIN(AO17:AP17),IF(ISNUMBER(MATCH($K15,事業所・施設種別!B37:B41,0)),MIN('01-1事業実績書'!AO18:AP18),K21*100000)))</f>
        <v>1300000</v>
      </c>
      <c r="W21" s="156"/>
      <c r="X21" s="156"/>
      <c r="Y21" s="156"/>
      <c r="Z21" s="198" t="s">
        <v>89</v>
      </c>
      <c r="AA21" s="218"/>
    </row>
    <row r="22" spans="3:42">
      <c r="D22" s="212"/>
      <c r="E22" s="213"/>
      <c r="F22" s="213"/>
      <c r="G22" s="213"/>
      <c r="H22" s="213"/>
      <c r="I22" s="213"/>
      <c r="J22" s="214"/>
      <c r="K22" s="221"/>
      <c r="L22" s="222"/>
      <c r="M22" s="201"/>
      <c r="N22" s="219"/>
      <c r="O22" s="125"/>
      <c r="P22" s="121"/>
      <c r="Q22" s="125"/>
      <c r="R22" s="126"/>
      <c r="S22" s="126"/>
      <c r="T22" s="126"/>
      <c r="U22" s="121"/>
      <c r="V22" s="178"/>
      <c r="W22" s="179"/>
      <c r="X22" s="179"/>
      <c r="Y22" s="179"/>
      <c r="Z22" s="201"/>
      <c r="AA22" s="219"/>
    </row>
    <row r="23" spans="3:42">
      <c r="D23" s="209" t="s">
        <v>90</v>
      </c>
      <c r="E23" s="210"/>
      <c r="F23" s="210"/>
      <c r="G23" s="210"/>
      <c r="H23" s="210"/>
      <c r="I23" s="210"/>
      <c r="J23" s="211"/>
      <c r="K23" s="129" t="s">
        <v>91</v>
      </c>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row>
    <row r="24" spans="3:42">
      <c r="D24" s="212"/>
      <c r="E24" s="213"/>
      <c r="F24" s="213"/>
      <c r="G24" s="213"/>
      <c r="H24" s="213"/>
      <c r="I24" s="213"/>
      <c r="J24" s="214"/>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row>
    <row r="25" spans="3:42">
      <c r="D25" s="209" t="s">
        <v>92</v>
      </c>
      <c r="E25" s="210"/>
      <c r="F25" s="210"/>
      <c r="G25" s="210"/>
      <c r="H25" s="210"/>
      <c r="I25" s="210"/>
      <c r="J25" s="211"/>
      <c r="K25" s="225" t="s">
        <v>93</v>
      </c>
      <c r="L25" s="226"/>
      <c r="M25" s="227"/>
      <c r="N25" s="129" t="s">
        <v>94</v>
      </c>
      <c r="O25" s="129"/>
      <c r="P25" s="129"/>
      <c r="Q25" s="129"/>
      <c r="R25" s="129"/>
      <c r="S25" s="129"/>
      <c r="T25" s="129"/>
      <c r="U25" s="129"/>
      <c r="V25" s="129"/>
      <c r="W25" s="129"/>
      <c r="X25" s="129"/>
      <c r="Y25" s="129"/>
      <c r="Z25" s="129"/>
      <c r="AA25" s="129"/>
      <c r="AB25" s="129"/>
      <c r="AC25" s="129"/>
      <c r="AD25" s="129"/>
      <c r="AE25" s="129"/>
      <c r="AF25" s="129"/>
      <c r="AG25" s="129"/>
      <c r="AH25" s="129"/>
      <c r="AI25" s="129"/>
    </row>
    <row r="26" spans="3:42">
      <c r="D26" s="228"/>
      <c r="E26" s="229"/>
      <c r="F26" s="229"/>
      <c r="G26" s="229"/>
      <c r="H26" s="229"/>
      <c r="I26" s="229"/>
      <c r="J26" s="230"/>
      <c r="K26" s="225" t="s">
        <v>95</v>
      </c>
      <c r="L26" s="226"/>
      <c r="M26" s="227"/>
      <c r="N26" s="129" t="s">
        <v>96</v>
      </c>
      <c r="O26" s="129"/>
      <c r="P26" s="129"/>
      <c r="Q26" s="129"/>
      <c r="R26" s="129"/>
      <c r="S26" s="129"/>
      <c r="T26" s="129"/>
      <c r="U26" s="129"/>
      <c r="V26" s="129"/>
      <c r="W26" s="129"/>
      <c r="X26" s="129"/>
      <c r="Y26" s="129"/>
      <c r="Z26" s="129"/>
      <c r="AA26" s="129"/>
      <c r="AB26" s="129"/>
      <c r="AC26" s="129"/>
      <c r="AD26" s="129"/>
      <c r="AE26" s="129"/>
      <c r="AF26" s="129"/>
      <c r="AG26" s="129"/>
      <c r="AH26" s="129"/>
      <c r="AI26" s="129"/>
    </row>
    <row r="27" spans="3:42">
      <c r="D27" s="212"/>
      <c r="E27" s="213"/>
      <c r="F27" s="213"/>
      <c r="G27" s="213"/>
      <c r="H27" s="213"/>
      <c r="I27" s="213"/>
      <c r="J27" s="214"/>
      <c r="K27" s="225" t="s">
        <v>97</v>
      </c>
      <c r="L27" s="226"/>
      <c r="M27" s="227"/>
      <c r="N27" s="128" t="s">
        <v>98</v>
      </c>
      <c r="O27" s="129"/>
      <c r="P27" s="129"/>
      <c r="Q27" s="129"/>
      <c r="R27" s="129"/>
      <c r="S27" s="129"/>
      <c r="T27" s="129"/>
      <c r="U27" s="129"/>
      <c r="V27" s="129"/>
      <c r="W27" s="129"/>
      <c r="X27" s="129"/>
      <c r="Y27" s="129"/>
      <c r="Z27" s="129"/>
      <c r="AA27" s="129"/>
      <c r="AB27" s="129"/>
      <c r="AC27" s="129"/>
      <c r="AD27" s="129"/>
      <c r="AE27" s="129"/>
      <c r="AF27" s="129"/>
      <c r="AG27" s="129"/>
      <c r="AH27" s="129"/>
      <c r="AI27" s="129"/>
    </row>
    <row r="29" spans="3:42" ht="13.15" customHeight="1">
      <c r="C29" s="2" t="s">
        <v>99</v>
      </c>
    </row>
    <row r="31" spans="3:42" ht="13.15" customHeight="1">
      <c r="D31" s="215" t="s">
        <v>100</v>
      </c>
      <c r="E31" s="216"/>
      <c r="F31" s="216"/>
      <c r="G31" s="216"/>
      <c r="H31" s="217"/>
      <c r="I31" s="130" t="s">
        <v>101</v>
      </c>
      <c r="J31" s="119"/>
      <c r="K31" s="130" t="s">
        <v>102</v>
      </c>
      <c r="L31" s="131"/>
      <c r="M31" s="131"/>
      <c r="N31" s="131"/>
      <c r="O31" s="131"/>
      <c r="P31" s="131"/>
      <c r="Q31" s="119"/>
      <c r="R31" s="130" t="s">
        <v>103</v>
      </c>
      <c r="S31" s="131"/>
      <c r="T31" s="131"/>
      <c r="U31" s="131"/>
      <c r="V31" s="131"/>
      <c r="W31" s="131"/>
      <c r="X31" s="131"/>
      <c r="Y31" s="131"/>
      <c r="Z31" s="131"/>
      <c r="AA31" s="131"/>
      <c r="AB31" s="131"/>
      <c r="AC31" s="131"/>
      <c r="AD31" s="131"/>
      <c r="AE31" s="131"/>
      <c r="AF31" s="131"/>
      <c r="AG31" s="131"/>
      <c r="AH31" s="131"/>
      <c r="AI31" s="119"/>
    </row>
    <row r="32" spans="3:42">
      <c r="D32" s="184"/>
      <c r="E32" s="113"/>
      <c r="F32" s="113"/>
      <c r="G32" s="113"/>
      <c r="H32" s="185"/>
      <c r="I32" s="125"/>
      <c r="J32" s="121"/>
      <c r="K32" s="125"/>
      <c r="L32" s="126"/>
      <c r="M32" s="126"/>
      <c r="N32" s="126"/>
      <c r="O32" s="126"/>
      <c r="P32" s="126"/>
      <c r="Q32" s="121"/>
      <c r="R32" s="125"/>
      <c r="S32" s="126"/>
      <c r="T32" s="126"/>
      <c r="U32" s="126"/>
      <c r="V32" s="126"/>
      <c r="W32" s="126"/>
      <c r="X32" s="126"/>
      <c r="Y32" s="126"/>
      <c r="Z32" s="126"/>
      <c r="AA32" s="126"/>
      <c r="AB32" s="126"/>
      <c r="AC32" s="126"/>
      <c r="AD32" s="126"/>
      <c r="AE32" s="126"/>
      <c r="AF32" s="126"/>
      <c r="AG32" s="126"/>
      <c r="AH32" s="126"/>
      <c r="AI32" s="121"/>
    </row>
    <row r="33" spans="4:35">
      <c r="D33" s="184"/>
      <c r="E33" s="113"/>
      <c r="F33" s="113"/>
      <c r="G33" s="113"/>
      <c r="H33" s="185"/>
      <c r="I33" s="147" t="s">
        <v>104</v>
      </c>
      <c r="J33" s="148"/>
      <c r="K33" s="197" t="s">
        <v>105</v>
      </c>
      <c r="L33" s="198"/>
      <c r="M33" s="198"/>
      <c r="N33" s="198"/>
      <c r="O33" s="199"/>
      <c r="P33" s="118" t="s">
        <v>106</v>
      </c>
      <c r="Q33" s="119"/>
      <c r="R33" s="132" t="s">
        <v>107</v>
      </c>
      <c r="S33" s="133"/>
      <c r="T33" s="133"/>
      <c r="U33" s="133"/>
      <c r="V33" s="133"/>
      <c r="W33" s="133"/>
      <c r="X33" s="133"/>
      <c r="Y33" s="133"/>
      <c r="Z33" s="133"/>
      <c r="AA33" s="133"/>
      <c r="AB33" s="133"/>
      <c r="AC33" s="133"/>
      <c r="AD33" s="133"/>
      <c r="AE33" s="133"/>
      <c r="AF33" s="133"/>
      <c r="AG33" s="133"/>
      <c r="AH33" s="133"/>
      <c r="AI33" s="134"/>
    </row>
    <row r="34" spans="4:35">
      <c r="D34" s="184"/>
      <c r="E34" s="113"/>
      <c r="F34" s="113"/>
      <c r="G34" s="113"/>
      <c r="H34" s="185"/>
      <c r="I34" s="149"/>
      <c r="J34" s="150"/>
      <c r="K34" s="200"/>
      <c r="L34" s="201"/>
      <c r="M34" s="201"/>
      <c r="N34" s="201"/>
      <c r="O34" s="202"/>
      <c r="P34" s="120"/>
      <c r="Q34" s="121"/>
      <c r="R34" s="135"/>
      <c r="S34" s="136"/>
      <c r="T34" s="136"/>
      <c r="U34" s="136"/>
      <c r="V34" s="136"/>
      <c r="W34" s="136"/>
      <c r="X34" s="136"/>
      <c r="Y34" s="136"/>
      <c r="Z34" s="136"/>
      <c r="AA34" s="136"/>
      <c r="AB34" s="136"/>
      <c r="AC34" s="136"/>
      <c r="AD34" s="136"/>
      <c r="AE34" s="136"/>
      <c r="AF34" s="136"/>
      <c r="AG34" s="136"/>
      <c r="AH34" s="136"/>
      <c r="AI34" s="137"/>
    </row>
    <row r="35" spans="4:35">
      <c r="D35" s="184"/>
      <c r="E35" s="113"/>
      <c r="F35" s="113"/>
      <c r="G35" s="113"/>
      <c r="H35" s="185"/>
      <c r="I35" s="147"/>
      <c r="J35" s="148"/>
      <c r="K35" s="197" t="s">
        <v>108</v>
      </c>
      <c r="L35" s="198"/>
      <c r="M35" s="198"/>
      <c r="N35" s="198"/>
      <c r="O35" s="199"/>
      <c r="P35" s="118" t="s">
        <v>109</v>
      </c>
      <c r="Q35" s="119"/>
      <c r="R35" s="132" t="s">
        <v>110</v>
      </c>
      <c r="S35" s="133"/>
      <c r="T35" s="133"/>
      <c r="U35" s="133"/>
      <c r="V35" s="133"/>
      <c r="W35" s="133"/>
      <c r="X35" s="133"/>
      <c r="Y35" s="133"/>
      <c r="Z35" s="133"/>
      <c r="AA35" s="133"/>
      <c r="AB35" s="133"/>
      <c r="AC35" s="133"/>
      <c r="AD35" s="133"/>
      <c r="AE35" s="133"/>
      <c r="AF35" s="133"/>
      <c r="AG35" s="133"/>
      <c r="AH35" s="133"/>
      <c r="AI35" s="134"/>
    </row>
    <row r="36" spans="4:35">
      <c r="D36" s="184"/>
      <c r="E36" s="113"/>
      <c r="F36" s="113"/>
      <c r="G36" s="113"/>
      <c r="H36" s="185"/>
      <c r="I36" s="149"/>
      <c r="J36" s="150"/>
      <c r="K36" s="200"/>
      <c r="L36" s="201"/>
      <c r="M36" s="201"/>
      <c r="N36" s="201"/>
      <c r="O36" s="202"/>
      <c r="P36" s="120"/>
      <c r="Q36" s="121"/>
      <c r="R36" s="135"/>
      <c r="S36" s="136"/>
      <c r="T36" s="136"/>
      <c r="U36" s="136"/>
      <c r="V36" s="136"/>
      <c r="W36" s="136"/>
      <c r="X36" s="136"/>
      <c r="Y36" s="136"/>
      <c r="Z36" s="136"/>
      <c r="AA36" s="136"/>
      <c r="AB36" s="136"/>
      <c r="AC36" s="136"/>
      <c r="AD36" s="136"/>
      <c r="AE36" s="136"/>
      <c r="AF36" s="136"/>
      <c r="AG36" s="136"/>
      <c r="AH36" s="136"/>
      <c r="AI36" s="137"/>
    </row>
    <row r="37" spans="4:35">
      <c r="D37" s="184"/>
      <c r="E37" s="113"/>
      <c r="F37" s="113"/>
      <c r="G37" s="113"/>
      <c r="H37" s="185"/>
      <c r="I37" s="147"/>
      <c r="J37" s="148"/>
      <c r="K37" s="197" t="s">
        <v>111</v>
      </c>
      <c r="L37" s="198"/>
      <c r="M37" s="198"/>
      <c r="N37" s="198"/>
      <c r="O37" s="199"/>
      <c r="P37" s="118" t="s">
        <v>106</v>
      </c>
      <c r="Q37" s="119"/>
      <c r="R37" s="132" t="s">
        <v>112</v>
      </c>
      <c r="S37" s="133"/>
      <c r="T37" s="133"/>
      <c r="U37" s="133"/>
      <c r="V37" s="133"/>
      <c r="W37" s="133"/>
      <c r="X37" s="133"/>
      <c r="Y37" s="133"/>
      <c r="Z37" s="133"/>
      <c r="AA37" s="133"/>
      <c r="AB37" s="133"/>
      <c r="AC37" s="133"/>
      <c r="AD37" s="133"/>
      <c r="AE37" s="133"/>
      <c r="AF37" s="133"/>
      <c r="AG37" s="133"/>
      <c r="AH37" s="133"/>
      <c r="AI37" s="134"/>
    </row>
    <row r="38" spans="4:35" ht="31.15" customHeight="1">
      <c r="D38" s="184"/>
      <c r="E38" s="113"/>
      <c r="F38" s="113"/>
      <c r="G38" s="113"/>
      <c r="H38" s="185"/>
      <c r="I38" s="149"/>
      <c r="J38" s="150"/>
      <c r="K38" s="200"/>
      <c r="L38" s="201"/>
      <c r="M38" s="201"/>
      <c r="N38" s="201"/>
      <c r="O38" s="202"/>
      <c r="P38" s="120"/>
      <c r="Q38" s="121"/>
      <c r="R38" s="135"/>
      <c r="S38" s="136"/>
      <c r="T38" s="136"/>
      <c r="U38" s="136"/>
      <c r="V38" s="136"/>
      <c r="W38" s="136"/>
      <c r="X38" s="136"/>
      <c r="Y38" s="136"/>
      <c r="Z38" s="136"/>
      <c r="AA38" s="136"/>
      <c r="AB38" s="136"/>
      <c r="AC38" s="136"/>
      <c r="AD38" s="136"/>
      <c r="AE38" s="136"/>
      <c r="AF38" s="136"/>
      <c r="AG38" s="136"/>
      <c r="AH38" s="136"/>
      <c r="AI38" s="137"/>
    </row>
    <row r="39" spans="4:35">
      <c r="D39" s="184"/>
      <c r="E39" s="113"/>
      <c r="F39" s="113"/>
      <c r="G39" s="113"/>
      <c r="H39" s="185"/>
      <c r="I39" s="147" t="s">
        <v>104</v>
      </c>
      <c r="J39" s="148"/>
      <c r="K39" s="197" t="s">
        <v>113</v>
      </c>
      <c r="L39" s="198"/>
      <c r="M39" s="198"/>
      <c r="N39" s="198"/>
      <c r="O39" s="199"/>
      <c r="P39" s="118" t="s">
        <v>106</v>
      </c>
      <c r="Q39" s="119"/>
      <c r="R39" s="132" t="s">
        <v>114</v>
      </c>
      <c r="S39" s="133"/>
      <c r="T39" s="133"/>
      <c r="U39" s="133"/>
      <c r="V39" s="133"/>
      <c r="W39" s="133"/>
      <c r="X39" s="133"/>
      <c r="Y39" s="133"/>
      <c r="Z39" s="133"/>
      <c r="AA39" s="133"/>
      <c r="AB39" s="133"/>
      <c r="AC39" s="133"/>
      <c r="AD39" s="133"/>
      <c r="AE39" s="133"/>
      <c r="AF39" s="133"/>
      <c r="AG39" s="133"/>
      <c r="AH39" s="133"/>
      <c r="AI39" s="134"/>
    </row>
    <row r="40" spans="4:35">
      <c r="D40" s="184"/>
      <c r="E40" s="113"/>
      <c r="F40" s="113"/>
      <c r="G40" s="113"/>
      <c r="H40" s="185"/>
      <c r="I40" s="149"/>
      <c r="J40" s="150"/>
      <c r="K40" s="200"/>
      <c r="L40" s="201"/>
      <c r="M40" s="201"/>
      <c r="N40" s="201"/>
      <c r="O40" s="202"/>
      <c r="P40" s="120"/>
      <c r="Q40" s="121"/>
      <c r="R40" s="135"/>
      <c r="S40" s="136"/>
      <c r="T40" s="136"/>
      <c r="U40" s="136"/>
      <c r="V40" s="136"/>
      <c r="W40" s="136"/>
      <c r="X40" s="136"/>
      <c r="Y40" s="136"/>
      <c r="Z40" s="136"/>
      <c r="AA40" s="136"/>
      <c r="AB40" s="136"/>
      <c r="AC40" s="136"/>
      <c r="AD40" s="136"/>
      <c r="AE40" s="136"/>
      <c r="AF40" s="136"/>
      <c r="AG40" s="136"/>
      <c r="AH40" s="136"/>
      <c r="AI40" s="137"/>
    </row>
    <row r="41" spans="4:35">
      <c r="D41" s="184"/>
      <c r="E41" s="113"/>
      <c r="F41" s="113"/>
      <c r="G41" s="113"/>
      <c r="H41" s="185"/>
      <c r="I41" s="147" t="s">
        <v>104</v>
      </c>
      <c r="J41" s="148"/>
      <c r="K41" s="197" t="s">
        <v>115</v>
      </c>
      <c r="L41" s="198"/>
      <c r="M41" s="198"/>
      <c r="N41" s="198"/>
      <c r="O41" s="199"/>
      <c r="P41" s="118" t="s">
        <v>106</v>
      </c>
      <c r="Q41" s="119"/>
      <c r="R41" s="132" t="s">
        <v>116</v>
      </c>
      <c r="S41" s="133"/>
      <c r="T41" s="133"/>
      <c r="U41" s="133"/>
      <c r="V41" s="133"/>
      <c r="W41" s="133"/>
      <c r="X41" s="133"/>
      <c r="Y41" s="133"/>
      <c r="Z41" s="133"/>
      <c r="AA41" s="133"/>
      <c r="AB41" s="133"/>
      <c r="AC41" s="133"/>
      <c r="AD41" s="133"/>
      <c r="AE41" s="133"/>
      <c r="AF41" s="133"/>
      <c r="AG41" s="133"/>
      <c r="AH41" s="133"/>
      <c r="AI41" s="134"/>
    </row>
    <row r="42" spans="4:35">
      <c r="D42" s="184"/>
      <c r="E42" s="113"/>
      <c r="F42" s="113"/>
      <c r="G42" s="113"/>
      <c r="H42" s="185"/>
      <c r="I42" s="149"/>
      <c r="J42" s="150"/>
      <c r="K42" s="200"/>
      <c r="L42" s="201"/>
      <c r="M42" s="201"/>
      <c r="N42" s="201"/>
      <c r="O42" s="202"/>
      <c r="P42" s="120"/>
      <c r="Q42" s="121"/>
      <c r="R42" s="135"/>
      <c r="S42" s="136"/>
      <c r="T42" s="136"/>
      <c r="U42" s="136"/>
      <c r="V42" s="136"/>
      <c r="W42" s="136"/>
      <c r="X42" s="136"/>
      <c r="Y42" s="136"/>
      <c r="Z42" s="136"/>
      <c r="AA42" s="136"/>
      <c r="AB42" s="136"/>
      <c r="AC42" s="136"/>
      <c r="AD42" s="136"/>
      <c r="AE42" s="136"/>
      <c r="AF42" s="136"/>
      <c r="AG42" s="136"/>
      <c r="AH42" s="136"/>
      <c r="AI42" s="137"/>
    </row>
    <row r="43" spans="4:35">
      <c r="D43" s="184"/>
      <c r="E43" s="113"/>
      <c r="F43" s="113"/>
      <c r="G43" s="113"/>
      <c r="H43" s="185"/>
      <c r="I43" s="147"/>
      <c r="J43" s="148"/>
      <c r="K43" s="169" t="s">
        <v>117</v>
      </c>
      <c r="L43" s="170"/>
      <c r="M43" s="170"/>
      <c r="N43" s="170"/>
      <c r="O43" s="223"/>
      <c r="P43" s="118" t="s">
        <v>109</v>
      </c>
      <c r="Q43" s="119"/>
      <c r="R43" s="132" t="s">
        <v>118</v>
      </c>
      <c r="S43" s="133"/>
      <c r="T43" s="133"/>
      <c r="U43" s="133"/>
      <c r="V43" s="133"/>
      <c r="W43" s="133"/>
      <c r="X43" s="133"/>
      <c r="Y43" s="133"/>
      <c r="Z43" s="133"/>
      <c r="AA43" s="133"/>
      <c r="AB43" s="133"/>
      <c r="AC43" s="133"/>
      <c r="AD43" s="133"/>
      <c r="AE43" s="133"/>
      <c r="AF43" s="133"/>
      <c r="AG43" s="133"/>
      <c r="AH43" s="133"/>
      <c r="AI43" s="134"/>
    </row>
    <row r="44" spans="4:35">
      <c r="D44" s="186"/>
      <c r="E44" s="116"/>
      <c r="F44" s="116"/>
      <c r="G44" s="116"/>
      <c r="H44" s="187"/>
      <c r="I44" s="149"/>
      <c r="J44" s="150"/>
      <c r="K44" s="172"/>
      <c r="L44" s="173"/>
      <c r="M44" s="173"/>
      <c r="N44" s="173"/>
      <c r="O44" s="224"/>
      <c r="P44" s="120"/>
      <c r="Q44" s="121"/>
      <c r="R44" s="135"/>
      <c r="S44" s="136"/>
      <c r="T44" s="136"/>
      <c r="U44" s="136"/>
      <c r="V44" s="136"/>
      <c r="W44" s="136"/>
      <c r="X44" s="136"/>
      <c r="Y44" s="136"/>
      <c r="Z44" s="136"/>
      <c r="AA44" s="136"/>
      <c r="AB44" s="136"/>
      <c r="AC44" s="136"/>
      <c r="AD44" s="136"/>
      <c r="AE44" s="136"/>
      <c r="AF44" s="136"/>
      <c r="AG44" s="136"/>
      <c r="AH44" s="136"/>
      <c r="AI44" s="137"/>
    </row>
    <row r="45" spans="4:35">
      <c r="D45" s="130" t="s">
        <v>119</v>
      </c>
      <c r="E45" s="131"/>
      <c r="F45" s="131"/>
      <c r="G45" s="131"/>
      <c r="H45" s="119"/>
      <c r="I45" s="130" t="s">
        <v>120</v>
      </c>
      <c r="J45" s="131"/>
      <c r="K45" s="131"/>
      <c r="L45" s="131"/>
      <c r="M45" s="119"/>
      <c r="N45" s="194">
        <v>46047</v>
      </c>
      <c r="O45" s="195"/>
      <c r="P45" s="195"/>
      <c r="Q45" s="195"/>
      <c r="R45" s="196"/>
      <c r="S45" s="196"/>
      <c r="T45" s="196"/>
      <c r="U45" s="196"/>
      <c r="V45" s="196"/>
      <c r="W45" s="196"/>
      <c r="X45" s="196"/>
      <c r="Y45" s="196"/>
      <c r="Z45" s="196"/>
      <c r="AA45" s="196"/>
    </row>
    <row r="46" spans="4:35">
      <c r="D46" s="122"/>
      <c r="E46" s="123"/>
      <c r="F46" s="123"/>
      <c r="G46" s="123"/>
      <c r="H46" s="124"/>
      <c r="I46" s="125"/>
      <c r="J46" s="126"/>
      <c r="K46" s="126"/>
      <c r="L46" s="126"/>
      <c r="M46" s="121"/>
      <c r="N46" s="195"/>
      <c r="O46" s="195"/>
      <c r="P46" s="195"/>
      <c r="Q46" s="195"/>
      <c r="R46" s="195"/>
      <c r="S46" s="195"/>
      <c r="T46" s="195"/>
      <c r="U46" s="195"/>
      <c r="V46" s="195"/>
      <c r="W46" s="195"/>
      <c r="X46" s="195"/>
      <c r="Y46" s="195"/>
      <c r="Z46" s="195"/>
      <c r="AA46" s="195"/>
    </row>
    <row r="47" spans="4:35">
      <c r="D47" s="122"/>
      <c r="E47" s="123"/>
      <c r="F47" s="123"/>
      <c r="G47" s="123"/>
      <c r="H47" s="124"/>
      <c r="I47" s="130" t="s">
        <v>121</v>
      </c>
      <c r="J47" s="131"/>
      <c r="K47" s="131"/>
      <c r="L47" s="131"/>
      <c r="M47" s="119"/>
      <c r="N47" s="194">
        <v>46117</v>
      </c>
      <c r="O47" s="195"/>
      <c r="P47" s="195"/>
      <c r="Q47" s="195"/>
      <c r="R47" s="195"/>
      <c r="S47" s="195"/>
      <c r="T47" s="195"/>
      <c r="U47" s="195"/>
      <c r="V47" s="195"/>
      <c r="W47" s="195"/>
      <c r="X47" s="195"/>
      <c r="Y47" s="195"/>
      <c r="Z47" s="195"/>
      <c r="AA47" s="195"/>
    </row>
    <row r="48" spans="4:35">
      <c r="D48" s="125"/>
      <c r="E48" s="126"/>
      <c r="F48" s="126"/>
      <c r="G48" s="126"/>
      <c r="H48" s="121"/>
      <c r="I48" s="125"/>
      <c r="J48" s="126"/>
      <c r="K48" s="126"/>
      <c r="L48" s="126"/>
      <c r="M48" s="121"/>
      <c r="N48" s="195"/>
      <c r="O48" s="195"/>
      <c r="P48" s="195"/>
      <c r="Q48" s="195"/>
      <c r="R48" s="195"/>
      <c r="S48" s="195"/>
      <c r="T48" s="195"/>
      <c r="U48" s="195"/>
      <c r="V48" s="195"/>
      <c r="W48" s="195"/>
      <c r="X48" s="195"/>
      <c r="Y48" s="195"/>
      <c r="Z48" s="195"/>
      <c r="AA48" s="195"/>
    </row>
    <row r="49" spans="3:39">
      <c r="D49" s="12"/>
      <c r="E49" s="12"/>
      <c r="F49" s="12"/>
      <c r="G49" s="12"/>
      <c r="H49" s="12"/>
    </row>
    <row r="50" spans="3:39" ht="14">
      <c r="C50" s="2" t="s">
        <v>122</v>
      </c>
    </row>
    <row r="51" spans="3:39" ht="13.15" customHeight="1" thickBot="1"/>
    <row r="52" spans="3:39">
      <c r="D52" s="109" t="s">
        <v>123</v>
      </c>
      <c r="E52" s="110"/>
      <c r="F52" s="110"/>
      <c r="G52" s="110"/>
      <c r="H52" s="111"/>
      <c r="K52" s="130" t="s">
        <v>10</v>
      </c>
      <c r="L52" s="131"/>
      <c r="M52" s="131"/>
      <c r="N52" s="131"/>
      <c r="O52" s="119"/>
      <c r="P52" s="130" t="s">
        <v>124</v>
      </c>
      <c r="Q52" s="131"/>
      <c r="R52" s="131"/>
      <c r="S52" s="131"/>
      <c r="T52" s="119"/>
      <c r="U52" s="130" t="s">
        <v>23</v>
      </c>
      <c r="V52" s="131"/>
      <c r="W52" s="131"/>
      <c r="X52" s="131"/>
      <c r="Y52" s="119"/>
      <c r="Z52" s="130" t="s">
        <v>26</v>
      </c>
      <c r="AA52" s="131"/>
      <c r="AB52" s="131"/>
      <c r="AC52" s="131"/>
      <c r="AD52" s="119"/>
      <c r="AE52" s="130" t="s">
        <v>29</v>
      </c>
      <c r="AF52" s="131"/>
      <c r="AG52" s="131"/>
      <c r="AH52" s="131"/>
      <c r="AI52" s="119"/>
    </row>
    <row r="53" spans="3:39">
      <c r="D53" s="112"/>
      <c r="E53" s="113"/>
      <c r="F53" s="113"/>
      <c r="G53" s="113"/>
      <c r="H53" s="114"/>
      <c r="K53" s="122" t="s">
        <v>54</v>
      </c>
      <c r="L53" s="123"/>
      <c r="M53" s="123"/>
      <c r="N53" s="123"/>
      <c r="O53" s="124"/>
      <c r="P53" s="184" t="s">
        <v>125</v>
      </c>
      <c r="Q53" s="113"/>
      <c r="R53" s="113"/>
      <c r="S53" s="113"/>
      <c r="T53" s="185"/>
      <c r="U53" s="188" t="s">
        <v>126</v>
      </c>
      <c r="V53" s="189"/>
      <c r="W53" s="189"/>
      <c r="X53" s="189"/>
      <c r="Y53" s="190"/>
      <c r="Z53" s="122" t="s">
        <v>88</v>
      </c>
      <c r="AA53" s="123"/>
      <c r="AB53" s="123"/>
      <c r="AC53" s="123"/>
      <c r="AD53" s="124"/>
      <c r="AE53" s="122" t="s">
        <v>127</v>
      </c>
      <c r="AF53" s="123"/>
      <c r="AG53" s="123"/>
      <c r="AH53" s="123"/>
      <c r="AI53" s="124"/>
    </row>
    <row r="54" spans="3:39">
      <c r="D54" s="112"/>
      <c r="E54" s="113"/>
      <c r="F54" s="113"/>
      <c r="G54" s="113"/>
      <c r="H54" s="114"/>
      <c r="K54" s="122"/>
      <c r="L54" s="123"/>
      <c r="M54" s="123"/>
      <c r="N54" s="123"/>
      <c r="O54" s="124"/>
      <c r="P54" s="184"/>
      <c r="Q54" s="113"/>
      <c r="R54" s="113"/>
      <c r="S54" s="113"/>
      <c r="T54" s="185"/>
      <c r="U54" s="188"/>
      <c r="V54" s="189"/>
      <c r="W54" s="189"/>
      <c r="X54" s="189"/>
      <c r="Y54" s="190"/>
      <c r="Z54" s="122"/>
      <c r="AA54" s="123"/>
      <c r="AB54" s="123"/>
      <c r="AC54" s="123"/>
      <c r="AD54" s="124"/>
      <c r="AE54" s="122"/>
      <c r="AF54" s="123"/>
      <c r="AG54" s="123"/>
      <c r="AH54" s="123"/>
      <c r="AI54" s="124"/>
    </row>
    <row r="55" spans="3:39">
      <c r="D55" s="115"/>
      <c r="E55" s="116"/>
      <c r="F55" s="116"/>
      <c r="G55" s="116"/>
      <c r="H55" s="117"/>
      <c r="K55" s="125"/>
      <c r="L55" s="126"/>
      <c r="M55" s="126"/>
      <c r="N55" s="126"/>
      <c r="O55" s="121"/>
      <c r="P55" s="186"/>
      <c r="Q55" s="116"/>
      <c r="R55" s="116"/>
      <c r="S55" s="116"/>
      <c r="T55" s="187"/>
      <c r="U55" s="191"/>
      <c r="V55" s="192"/>
      <c r="W55" s="192"/>
      <c r="X55" s="192"/>
      <c r="Y55" s="193"/>
      <c r="Z55" s="125"/>
      <c r="AA55" s="126"/>
      <c r="AB55" s="126"/>
      <c r="AC55" s="126"/>
      <c r="AD55" s="121"/>
      <c r="AE55" s="125"/>
      <c r="AF55" s="126"/>
      <c r="AG55" s="126"/>
      <c r="AH55" s="126"/>
      <c r="AI55" s="121"/>
    </row>
    <row r="56" spans="3:39">
      <c r="D56" s="155">
        <f>AE56</f>
        <v>461000</v>
      </c>
      <c r="E56" s="156"/>
      <c r="F56" s="156"/>
      <c r="G56" s="156"/>
      <c r="H56" s="159" t="s">
        <v>89</v>
      </c>
      <c r="K56" s="175">
        <v>770000</v>
      </c>
      <c r="L56" s="175"/>
      <c r="M56" s="175"/>
      <c r="N56" s="176"/>
      <c r="O56" s="119" t="s">
        <v>89</v>
      </c>
      <c r="P56" s="175">
        <v>615000</v>
      </c>
      <c r="Q56" s="175"/>
      <c r="R56" s="175"/>
      <c r="S56" s="176"/>
      <c r="T56" s="119" t="s">
        <v>89</v>
      </c>
      <c r="U56" s="177">
        <f>P56*3/4</f>
        <v>461250</v>
      </c>
      <c r="V56" s="156"/>
      <c r="W56" s="156"/>
      <c r="X56" s="156"/>
      <c r="Y56" s="180" t="s">
        <v>89</v>
      </c>
      <c r="Z56" s="177">
        <f>V21</f>
        <v>1300000</v>
      </c>
      <c r="AA56" s="156"/>
      <c r="AB56" s="156"/>
      <c r="AC56" s="156"/>
      <c r="AD56" s="180" t="s">
        <v>89</v>
      </c>
      <c r="AE56" s="177">
        <f>ROUNDDOWN(MIN(U56,Z56),-3)</f>
        <v>461000</v>
      </c>
      <c r="AF56" s="156"/>
      <c r="AG56" s="156"/>
      <c r="AH56" s="156"/>
      <c r="AI56" s="119" t="s">
        <v>89</v>
      </c>
    </row>
    <row r="57" spans="3:39" ht="13.5" thickBot="1">
      <c r="D57" s="157"/>
      <c r="E57" s="158"/>
      <c r="F57" s="158"/>
      <c r="G57" s="158"/>
      <c r="H57" s="160"/>
      <c r="K57" s="175"/>
      <c r="L57" s="175"/>
      <c r="M57" s="175"/>
      <c r="N57" s="176"/>
      <c r="O57" s="121"/>
      <c r="P57" s="175"/>
      <c r="Q57" s="175"/>
      <c r="R57" s="175"/>
      <c r="S57" s="176"/>
      <c r="T57" s="121"/>
      <c r="U57" s="178"/>
      <c r="V57" s="179"/>
      <c r="W57" s="179"/>
      <c r="X57" s="179"/>
      <c r="Y57" s="181"/>
      <c r="Z57" s="178"/>
      <c r="AA57" s="179"/>
      <c r="AB57" s="179"/>
      <c r="AC57" s="179"/>
      <c r="AD57" s="181"/>
      <c r="AE57" s="178"/>
      <c r="AF57" s="179"/>
      <c r="AG57" s="179"/>
      <c r="AH57" s="179"/>
      <c r="AI57" s="121"/>
    </row>
    <row r="59" spans="3:39">
      <c r="D59" s="7" t="s">
        <v>128</v>
      </c>
    </row>
    <row r="60" spans="3:39">
      <c r="E60" s="130" t="s">
        <v>129</v>
      </c>
      <c r="F60" s="131"/>
      <c r="G60" s="131"/>
      <c r="H60" s="131"/>
      <c r="I60" s="131"/>
      <c r="J60" s="131"/>
      <c r="K60" s="131"/>
      <c r="L60" s="131"/>
      <c r="M60" s="131"/>
      <c r="N60" s="119"/>
      <c r="O60" s="130" t="s">
        <v>130</v>
      </c>
      <c r="P60" s="131"/>
      <c r="Q60" s="131"/>
      <c r="R60" s="131"/>
      <c r="S60" s="131"/>
      <c r="T60" s="131"/>
      <c r="U60" s="131"/>
      <c r="V60" s="131"/>
      <c r="W60" s="131"/>
      <c r="X60" s="119"/>
      <c r="Y60" s="130" t="s">
        <v>131</v>
      </c>
      <c r="Z60" s="131"/>
      <c r="AA60" s="131"/>
      <c r="AB60" s="131"/>
      <c r="AC60" s="131"/>
      <c r="AD60" s="131"/>
      <c r="AE60" s="131"/>
      <c r="AF60" s="131"/>
      <c r="AG60" s="131"/>
      <c r="AH60" s="119"/>
    </row>
    <row r="61" spans="3:39">
      <c r="E61" s="125"/>
      <c r="F61" s="126"/>
      <c r="G61" s="126"/>
      <c r="H61" s="126"/>
      <c r="I61" s="126"/>
      <c r="J61" s="126"/>
      <c r="K61" s="126"/>
      <c r="L61" s="126"/>
      <c r="M61" s="126"/>
      <c r="N61" s="121"/>
      <c r="O61" s="125"/>
      <c r="P61" s="126"/>
      <c r="Q61" s="126"/>
      <c r="R61" s="126"/>
      <c r="S61" s="126"/>
      <c r="T61" s="126"/>
      <c r="U61" s="126"/>
      <c r="V61" s="126"/>
      <c r="W61" s="126"/>
      <c r="X61" s="121"/>
      <c r="Y61" s="125"/>
      <c r="Z61" s="126"/>
      <c r="AA61" s="126"/>
      <c r="AB61" s="126"/>
      <c r="AC61" s="126"/>
      <c r="AD61" s="126"/>
      <c r="AE61" s="126"/>
      <c r="AF61" s="126"/>
      <c r="AG61" s="126"/>
      <c r="AH61" s="121"/>
    </row>
    <row r="62" spans="3:39">
      <c r="E62" s="161" t="s">
        <v>132</v>
      </c>
      <c r="F62" s="161"/>
      <c r="G62" s="161"/>
      <c r="H62" s="161"/>
      <c r="I62" s="161"/>
      <c r="J62" s="161"/>
      <c r="K62" s="161"/>
      <c r="L62" s="161"/>
      <c r="M62" s="161"/>
      <c r="N62" s="161"/>
      <c r="O62" s="162">
        <v>380000</v>
      </c>
      <c r="P62" s="162"/>
      <c r="Q62" s="162"/>
      <c r="R62" s="162"/>
      <c r="S62" s="162"/>
      <c r="T62" s="162"/>
      <c r="U62" s="162"/>
      <c r="V62" s="162"/>
      <c r="W62" s="162"/>
      <c r="X62" s="162"/>
      <c r="Y62" s="162">
        <v>280000</v>
      </c>
      <c r="Z62" s="162"/>
      <c r="AA62" s="162"/>
      <c r="AB62" s="162"/>
      <c r="AC62" s="162"/>
      <c r="AD62" s="162"/>
      <c r="AE62" s="162"/>
      <c r="AF62" s="162"/>
      <c r="AG62" s="162"/>
      <c r="AH62" s="162"/>
      <c r="AM62" s="7" t="s">
        <v>133</v>
      </c>
    </row>
    <row r="63" spans="3:39">
      <c r="E63" s="161"/>
      <c r="F63" s="161"/>
      <c r="G63" s="161"/>
      <c r="H63" s="161"/>
      <c r="I63" s="161"/>
      <c r="J63" s="161"/>
      <c r="K63" s="161"/>
      <c r="L63" s="161"/>
      <c r="M63" s="161"/>
      <c r="N63" s="161"/>
      <c r="O63" s="162"/>
      <c r="P63" s="162"/>
      <c r="Q63" s="162"/>
      <c r="R63" s="162"/>
      <c r="S63" s="162"/>
      <c r="T63" s="162"/>
      <c r="U63" s="162"/>
      <c r="V63" s="162"/>
      <c r="W63" s="162"/>
      <c r="X63" s="162"/>
      <c r="Y63" s="162"/>
      <c r="Z63" s="162"/>
      <c r="AA63" s="162"/>
      <c r="AB63" s="162"/>
      <c r="AC63" s="162"/>
      <c r="AD63" s="162"/>
      <c r="AE63" s="162"/>
      <c r="AF63" s="162"/>
      <c r="AG63" s="162"/>
      <c r="AH63" s="162"/>
      <c r="AM63" s="7" t="s">
        <v>134</v>
      </c>
    </row>
    <row r="64" spans="3:39">
      <c r="E64" s="161" t="s">
        <v>135</v>
      </c>
      <c r="F64" s="161"/>
      <c r="G64" s="161"/>
      <c r="H64" s="161"/>
      <c r="I64" s="161"/>
      <c r="J64" s="161"/>
      <c r="K64" s="161"/>
      <c r="L64" s="161"/>
      <c r="M64" s="161"/>
      <c r="N64" s="161"/>
      <c r="O64" s="162">
        <v>300000</v>
      </c>
      <c r="P64" s="162"/>
      <c r="Q64" s="162"/>
      <c r="R64" s="162"/>
      <c r="S64" s="162"/>
      <c r="T64" s="162"/>
      <c r="U64" s="162"/>
      <c r="V64" s="162"/>
      <c r="W64" s="162"/>
      <c r="X64" s="162"/>
      <c r="Y64" s="162">
        <v>250000</v>
      </c>
      <c r="Z64" s="162"/>
      <c r="AA64" s="162"/>
      <c r="AB64" s="162"/>
      <c r="AC64" s="162"/>
      <c r="AD64" s="162"/>
      <c r="AE64" s="162"/>
      <c r="AF64" s="162"/>
      <c r="AG64" s="162"/>
      <c r="AH64" s="162"/>
      <c r="AM64" s="7" t="s">
        <v>136</v>
      </c>
    </row>
    <row r="65" spans="3:39">
      <c r="E65" s="161"/>
      <c r="F65" s="161"/>
      <c r="G65" s="161"/>
      <c r="H65" s="161"/>
      <c r="I65" s="161"/>
      <c r="J65" s="161"/>
      <c r="K65" s="161"/>
      <c r="L65" s="161"/>
      <c r="M65" s="161"/>
      <c r="N65" s="161"/>
      <c r="O65" s="162"/>
      <c r="P65" s="162"/>
      <c r="Q65" s="162"/>
      <c r="R65" s="162"/>
      <c r="S65" s="162"/>
      <c r="T65" s="162"/>
      <c r="U65" s="162"/>
      <c r="V65" s="162"/>
      <c r="W65" s="162"/>
      <c r="X65" s="162"/>
      <c r="Y65" s="162"/>
      <c r="Z65" s="162"/>
      <c r="AA65" s="162"/>
      <c r="AB65" s="162"/>
      <c r="AC65" s="162"/>
      <c r="AD65" s="162"/>
      <c r="AE65" s="162"/>
      <c r="AF65" s="162"/>
      <c r="AG65" s="162"/>
      <c r="AH65" s="162"/>
      <c r="AM65" s="7" t="s">
        <v>137</v>
      </c>
    </row>
    <row r="66" spans="3:39">
      <c r="E66" s="161" t="s">
        <v>138</v>
      </c>
      <c r="F66" s="161"/>
      <c r="G66" s="161"/>
      <c r="H66" s="161"/>
      <c r="I66" s="161"/>
      <c r="J66" s="161"/>
      <c r="K66" s="161"/>
      <c r="L66" s="161"/>
      <c r="M66" s="161"/>
      <c r="N66" s="161"/>
      <c r="O66" s="162">
        <v>90000</v>
      </c>
      <c r="P66" s="162"/>
      <c r="Q66" s="162"/>
      <c r="R66" s="162"/>
      <c r="S66" s="162"/>
      <c r="T66" s="162"/>
      <c r="U66" s="162"/>
      <c r="V66" s="162"/>
      <c r="W66" s="162"/>
      <c r="X66" s="162"/>
      <c r="Y66" s="162">
        <v>85000</v>
      </c>
      <c r="Z66" s="162"/>
      <c r="AA66" s="162"/>
      <c r="AB66" s="162"/>
      <c r="AC66" s="162"/>
      <c r="AD66" s="162"/>
      <c r="AE66" s="162"/>
      <c r="AF66" s="162"/>
      <c r="AG66" s="162"/>
      <c r="AH66" s="162"/>
      <c r="AM66" s="7" t="s">
        <v>139</v>
      </c>
    </row>
    <row r="67" spans="3:39">
      <c r="E67" s="161"/>
      <c r="F67" s="161"/>
      <c r="G67" s="161"/>
      <c r="H67" s="161"/>
      <c r="I67" s="161"/>
      <c r="J67" s="161"/>
      <c r="K67" s="161"/>
      <c r="L67" s="161"/>
      <c r="M67" s="161"/>
      <c r="N67" s="161"/>
      <c r="O67" s="162"/>
      <c r="P67" s="162"/>
      <c r="Q67" s="162"/>
      <c r="R67" s="162"/>
      <c r="S67" s="162"/>
      <c r="T67" s="162"/>
      <c r="U67" s="162"/>
      <c r="V67" s="162"/>
      <c r="W67" s="162"/>
      <c r="X67" s="162"/>
      <c r="Y67" s="162"/>
      <c r="Z67" s="162"/>
      <c r="AA67" s="162"/>
      <c r="AB67" s="162"/>
      <c r="AC67" s="162"/>
      <c r="AD67" s="162"/>
      <c r="AE67" s="162"/>
      <c r="AF67" s="162"/>
      <c r="AG67" s="162"/>
      <c r="AH67" s="162"/>
      <c r="AM67" s="7" t="s">
        <v>140</v>
      </c>
    </row>
    <row r="68" spans="3:39">
      <c r="E68" s="130" t="s">
        <v>141</v>
      </c>
      <c r="F68" s="131"/>
      <c r="G68" s="131"/>
      <c r="H68" s="131"/>
      <c r="I68" s="131"/>
      <c r="J68" s="131"/>
      <c r="K68" s="131"/>
      <c r="L68" s="131"/>
      <c r="M68" s="131"/>
      <c r="N68" s="119"/>
      <c r="O68" s="177">
        <f>SUM(O62:X67)</f>
        <v>770000</v>
      </c>
      <c r="P68" s="156"/>
      <c r="Q68" s="156"/>
      <c r="R68" s="156"/>
      <c r="S68" s="156"/>
      <c r="T68" s="156"/>
      <c r="U68" s="156"/>
      <c r="V68" s="156"/>
      <c r="W68" s="156"/>
      <c r="X68" s="182"/>
      <c r="Y68" s="177">
        <f>SUM(Y62:AH67)</f>
        <v>615000</v>
      </c>
      <c r="Z68" s="156"/>
      <c r="AA68" s="156"/>
      <c r="AB68" s="156"/>
      <c r="AC68" s="156"/>
      <c r="AD68" s="156"/>
      <c r="AE68" s="156"/>
      <c r="AF68" s="156"/>
      <c r="AG68" s="156"/>
      <c r="AH68" s="182"/>
    </row>
    <row r="69" spans="3:39">
      <c r="E69" s="125"/>
      <c r="F69" s="126"/>
      <c r="G69" s="126"/>
      <c r="H69" s="126"/>
      <c r="I69" s="126"/>
      <c r="J69" s="126"/>
      <c r="K69" s="126"/>
      <c r="L69" s="126"/>
      <c r="M69" s="126"/>
      <c r="N69" s="121"/>
      <c r="O69" s="178"/>
      <c r="P69" s="179"/>
      <c r="Q69" s="179"/>
      <c r="R69" s="179"/>
      <c r="S69" s="179"/>
      <c r="T69" s="179"/>
      <c r="U69" s="179"/>
      <c r="V69" s="179"/>
      <c r="W69" s="179"/>
      <c r="X69" s="183"/>
      <c r="Y69" s="178"/>
      <c r="Z69" s="179"/>
      <c r="AA69" s="179"/>
      <c r="AB69" s="179"/>
      <c r="AC69" s="179"/>
      <c r="AD69" s="179"/>
      <c r="AE69" s="179"/>
      <c r="AF69" s="179"/>
      <c r="AG69" s="179"/>
      <c r="AH69" s="183"/>
    </row>
    <row r="71" spans="3:39" ht="14">
      <c r="C71" s="2" t="s">
        <v>142</v>
      </c>
    </row>
    <row r="72" spans="3:39" ht="14">
      <c r="C72" s="2"/>
    </row>
    <row r="73" spans="3:39">
      <c r="D73" s="151" t="s">
        <v>104</v>
      </c>
      <c r="E73" s="152"/>
      <c r="F73" s="163" t="s">
        <v>143</v>
      </c>
      <c r="G73" s="164"/>
      <c r="H73" s="164"/>
      <c r="I73" s="164"/>
      <c r="J73" s="164"/>
      <c r="K73" s="164"/>
      <c r="L73" s="164"/>
      <c r="M73" s="164"/>
      <c r="N73" s="164"/>
      <c r="O73" s="164"/>
      <c r="P73" s="164"/>
      <c r="Q73" s="164"/>
      <c r="R73" s="164"/>
      <c r="S73" s="164"/>
      <c r="T73" s="164"/>
      <c r="U73" s="164"/>
      <c r="V73" s="164"/>
      <c r="W73" s="164"/>
      <c r="X73" s="164"/>
      <c r="Y73" s="164"/>
      <c r="Z73" s="164"/>
      <c r="AA73" s="164"/>
      <c r="AB73" s="165"/>
    </row>
    <row r="74" spans="3:39">
      <c r="D74" s="153"/>
      <c r="E74" s="154"/>
      <c r="F74" s="166"/>
      <c r="G74" s="167"/>
      <c r="H74" s="167"/>
      <c r="I74" s="167"/>
      <c r="J74" s="167"/>
      <c r="K74" s="167"/>
      <c r="L74" s="167"/>
      <c r="M74" s="167"/>
      <c r="N74" s="167"/>
      <c r="O74" s="167"/>
      <c r="P74" s="167"/>
      <c r="Q74" s="167"/>
      <c r="R74" s="167"/>
      <c r="S74" s="167"/>
      <c r="T74" s="167"/>
      <c r="U74" s="167"/>
      <c r="V74" s="167"/>
      <c r="W74" s="167"/>
      <c r="X74" s="167"/>
      <c r="Y74" s="167"/>
      <c r="Z74" s="167"/>
      <c r="AA74" s="167"/>
      <c r="AB74" s="168"/>
    </row>
    <row r="75" spans="3:39">
      <c r="D75" s="151" t="s">
        <v>104</v>
      </c>
      <c r="E75" s="152"/>
      <c r="F75" s="169" t="s">
        <v>144</v>
      </c>
      <c r="G75" s="170"/>
      <c r="H75" s="170"/>
      <c r="I75" s="170"/>
      <c r="J75" s="170"/>
      <c r="K75" s="170"/>
      <c r="L75" s="170"/>
      <c r="M75" s="170"/>
      <c r="N75" s="170"/>
      <c r="O75" s="170"/>
      <c r="P75" s="170"/>
      <c r="Q75" s="170"/>
      <c r="R75" s="170"/>
      <c r="S75" s="170"/>
      <c r="T75" s="170"/>
      <c r="U75" s="170"/>
      <c r="V75" s="170"/>
      <c r="W75" s="170"/>
      <c r="X75" s="170"/>
      <c r="Y75" s="170"/>
      <c r="Z75" s="170"/>
      <c r="AA75" s="170"/>
      <c r="AB75" s="171"/>
    </row>
    <row r="76" spans="3:39">
      <c r="D76" s="153"/>
      <c r="E76" s="154"/>
      <c r="F76" s="172"/>
      <c r="G76" s="173"/>
      <c r="H76" s="173"/>
      <c r="I76" s="173"/>
      <c r="J76" s="173"/>
      <c r="K76" s="173"/>
      <c r="L76" s="173"/>
      <c r="M76" s="173"/>
      <c r="N76" s="173"/>
      <c r="O76" s="173"/>
      <c r="P76" s="173"/>
      <c r="Q76" s="173"/>
      <c r="R76" s="173"/>
      <c r="S76" s="173"/>
      <c r="T76" s="173"/>
      <c r="U76" s="173"/>
      <c r="V76" s="173"/>
      <c r="W76" s="173"/>
      <c r="X76" s="173"/>
      <c r="Y76" s="173"/>
      <c r="Z76" s="173"/>
      <c r="AA76" s="173"/>
      <c r="AB76" s="174"/>
    </row>
  </sheetData>
  <mergeCells count="104">
    <mergeCell ref="D45:H48"/>
    <mergeCell ref="K27:M27"/>
    <mergeCell ref="D21:J22"/>
    <mergeCell ref="D25:J27"/>
    <mergeCell ref="K25:M25"/>
    <mergeCell ref="K26:M26"/>
    <mergeCell ref="D9:J10"/>
    <mergeCell ref="D11:J14"/>
    <mergeCell ref="D15:J16"/>
    <mergeCell ref="D17:J18"/>
    <mergeCell ref="D19:J20"/>
    <mergeCell ref="K15:U16"/>
    <mergeCell ref="V15:Z16"/>
    <mergeCell ref="AA15:AI16"/>
    <mergeCell ref="D23:J24"/>
    <mergeCell ref="D31:H44"/>
    <mergeCell ref="K33:O34"/>
    <mergeCell ref="I31:J32"/>
    <mergeCell ref="Z21:AA22"/>
    <mergeCell ref="M21:N22"/>
    <mergeCell ref="K21:L22"/>
    <mergeCell ref="K39:O40"/>
    <mergeCell ref="K41:O42"/>
    <mergeCell ref="K43:O44"/>
    <mergeCell ref="K31:Q32"/>
    <mergeCell ref="O21:P22"/>
    <mergeCell ref="P53:T55"/>
    <mergeCell ref="U53:Y55"/>
    <mergeCell ref="Z53:AD55"/>
    <mergeCell ref="Q21:U22"/>
    <mergeCell ref="V21:Y22"/>
    <mergeCell ref="N25:AI25"/>
    <mergeCell ref="N26:AI26"/>
    <mergeCell ref="I45:M46"/>
    <mergeCell ref="I47:M48"/>
    <mergeCell ref="N45:AA46"/>
    <mergeCell ref="N47:AA48"/>
    <mergeCell ref="R41:AI42"/>
    <mergeCell ref="R43:AI44"/>
    <mergeCell ref="P43:Q44"/>
    <mergeCell ref="K35:O36"/>
    <mergeCell ref="K37:O38"/>
    <mergeCell ref="I33:J34"/>
    <mergeCell ref="P33:Q34"/>
    <mergeCell ref="U52:Y52"/>
    <mergeCell ref="Z52:AD52"/>
    <mergeCell ref="AE52:AI52"/>
    <mergeCell ref="K52:O52"/>
    <mergeCell ref="P52:T52"/>
    <mergeCell ref="D75:E76"/>
    <mergeCell ref="F73:AB74"/>
    <mergeCell ref="F75:AB76"/>
    <mergeCell ref="K56:N57"/>
    <mergeCell ref="O56:O57"/>
    <mergeCell ref="P56:S57"/>
    <mergeCell ref="T56:T57"/>
    <mergeCell ref="U56:X57"/>
    <mergeCell ref="Y56:Y57"/>
    <mergeCell ref="Z56:AC57"/>
    <mergeCell ref="O66:X67"/>
    <mergeCell ref="Y66:AH67"/>
    <mergeCell ref="E68:N69"/>
    <mergeCell ref="O68:X69"/>
    <mergeCell ref="Y68:AH69"/>
    <mergeCell ref="AD56:AD57"/>
    <mergeCell ref="AE56:AH57"/>
    <mergeCell ref="AI56:AI57"/>
    <mergeCell ref="D73:E74"/>
    <mergeCell ref="D56:G57"/>
    <mergeCell ref="H56:H57"/>
    <mergeCell ref="E60:N61"/>
    <mergeCell ref="O60:X61"/>
    <mergeCell ref="Y60:AH61"/>
    <mergeCell ref="E62:N63"/>
    <mergeCell ref="O62:X63"/>
    <mergeCell ref="Y62:AH63"/>
    <mergeCell ref="E64:N65"/>
    <mergeCell ref="O64:X65"/>
    <mergeCell ref="Y64:AH65"/>
    <mergeCell ref="E66:N67"/>
    <mergeCell ref="D52:H55"/>
    <mergeCell ref="P35:Q36"/>
    <mergeCell ref="P37:Q38"/>
    <mergeCell ref="P39:Q40"/>
    <mergeCell ref="K53:O55"/>
    <mergeCell ref="C4:AI5"/>
    <mergeCell ref="N27:AI27"/>
    <mergeCell ref="R31:AI32"/>
    <mergeCell ref="R33:AI34"/>
    <mergeCell ref="R35:AI36"/>
    <mergeCell ref="R37:AI38"/>
    <mergeCell ref="R39:AI40"/>
    <mergeCell ref="K9:AI10"/>
    <mergeCell ref="K11:AI14"/>
    <mergeCell ref="K17:AI18"/>
    <mergeCell ref="K19:AI20"/>
    <mergeCell ref="K23:AI24"/>
    <mergeCell ref="I39:J40"/>
    <mergeCell ref="I35:J36"/>
    <mergeCell ref="I37:J38"/>
    <mergeCell ref="P41:Q42"/>
    <mergeCell ref="I41:J42"/>
    <mergeCell ref="I43:J44"/>
    <mergeCell ref="AE53:AI55"/>
  </mergeCells>
  <phoneticPr fontId="3"/>
  <dataValidations count="3">
    <dataValidation type="list" allowBlank="1" showInputMessage="1" showErrorMessage="1" sqref="D73:E76 I33:J44" xr:uid="{60242754-727B-4B23-9EFD-337D04A79179}">
      <formula1>"○"</formula1>
    </dataValidation>
    <dataValidation type="list" allowBlank="1" showInputMessage="1" showErrorMessage="1" sqref="E62:N63" xr:uid="{AD5B0F50-02F3-4943-8411-72A6D5BD714B}">
      <formula1>$AM$63:$AM$68</formula1>
    </dataValidation>
    <dataValidation type="list" allowBlank="1" showInputMessage="1" showErrorMessage="1" sqref="E64:N67" xr:uid="{A27DF40D-9E24-4C0A-8216-5BDFC9D9E85C}">
      <formula1>$AM$62:$AM$68</formula1>
    </dataValidation>
  </dataValidations>
  <hyperlinks>
    <hyperlink ref="N27" r:id="rId1" xr:uid="{7EB8574D-371C-4AD3-8BA7-8D2DAB9C9900}"/>
  </hyperlinks>
  <pageMargins left="0.7" right="0.7" top="0.75" bottom="0.75" header="0.3" footer="0.3"/>
  <pageSetup paperSize="9" scale="75"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8AE111F-7911-4FA5-97E4-D879CD03A61F}">
          <x14:formula1>
            <xm:f>事業所・施設種別!$B$3:$B$42</xm:f>
          </x14:formula1>
          <xm:sqref>K15:U16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F060F-F363-4A02-BA0C-0CC9210926B5}">
  <sheetPr>
    <pageSetUpPr fitToPage="1"/>
  </sheetPr>
  <dimension ref="C2:AV201"/>
  <sheetViews>
    <sheetView view="pageBreakPreview" topLeftCell="B1" zoomScale="85" zoomScaleNormal="85" zoomScaleSheetLayoutView="85" workbookViewId="0">
      <selection activeCell="B91" sqref="B91"/>
    </sheetView>
  </sheetViews>
  <sheetFormatPr defaultColWidth="8.90625" defaultRowHeight="13"/>
  <cols>
    <col min="1" max="9" width="3.26953125" style="7" customWidth="1"/>
    <col min="10" max="10" width="6.453125" style="7" customWidth="1"/>
    <col min="11" max="11" width="10.453125" style="7" customWidth="1"/>
    <col min="12" max="27" width="3.26953125" style="7" customWidth="1"/>
    <col min="28" max="28" width="8.36328125" style="7" customWidth="1"/>
    <col min="29" max="29" width="3.26953125" style="7" customWidth="1"/>
    <col min="30" max="30" width="9.453125" style="7" customWidth="1"/>
    <col min="31" max="37" width="3.26953125" style="7" customWidth="1"/>
    <col min="38" max="38" width="10.90625" style="7" customWidth="1"/>
    <col min="39" max="47" width="3.26953125" style="7" customWidth="1"/>
    <col min="48" max="48" width="35.26953125" style="7" customWidth="1"/>
    <col min="49" max="117" width="3.26953125" style="7" customWidth="1"/>
    <col min="118" max="16384" width="8.90625" style="7"/>
  </cols>
  <sheetData>
    <row r="2" spans="3:45">
      <c r="C2" s="7" t="s">
        <v>145</v>
      </c>
    </row>
    <row r="3" spans="3:45" ht="10.15" customHeight="1"/>
    <row r="4" spans="3:45" ht="13.15" customHeight="1">
      <c r="C4" s="127" t="s">
        <v>146</v>
      </c>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row>
    <row r="5" spans="3:45" ht="13.15" customHeight="1">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row>
    <row r="6" spans="3:45" ht="6" customHeight="1"/>
    <row r="7" spans="3:45" ht="14">
      <c r="C7" s="2" t="s">
        <v>147</v>
      </c>
    </row>
    <row r="8" spans="3:45" ht="5.5" customHeight="1"/>
    <row r="9" spans="3:45" ht="13.15" customHeight="1">
      <c r="D9" s="215" t="s">
        <v>148</v>
      </c>
      <c r="E9" s="216"/>
      <c r="F9" s="216"/>
      <c r="G9" s="216"/>
      <c r="H9" s="217"/>
      <c r="I9" s="130" t="s">
        <v>101</v>
      </c>
      <c r="J9" s="131"/>
      <c r="K9" s="131"/>
      <c r="L9" s="119"/>
      <c r="M9" s="130" t="s">
        <v>102</v>
      </c>
      <c r="N9" s="131"/>
      <c r="O9" s="131"/>
      <c r="P9" s="131"/>
      <c r="Q9" s="131"/>
      <c r="R9" s="131"/>
      <c r="S9" s="131"/>
      <c r="T9" s="250" t="s">
        <v>103</v>
      </c>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row>
    <row r="10" spans="3:45">
      <c r="D10" s="184"/>
      <c r="E10" s="113"/>
      <c r="F10" s="113"/>
      <c r="G10" s="113"/>
      <c r="H10" s="185"/>
      <c r="I10" s="125"/>
      <c r="J10" s="126"/>
      <c r="K10" s="126"/>
      <c r="L10" s="121"/>
      <c r="M10" s="125"/>
      <c r="N10" s="126"/>
      <c r="O10" s="126"/>
      <c r="P10" s="126"/>
      <c r="Q10" s="126"/>
      <c r="R10" s="126"/>
      <c r="S10" s="126"/>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row>
    <row r="11" spans="3:45">
      <c r="D11" s="184"/>
      <c r="E11" s="113"/>
      <c r="F11" s="113"/>
      <c r="G11" s="113"/>
      <c r="H11" s="185"/>
      <c r="I11" s="238" t="str">
        <f>IF('01-1事業実績書'!I33="","",'01-1事業実績書'!I33)</f>
        <v>○</v>
      </c>
      <c r="J11" s="239"/>
      <c r="K11" s="239"/>
      <c r="L11" s="240"/>
      <c r="M11" s="197" t="s">
        <v>105</v>
      </c>
      <c r="N11" s="198"/>
      <c r="O11" s="198"/>
      <c r="P11" s="198"/>
      <c r="Q11" s="199"/>
      <c r="R11" s="118" t="s">
        <v>106</v>
      </c>
      <c r="S11" s="131"/>
      <c r="T11" s="237" t="s">
        <v>107</v>
      </c>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row>
    <row r="12" spans="3:45">
      <c r="D12" s="184"/>
      <c r="E12" s="113"/>
      <c r="F12" s="113"/>
      <c r="G12" s="113"/>
      <c r="H12" s="185"/>
      <c r="I12" s="241"/>
      <c r="J12" s="242"/>
      <c r="K12" s="242"/>
      <c r="L12" s="243"/>
      <c r="M12" s="200"/>
      <c r="N12" s="201"/>
      <c r="O12" s="201"/>
      <c r="P12" s="201"/>
      <c r="Q12" s="202"/>
      <c r="R12" s="120"/>
      <c r="S12" s="126"/>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row>
    <row r="13" spans="3:45" ht="13.15" customHeight="1">
      <c r="D13" s="184"/>
      <c r="E13" s="113"/>
      <c r="F13" s="113"/>
      <c r="G13" s="113"/>
      <c r="H13" s="185"/>
      <c r="I13" s="238" t="str">
        <f>IF('01-1事業実績書'!I35="","",'01-1事業実績書'!I35)</f>
        <v/>
      </c>
      <c r="J13" s="239"/>
      <c r="K13" s="239"/>
      <c r="L13" s="240"/>
      <c r="M13" s="197" t="s">
        <v>108</v>
      </c>
      <c r="N13" s="198"/>
      <c r="O13" s="198"/>
      <c r="P13" s="198"/>
      <c r="Q13" s="199"/>
      <c r="R13" s="118" t="s">
        <v>109</v>
      </c>
      <c r="S13" s="131"/>
      <c r="T13" s="237" t="s">
        <v>110</v>
      </c>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row>
    <row r="14" spans="3:45">
      <c r="D14" s="184"/>
      <c r="E14" s="113"/>
      <c r="F14" s="113"/>
      <c r="G14" s="113"/>
      <c r="H14" s="185"/>
      <c r="I14" s="241"/>
      <c r="J14" s="242"/>
      <c r="K14" s="242"/>
      <c r="L14" s="243"/>
      <c r="M14" s="200"/>
      <c r="N14" s="201"/>
      <c r="O14" s="201"/>
      <c r="P14" s="201"/>
      <c r="Q14" s="202"/>
      <c r="R14" s="120"/>
      <c r="S14" s="126"/>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row>
    <row r="15" spans="3:45" ht="24" customHeight="1">
      <c r="D15" s="184"/>
      <c r="E15" s="113"/>
      <c r="F15" s="113"/>
      <c r="G15" s="113"/>
      <c r="H15" s="185"/>
      <c r="I15" s="238" t="str">
        <f>IF('01-1事業実績書'!I37="","",'01-1事業実績書'!I37)</f>
        <v/>
      </c>
      <c r="J15" s="239"/>
      <c r="K15" s="239"/>
      <c r="L15" s="240"/>
      <c r="M15" s="197" t="s">
        <v>111</v>
      </c>
      <c r="N15" s="198"/>
      <c r="O15" s="198"/>
      <c r="P15" s="198"/>
      <c r="Q15" s="199"/>
      <c r="R15" s="118" t="s">
        <v>106</v>
      </c>
      <c r="S15" s="131"/>
      <c r="T15" s="244" t="s">
        <v>149</v>
      </c>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6"/>
    </row>
    <row r="16" spans="3:45" ht="21.65" customHeight="1">
      <c r="D16" s="184"/>
      <c r="E16" s="113"/>
      <c r="F16" s="113"/>
      <c r="G16" s="113"/>
      <c r="H16" s="185"/>
      <c r="I16" s="241"/>
      <c r="J16" s="242"/>
      <c r="K16" s="242"/>
      <c r="L16" s="243"/>
      <c r="M16" s="200"/>
      <c r="N16" s="201"/>
      <c r="O16" s="201"/>
      <c r="P16" s="201"/>
      <c r="Q16" s="202"/>
      <c r="R16" s="120"/>
      <c r="S16" s="126"/>
      <c r="T16" s="247"/>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9"/>
    </row>
    <row r="17" spans="3:48" ht="13.15" customHeight="1">
      <c r="D17" s="184"/>
      <c r="E17" s="113"/>
      <c r="F17" s="113"/>
      <c r="G17" s="113"/>
      <c r="H17" s="185"/>
      <c r="I17" s="238" t="str">
        <f>IF('01-1事業実績書'!I39="","",'01-1事業実績書'!I39)</f>
        <v>○</v>
      </c>
      <c r="J17" s="239"/>
      <c r="K17" s="239"/>
      <c r="L17" s="240"/>
      <c r="M17" s="197" t="s">
        <v>113</v>
      </c>
      <c r="N17" s="198"/>
      <c r="O17" s="198"/>
      <c r="P17" s="198"/>
      <c r="Q17" s="199"/>
      <c r="R17" s="118" t="s">
        <v>106</v>
      </c>
      <c r="S17" s="131"/>
      <c r="T17" s="237" t="s">
        <v>114</v>
      </c>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c r="AS17" s="237"/>
    </row>
    <row r="18" spans="3:48">
      <c r="D18" s="184"/>
      <c r="E18" s="113"/>
      <c r="F18" s="113"/>
      <c r="G18" s="113"/>
      <c r="H18" s="185"/>
      <c r="I18" s="241"/>
      <c r="J18" s="242"/>
      <c r="K18" s="242"/>
      <c r="L18" s="243"/>
      <c r="M18" s="200"/>
      <c r="N18" s="201"/>
      <c r="O18" s="201"/>
      <c r="P18" s="201"/>
      <c r="Q18" s="202"/>
      <c r="R18" s="120"/>
      <c r="S18" s="126"/>
      <c r="T18" s="237"/>
      <c r="U18" s="237"/>
      <c r="V18" s="237"/>
      <c r="W18" s="237"/>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row>
    <row r="19" spans="3:48" ht="13.15" customHeight="1">
      <c r="D19" s="184"/>
      <c r="E19" s="113"/>
      <c r="F19" s="113"/>
      <c r="G19" s="113"/>
      <c r="H19" s="185"/>
      <c r="I19" s="238" t="str">
        <f>IF('01-1事業実績書'!I41="","",'01-1事業実績書'!I41)</f>
        <v>○</v>
      </c>
      <c r="J19" s="239"/>
      <c r="K19" s="239"/>
      <c r="L19" s="240"/>
      <c r="M19" s="197" t="s">
        <v>115</v>
      </c>
      <c r="N19" s="198"/>
      <c r="O19" s="198"/>
      <c r="P19" s="198"/>
      <c r="Q19" s="199"/>
      <c r="R19" s="118" t="s">
        <v>106</v>
      </c>
      <c r="S19" s="131"/>
      <c r="T19" s="237" t="s">
        <v>116</v>
      </c>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row>
    <row r="20" spans="3:48">
      <c r="D20" s="184"/>
      <c r="E20" s="113"/>
      <c r="F20" s="113"/>
      <c r="G20" s="113"/>
      <c r="H20" s="185"/>
      <c r="I20" s="241"/>
      <c r="J20" s="242"/>
      <c r="K20" s="242"/>
      <c r="L20" s="243"/>
      <c r="M20" s="200"/>
      <c r="N20" s="201"/>
      <c r="O20" s="201"/>
      <c r="P20" s="201"/>
      <c r="Q20" s="202"/>
      <c r="R20" s="120"/>
      <c r="S20" s="126"/>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c r="AP20" s="237"/>
      <c r="AQ20" s="237"/>
      <c r="AR20" s="237"/>
      <c r="AS20" s="237"/>
    </row>
    <row r="21" spans="3:48" ht="13.15" customHeight="1">
      <c r="D21" s="184"/>
      <c r="E21" s="113"/>
      <c r="F21" s="113"/>
      <c r="G21" s="113"/>
      <c r="H21" s="185"/>
      <c r="I21" s="238" t="str">
        <f>IF('01-1事業実績書'!I43="","",'01-1事業実績書'!I43)</f>
        <v/>
      </c>
      <c r="J21" s="239"/>
      <c r="K21" s="239"/>
      <c r="L21" s="240"/>
      <c r="M21" s="169" t="s">
        <v>117</v>
      </c>
      <c r="N21" s="170"/>
      <c r="O21" s="170"/>
      <c r="P21" s="170"/>
      <c r="Q21" s="223"/>
      <c r="R21" s="118" t="s">
        <v>109</v>
      </c>
      <c r="S21" s="131"/>
      <c r="T21" s="237" t="s">
        <v>118</v>
      </c>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row>
    <row r="22" spans="3:48">
      <c r="D22" s="186"/>
      <c r="E22" s="116"/>
      <c r="F22" s="116"/>
      <c r="G22" s="116"/>
      <c r="H22" s="187"/>
      <c r="I22" s="241"/>
      <c r="J22" s="242"/>
      <c r="K22" s="242"/>
      <c r="L22" s="243"/>
      <c r="M22" s="172"/>
      <c r="N22" s="173"/>
      <c r="O22" s="173"/>
      <c r="P22" s="173"/>
      <c r="Q22" s="224"/>
      <c r="R22" s="120"/>
      <c r="S22" s="126"/>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row>
    <row r="23" spans="3:48" ht="398.5" customHeight="1">
      <c r="D23" s="12"/>
      <c r="E23" s="12"/>
      <c r="F23" s="12"/>
      <c r="G23" s="12"/>
      <c r="H23" s="12"/>
    </row>
    <row r="25" spans="3:48" ht="14">
      <c r="C25" s="2" t="s">
        <v>150</v>
      </c>
    </row>
    <row r="27" spans="3:48" ht="13.15" customHeight="1">
      <c r="C27" s="130" t="s">
        <v>6</v>
      </c>
      <c r="D27" s="119"/>
      <c r="E27" s="130" t="s">
        <v>151</v>
      </c>
      <c r="F27" s="131"/>
      <c r="G27" s="131"/>
      <c r="H27" s="131"/>
      <c r="I27" s="119"/>
      <c r="J27" s="215" t="s">
        <v>152</v>
      </c>
      <c r="K27" s="217"/>
      <c r="L27" s="130" t="s">
        <v>153</v>
      </c>
      <c r="M27" s="131"/>
      <c r="N27" s="131"/>
      <c r="O27" s="131"/>
      <c r="P27" s="119"/>
      <c r="Q27" s="215" t="s">
        <v>154</v>
      </c>
      <c r="R27" s="216"/>
      <c r="S27" s="216"/>
      <c r="T27" s="216"/>
      <c r="U27" s="217"/>
      <c r="V27" s="130" t="s">
        <v>155</v>
      </c>
      <c r="W27" s="131"/>
      <c r="X27" s="131"/>
      <c r="Y27" s="131"/>
      <c r="Z27" s="119"/>
      <c r="AA27" s="365" t="s">
        <v>156</v>
      </c>
      <c r="AB27" s="366"/>
      <c r="AC27" s="365" t="s">
        <v>157</v>
      </c>
      <c r="AD27" s="366"/>
      <c r="AE27" s="130" t="s">
        <v>158</v>
      </c>
      <c r="AF27" s="131"/>
      <c r="AG27" s="371" t="s">
        <v>159</v>
      </c>
      <c r="AH27" s="371"/>
      <c r="AI27" s="371"/>
      <c r="AJ27" s="371"/>
      <c r="AK27" s="371"/>
      <c r="AL27" s="372" t="s">
        <v>160</v>
      </c>
      <c r="AM27" s="216" t="s">
        <v>161</v>
      </c>
      <c r="AN27" s="216"/>
      <c r="AO27" s="216"/>
      <c r="AP27" s="216"/>
      <c r="AQ27" s="216"/>
      <c r="AR27" s="130" t="s">
        <v>162</v>
      </c>
      <c r="AS27" s="119"/>
    </row>
    <row r="28" spans="3:48" ht="46.9" customHeight="1">
      <c r="C28" s="122"/>
      <c r="D28" s="124"/>
      <c r="E28" s="122"/>
      <c r="F28" s="123"/>
      <c r="G28" s="123"/>
      <c r="H28" s="123"/>
      <c r="I28" s="124"/>
      <c r="J28" s="184"/>
      <c r="K28" s="185"/>
      <c r="L28" s="122"/>
      <c r="M28" s="123"/>
      <c r="N28" s="123"/>
      <c r="O28" s="123"/>
      <c r="P28" s="124"/>
      <c r="Q28" s="184"/>
      <c r="R28" s="113"/>
      <c r="S28" s="113"/>
      <c r="T28" s="113"/>
      <c r="U28" s="185"/>
      <c r="V28" s="122"/>
      <c r="W28" s="123"/>
      <c r="X28" s="123"/>
      <c r="Y28" s="123"/>
      <c r="Z28" s="124"/>
      <c r="AA28" s="367"/>
      <c r="AB28" s="368"/>
      <c r="AC28" s="367"/>
      <c r="AD28" s="368"/>
      <c r="AE28" s="122"/>
      <c r="AF28" s="123"/>
      <c r="AG28" s="371"/>
      <c r="AH28" s="371"/>
      <c r="AI28" s="371"/>
      <c r="AJ28" s="371"/>
      <c r="AK28" s="371"/>
      <c r="AL28" s="373"/>
      <c r="AM28" s="113"/>
      <c r="AN28" s="113"/>
      <c r="AO28" s="113"/>
      <c r="AP28" s="113"/>
      <c r="AQ28" s="113"/>
      <c r="AR28" s="122"/>
      <c r="AS28" s="124"/>
    </row>
    <row r="29" spans="3:48" ht="13.15" customHeight="1">
      <c r="C29" s="122"/>
      <c r="D29" s="124"/>
      <c r="E29" s="122"/>
      <c r="F29" s="123"/>
      <c r="G29" s="123"/>
      <c r="H29" s="123"/>
      <c r="I29" s="124"/>
      <c r="J29" s="184"/>
      <c r="K29" s="185"/>
      <c r="L29" s="122"/>
      <c r="M29" s="123"/>
      <c r="N29" s="123"/>
      <c r="O29" s="123"/>
      <c r="P29" s="124"/>
      <c r="Q29" s="184"/>
      <c r="R29" s="113"/>
      <c r="S29" s="113"/>
      <c r="T29" s="113"/>
      <c r="U29" s="185"/>
      <c r="V29" s="122"/>
      <c r="W29" s="123"/>
      <c r="X29" s="123"/>
      <c r="Y29" s="123"/>
      <c r="Z29" s="124"/>
      <c r="AA29" s="367"/>
      <c r="AB29" s="368"/>
      <c r="AC29" s="367"/>
      <c r="AD29" s="368"/>
      <c r="AE29" s="122"/>
      <c r="AF29" s="123"/>
      <c r="AG29" s="371"/>
      <c r="AH29" s="371"/>
      <c r="AI29" s="371"/>
      <c r="AJ29" s="371"/>
      <c r="AK29" s="371"/>
      <c r="AL29" s="373"/>
      <c r="AM29" s="113"/>
      <c r="AN29" s="113"/>
      <c r="AO29" s="113"/>
      <c r="AP29" s="113"/>
      <c r="AQ29" s="113"/>
      <c r="AR29" s="122"/>
      <c r="AS29" s="124"/>
    </row>
    <row r="30" spans="3:48" ht="13.15" customHeight="1">
      <c r="C30" s="122"/>
      <c r="D30" s="124"/>
      <c r="E30" s="122"/>
      <c r="F30" s="123"/>
      <c r="G30" s="123"/>
      <c r="H30" s="123"/>
      <c r="I30" s="124"/>
      <c r="J30" s="184"/>
      <c r="K30" s="185"/>
      <c r="L30" s="122"/>
      <c r="M30" s="123"/>
      <c r="N30" s="123"/>
      <c r="O30" s="123"/>
      <c r="P30" s="124"/>
      <c r="Q30" s="184"/>
      <c r="R30" s="113"/>
      <c r="S30" s="113"/>
      <c r="T30" s="113"/>
      <c r="U30" s="185"/>
      <c r="V30" s="122"/>
      <c r="W30" s="123"/>
      <c r="X30" s="123"/>
      <c r="Y30" s="123"/>
      <c r="Z30" s="124"/>
      <c r="AA30" s="367"/>
      <c r="AB30" s="368"/>
      <c r="AC30" s="367"/>
      <c r="AD30" s="368"/>
      <c r="AE30" s="122"/>
      <c r="AF30" s="123"/>
      <c r="AG30" s="371"/>
      <c r="AH30" s="371"/>
      <c r="AI30" s="371"/>
      <c r="AJ30" s="371"/>
      <c r="AK30" s="371"/>
      <c r="AL30" s="373"/>
      <c r="AM30" s="113"/>
      <c r="AN30" s="113"/>
      <c r="AO30" s="113"/>
      <c r="AP30" s="113"/>
      <c r="AQ30" s="113"/>
      <c r="AR30" s="122"/>
      <c r="AS30" s="124"/>
    </row>
    <row r="31" spans="3:48">
      <c r="C31" s="125"/>
      <c r="D31" s="121"/>
      <c r="E31" s="125"/>
      <c r="F31" s="126"/>
      <c r="G31" s="126"/>
      <c r="H31" s="126"/>
      <c r="I31" s="121"/>
      <c r="J31" s="186"/>
      <c r="K31" s="187"/>
      <c r="L31" s="125"/>
      <c r="M31" s="126"/>
      <c r="N31" s="126"/>
      <c r="O31" s="126"/>
      <c r="P31" s="121"/>
      <c r="Q31" s="186"/>
      <c r="R31" s="116"/>
      <c r="S31" s="116"/>
      <c r="T31" s="116"/>
      <c r="U31" s="187"/>
      <c r="V31" s="125"/>
      <c r="W31" s="126"/>
      <c r="X31" s="126"/>
      <c r="Y31" s="126"/>
      <c r="Z31" s="121"/>
      <c r="AA31" s="369"/>
      <c r="AB31" s="370"/>
      <c r="AC31" s="369"/>
      <c r="AD31" s="370"/>
      <c r="AE31" s="125"/>
      <c r="AF31" s="126"/>
      <c r="AG31" s="371"/>
      <c r="AH31" s="371"/>
      <c r="AI31" s="371"/>
      <c r="AJ31" s="371"/>
      <c r="AK31" s="371"/>
      <c r="AL31" s="374"/>
      <c r="AM31" s="116"/>
      <c r="AN31" s="116"/>
      <c r="AO31" s="116"/>
      <c r="AP31" s="116"/>
      <c r="AQ31" s="116"/>
      <c r="AR31" s="125"/>
      <c r="AS31" s="121"/>
    </row>
    <row r="32" spans="3:48" ht="13.15" customHeight="1">
      <c r="C32" s="130">
        <v>1</v>
      </c>
      <c r="D32" s="119"/>
      <c r="E32" s="130" t="s">
        <v>163</v>
      </c>
      <c r="F32" s="131"/>
      <c r="G32" s="131"/>
      <c r="H32" s="131"/>
      <c r="I32" s="119"/>
      <c r="J32" s="305" t="s">
        <v>132</v>
      </c>
      <c r="K32" s="306"/>
      <c r="L32" s="311" t="s">
        <v>164</v>
      </c>
      <c r="M32" s="312"/>
      <c r="N32" s="312"/>
      <c r="O32" s="312"/>
      <c r="P32" s="313"/>
      <c r="Q32" s="311" t="s">
        <v>165</v>
      </c>
      <c r="R32" s="312"/>
      <c r="S32" s="312"/>
      <c r="T32" s="312"/>
      <c r="U32" s="313"/>
      <c r="V32" s="311" t="s">
        <v>166</v>
      </c>
      <c r="W32" s="312"/>
      <c r="X32" s="312"/>
      <c r="Y32" s="312"/>
      <c r="Z32" s="313"/>
      <c r="AA32" s="317"/>
      <c r="AB32" s="318"/>
      <c r="AC32" s="317"/>
      <c r="AD32" s="318"/>
      <c r="AE32" s="251">
        <v>3</v>
      </c>
      <c r="AF32" s="252"/>
      <c r="AG32" s="255">
        <v>150</v>
      </c>
      <c r="AH32" s="256"/>
      <c r="AI32" s="256"/>
      <c r="AJ32" s="256"/>
      <c r="AK32" s="257"/>
      <c r="AL32" s="261"/>
      <c r="AM32" s="264">
        <f t="shared" ref="AM32" si="0">AE32*AG32</f>
        <v>450</v>
      </c>
      <c r="AN32" s="265"/>
      <c r="AO32" s="265"/>
      <c r="AP32" s="265"/>
      <c r="AQ32" s="266"/>
      <c r="AR32" s="270" t="str">
        <f>IF(
  AND(J32=$AV$40, AL32="APF", AM32&lt;AM34),
  "○",
  IF(
    J32=$AV$41,
    IF(COUNTBLANK(L34)+COUNTBLANK(Q34)+COUNTBLANK(V34)=0,"○","×"),
    IF(
      OR(
        AND(J32=$AV$40, AL32="", AM32&gt;AM34),
        AND(OR(J32=$AV$42, J32=$AV$44), AM32&gt;AM34)
      ),
      "○",
      IF(
        AND(J32=$AV$43, AC32="○"),
        "○",
        IF(
          AND(J32=$AV$45, ISNUMBER(MATCH(AA32, $AV$33:$AV$38, 0)), AA34=$AV$32),
          "○",
          IF(
            AND(J32=$AV$46, COUNTBLANK(L34)+COUNTBLANK(Q34)+COUNTBLANK(V34)=0),
            "○",
            "×"
          )
        )
      )
    )
  )
)</f>
        <v>○</v>
      </c>
      <c r="AS32" s="271"/>
      <c r="AV32" s="7" t="s">
        <v>167</v>
      </c>
    </row>
    <row r="33" spans="3:48">
      <c r="C33" s="122"/>
      <c r="D33" s="124"/>
      <c r="E33" s="302"/>
      <c r="F33" s="303"/>
      <c r="G33" s="303"/>
      <c r="H33" s="303"/>
      <c r="I33" s="304"/>
      <c r="J33" s="307"/>
      <c r="K33" s="308"/>
      <c r="L33" s="314"/>
      <c r="M33" s="315"/>
      <c r="N33" s="315"/>
      <c r="O33" s="315"/>
      <c r="P33" s="316"/>
      <c r="Q33" s="314"/>
      <c r="R33" s="315"/>
      <c r="S33" s="315"/>
      <c r="T33" s="315"/>
      <c r="U33" s="316"/>
      <c r="V33" s="314"/>
      <c r="W33" s="315"/>
      <c r="X33" s="315"/>
      <c r="Y33" s="315"/>
      <c r="Z33" s="316"/>
      <c r="AA33" s="319"/>
      <c r="AB33" s="320"/>
      <c r="AC33" s="321"/>
      <c r="AD33" s="322"/>
      <c r="AE33" s="253"/>
      <c r="AF33" s="254"/>
      <c r="AG33" s="258"/>
      <c r="AH33" s="259"/>
      <c r="AI33" s="259"/>
      <c r="AJ33" s="259"/>
      <c r="AK33" s="260"/>
      <c r="AL33" s="262"/>
      <c r="AM33" s="267"/>
      <c r="AN33" s="268"/>
      <c r="AO33" s="268"/>
      <c r="AP33" s="268"/>
      <c r="AQ33" s="269"/>
      <c r="AR33" s="272"/>
      <c r="AS33" s="273"/>
      <c r="AV33" s="7" t="s">
        <v>168</v>
      </c>
    </row>
    <row r="34" spans="3:48">
      <c r="C34" s="122"/>
      <c r="D34" s="124"/>
      <c r="E34" s="184" t="s">
        <v>169</v>
      </c>
      <c r="F34" s="123"/>
      <c r="G34" s="123"/>
      <c r="H34" s="123"/>
      <c r="I34" s="124"/>
      <c r="J34" s="307"/>
      <c r="K34" s="308"/>
      <c r="L34" s="323" t="s">
        <v>164</v>
      </c>
      <c r="M34" s="324"/>
      <c r="N34" s="324"/>
      <c r="O34" s="324"/>
      <c r="P34" s="325"/>
      <c r="Q34" s="276" t="s">
        <v>165</v>
      </c>
      <c r="R34" s="277"/>
      <c r="S34" s="277"/>
      <c r="T34" s="277"/>
      <c r="U34" s="278"/>
      <c r="V34" s="276" t="s">
        <v>170</v>
      </c>
      <c r="W34" s="277"/>
      <c r="X34" s="277"/>
      <c r="Y34" s="277"/>
      <c r="Z34" s="278"/>
      <c r="AA34" s="282"/>
      <c r="AB34" s="283"/>
      <c r="AC34" s="321"/>
      <c r="AD34" s="322"/>
      <c r="AE34" s="286">
        <v>4</v>
      </c>
      <c r="AF34" s="287"/>
      <c r="AG34" s="290">
        <v>100</v>
      </c>
      <c r="AH34" s="291"/>
      <c r="AI34" s="291"/>
      <c r="AJ34" s="291"/>
      <c r="AK34" s="292"/>
      <c r="AL34" s="262"/>
      <c r="AM34" s="296">
        <f t="shared" ref="AM34" si="1">AE34*AG34</f>
        <v>400</v>
      </c>
      <c r="AN34" s="297"/>
      <c r="AO34" s="297"/>
      <c r="AP34" s="297"/>
      <c r="AQ34" s="298"/>
      <c r="AR34" s="272"/>
      <c r="AS34" s="273"/>
      <c r="AV34" s="7" t="s">
        <v>171</v>
      </c>
    </row>
    <row r="35" spans="3:48">
      <c r="C35" s="125"/>
      <c r="D35" s="121"/>
      <c r="E35" s="125"/>
      <c r="F35" s="126"/>
      <c r="G35" s="126"/>
      <c r="H35" s="126"/>
      <c r="I35" s="121"/>
      <c r="J35" s="309"/>
      <c r="K35" s="310"/>
      <c r="L35" s="279"/>
      <c r="M35" s="280"/>
      <c r="N35" s="280"/>
      <c r="O35" s="280"/>
      <c r="P35" s="281"/>
      <c r="Q35" s="279"/>
      <c r="R35" s="280"/>
      <c r="S35" s="280"/>
      <c r="T35" s="280"/>
      <c r="U35" s="281"/>
      <c r="V35" s="279"/>
      <c r="W35" s="280"/>
      <c r="X35" s="280"/>
      <c r="Y35" s="280"/>
      <c r="Z35" s="281"/>
      <c r="AA35" s="284"/>
      <c r="AB35" s="285"/>
      <c r="AC35" s="284"/>
      <c r="AD35" s="285"/>
      <c r="AE35" s="288"/>
      <c r="AF35" s="289"/>
      <c r="AG35" s="293"/>
      <c r="AH35" s="294"/>
      <c r="AI35" s="294"/>
      <c r="AJ35" s="294"/>
      <c r="AK35" s="295"/>
      <c r="AL35" s="263"/>
      <c r="AM35" s="299"/>
      <c r="AN35" s="300"/>
      <c r="AO35" s="300"/>
      <c r="AP35" s="300"/>
      <c r="AQ35" s="301"/>
      <c r="AR35" s="274"/>
      <c r="AS35" s="275"/>
      <c r="AV35" s="7" t="s">
        <v>172</v>
      </c>
    </row>
    <row r="36" spans="3:48">
      <c r="C36" s="130">
        <v>2</v>
      </c>
      <c r="D36" s="119"/>
      <c r="E36" s="130" t="s">
        <v>163</v>
      </c>
      <c r="F36" s="131"/>
      <c r="G36" s="131"/>
      <c r="H36" s="131"/>
      <c r="I36" s="119"/>
      <c r="J36" s="305" t="s">
        <v>132</v>
      </c>
      <c r="K36" s="306"/>
      <c r="L36" s="311" t="s">
        <v>164</v>
      </c>
      <c r="M36" s="312"/>
      <c r="N36" s="312"/>
      <c r="O36" s="312"/>
      <c r="P36" s="313"/>
      <c r="Q36" s="311" t="s">
        <v>165</v>
      </c>
      <c r="R36" s="312"/>
      <c r="S36" s="312"/>
      <c r="T36" s="312"/>
      <c r="U36" s="313"/>
      <c r="V36" s="311" t="s">
        <v>166</v>
      </c>
      <c r="W36" s="312"/>
      <c r="X36" s="312"/>
      <c r="Y36" s="312"/>
      <c r="Z36" s="313"/>
      <c r="AA36" s="317"/>
      <c r="AB36" s="318"/>
      <c r="AC36" s="317"/>
      <c r="AD36" s="318"/>
      <c r="AE36" s="251">
        <v>3</v>
      </c>
      <c r="AF36" s="252"/>
      <c r="AG36" s="255">
        <v>100</v>
      </c>
      <c r="AH36" s="256"/>
      <c r="AI36" s="256"/>
      <c r="AJ36" s="256"/>
      <c r="AK36" s="257"/>
      <c r="AL36" s="362" t="s">
        <v>173</v>
      </c>
      <c r="AM36" s="264">
        <f t="shared" ref="AM36" si="2">AE36*AG36</f>
        <v>300</v>
      </c>
      <c r="AN36" s="265"/>
      <c r="AO36" s="265"/>
      <c r="AP36" s="265"/>
      <c r="AQ36" s="266"/>
      <c r="AR36" s="270" t="str">
        <f t="shared" ref="AR36" si="3">IF(
  AND(J36=$AV$40, AL36="APF", AM36&lt;AM38),
  "○",
  IF(
    J36=$AV$41,
    IF(COUNTBLANK(L38)+COUNTBLANK(Q38)+COUNTBLANK(V38)=0,"○","×"),
    IF(
      OR(
        AND(J36=$AV$40, AL36="", AM36&gt;AM38),
        AND(OR(J36=$AV$42, J36=$AV$44), AM36&gt;AM38)
      ),
      "○",
      IF(
        AND(J36=$AV$43, AC36="○"),
        "○",
        IF(
          AND(J36=$AV$45, ISNUMBER(MATCH(AA36, $AV$33:$AV$38, 0)), AA38=$AV$32),
          "○",
          IF(
            AND(J36=$AV$46, COUNTBLANK(L38)+COUNTBLANK(Q38)+COUNTBLANK(V38)=0),
            "○",
            "×"
          )
        )
      )
    )
  )
)</f>
        <v>○</v>
      </c>
      <c r="AS36" s="271"/>
      <c r="AV36" s="13" t="s">
        <v>174</v>
      </c>
    </row>
    <row r="37" spans="3:48">
      <c r="C37" s="122"/>
      <c r="D37" s="124"/>
      <c r="E37" s="302"/>
      <c r="F37" s="303"/>
      <c r="G37" s="303"/>
      <c r="H37" s="303"/>
      <c r="I37" s="304"/>
      <c r="J37" s="307"/>
      <c r="K37" s="308"/>
      <c r="L37" s="314"/>
      <c r="M37" s="315"/>
      <c r="N37" s="315"/>
      <c r="O37" s="315"/>
      <c r="P37" s="316"/>
      <c r="Q37" s="314"/>
      <c r="R37" s="315"/>
      <c r="S37" s="315"/>
      <c r="T37" s="315"/>
      <c r="U37" s="316"/>
      <c r="V37" s="314"/>
      <c r="W37" s="315"/>
      <c r="X37" s="315"/>
      <c r="Y37" s="315"/>
      <c r="Z37" s="316"/>
      <c r="AA37" s="319"/>
      <c r="AB37" s="320"/>
      <c r="AC37" s="321"/>
      <c r="AD37" s="322"/>
      <c r="AE37" s="253"/>
      <c r="AF37" s="254"/>
      <c r="AG37" s="258"/>
      <c r="AH37" s="259"/>
      <c r="AI37" s="259"/>
      <c r="AJ37" s="259"/>
      <c r="AK37" s="260"/>
      <c r="AL37" s="363"/>
      <c r="AM37" s="267"/>
      <c r="AN37" s="268"/>
      <c r="AO37" s="268"/>
      <c r="AP37" s="268"/>
      <c r="AQ37" s="269"/>
      <c r="AR37" s="272"/>
      <c r="AS37" s="273"/>
      <c r="AV37" s="7" t="s">
        <v>175</v>
      </c>
    </row>
    <row r="38" spans="3:48">
      <c r="C38" s="122"/>
      <c r="D38" s="124"/>
      <c r="E38" s="122" t="s">
        <v>169</v>
      </c>
      <c r="F38" s="123"/>
      <c r="G38" s="123"/>
      <c r="H38" s="123"/>
      <c r="I38" s="124"/>
      <c r="J38" s="307"/>
      <c r="K38" s="308"/>
      <c r="L38" s="323" t="s">
        <v>164</v>
      </c>
      <c r="M38" s="324"/>
      <c r="N38" s="324"/>
      <c r="O38" s="324"/>
      <c r="P38" s="325"/>
      <c r="Q38" s="276" t="s">
        <v>165</v>
      </c>
      <c r="R38" s="277"/>
      <c r="S38" s="277"/>
      <c r="T38" s="277"/>
      <c r="U38" s="278"/>
      <c r="V38" s="276" t="s">
        <v>170</v>
      </c>
      <c r="W38" s="277"/>
      <c r="X38" s="277"/>
      <c r="Y38" s="277"/>
      <c r="Z38" s="278"/>
      <c r="AA38" s="282"/>
      <c r="AB38" s="283"/>
      <c r="AC38" s="321"/>
      <c r="AD38" s="322"/>
      <c r="AE38" s="286">
        <v>4</v>
      </c>
      <c r="AF38" s="287"/>
      <c r="AG38" s="290">
        <v>150</v>
      </c>
      <c r="AH38" s="291"/>
      <c r="AI38" s="291"/>
      <c r="AJ38" s="291"/>
      <c r="AK38" s="292"/>
      <c r="AL38" s="363"/>
      <c r="AM38" s="296">
        <f t="shared" ref="AM38" si="4">AE38*AG38</f>
        <v>600</v>
      </c>
      <c r="AN38" s="297"/>
      <c r="AO38" s="297"/>
      <c r="AP38" s="297"/>
      <c r="AQ38" s="298"/>
      <c r="AR38" s="272"/>
      <c r="AS38" s="273"/>
      <c r="AV38" s="7" t="s">
        <v>176</v>
      </c>
    </row>
    <row r="39" spans="3:48">
      <c r="C39" s="125"/>
      <c r="D39" s="121"/>
      <c r="E39" s="125"/>
      <c r="F39" s="126"/>
      <c r="G39" s="126"/>
      <c r="H39" s="126"/>
      <c r="I39" s="121"/>
      <c r="J39" s="309"/>
      <c r="K39" s="310"/>
      <c r="L39" s="279"/>
      <c r="M39" s="280"/>
      <c r="N39" s="280"/>
      <c r="O39" s="280"/>
      <c r="P39" s="281"/>
      <c r="Q39" s="279"/>
      <c r="R39" s="280"/>
      <c r="S39" s="280"/>
      <c r="T39" s="280"/>
      <c r="U39" s="281"/>
      <c r="V39" s="279"/>
      <c r="W39" s="280"/>
      <c r="X39" s="280"/>
      <c r="Y39" s="280"/>
      <c r="Z39" s="281"/>
      <c r="AA39" s="284"/>
      <c r="AB39" s="285"/>
      <c r="AC39" s="284"/>
      <c r="AD39" s="285"/>
      <c r="AE39" s="288"/>
      <c r="AF39" s="289"/>
      <c r="AG39" s="293"/>
      <c r="AH39" s="294"/>
      <c r="AI39" s="294"/>
      <c r="AJ39" s="294"/>
      <c r="AK39" s="295"/>
      <c r="AL39" s="364"/>
      <c r="AM39" s="299"/>
      <c r="AN39" s="300"/>
      <c r="AO39" s="300"/>
      <c r="AP39" s="300"/>
      <c r="AQ39" s="301"/>
      <c r="AR39" s="274"/>
      <c r="AS39" s="275"/>
    </row>
    <row r="40" spans="3:48">
      <c r="C40" s="130">
        <v>3</v>
      </c>
      <c r="D40" s="119"/>
      <c r="E40" s="130" t="s">
        <v>163</v>
      </c>
      <c r="F40" s="131"/>
      <c r="G40" s="131"/>
      <c r="H40" s="131"/>
      <c r="I40" s="119"/>
      <c r="J40" s="305" t="s">
        <v>177</v>
      </c>
      <c r="K40" s="306"/>
      <c r="L40" s="311"/>
      <c r="M40" s="312"/>
      <c r="N40" s="312"/>
      <c r="O40" s="312"/>
      <c r="P40" s="313"/>
      <c r="Q40" s="311"/>
      <c r="R40" s="312"/>
      <c r="S40" s="312"/>
      <c r="T40" s="312"/>
      <c r="U40" s="313"/>
      <c r="V40" s="311"/>
      <c r="W40" s="312"/>
      <c r="X40" s="312"/>
      <c r="Y40" s="312"/>
      <c r="Z40" s="313"/>
      <c r="AA40" s="317"/>
      <c r="AB40" s="318"/>
      <c r="AC40" s="317"/>
      <c r="AD40" s="318"/>
      <c r="AE40" s="251"/>
      <c r="AF40" s="252"/>
      <c r="AG40" s="255"/>
      <c r="AH40" s="256"/>
      <c r="AI40" s="256"/>
      <c r="AJ40" s="256"/>
      <c r="AK40" s="257"/>
      <c r="AL40" s="261"/>
      <c r="AM40" s="264">
        <f t="shared" ref="AM40" si="5">AE40*AG40</f>
        <v>0</v>
      </c>
      <c r="AN40" s="265"/>
      <c r="AO40" s="265"/>
      <c r="AP40" s="265"/>
      <c r="AQ40" s="266"/>
      <c r="AR40" s="270" t="str">
        <f t="shared" ref="AR40" si="6">IF(
  AND(J40=$AV$40, AL40="APF", AM40&lt;AM42),
  "○",
  IF(
    J40=$AV$41,
    IF(COUNTBLANK(L42)+COUNTBLANK(Q42)+COUNTBLANK(V42)=0,"○","×"),
    IF(
      OR(
        AND(J40=$AV$40, AL40="", AM40&gt;AM42),
        AND(OR(J40=$AV$42, J40=$AV$44), AM40&gt;AM42)
      ),
      "○",
      IF(
        AND(J40=$AV$43, AC40="○"),
        "○",
        IF(
          AND(J40=$AV$45, ISNUMBER(MATCH(AA40, $AV$33:$AV$38, 0)), AA42=$AV$32),
          "○",
          IF(
            AND(J40=$AV$46, COUNTBLANK(L42)+COUNTBLANK(Q42)+COUNTBLANK(V42)=0),
            "○",
            "×"
          )
        )
      )
    )
  )
)</f>
        <v>○</v>
      </c>
      <c r="AS40" s="271"/>
      <c r="AV40" s="7" t="s">
        <v>132</v>
      </c>
    </row>
    <row r="41" spans="3:48">
      <c r="C41" s="122"/>
      <c r="D41" s="124"/>
      <c r="E41" s="302"/>
      <c r="F41" s="303"/>
      <c r="G41" s="303"/>
      <c r="H41" s="303"/>
      <c r="I41" s="304"/>
      <c r="J41" s="307"/>
      <c r="K41" s="308"/>
      <c r="L41" s="314"/>
      <c r="M41" s="315"/>
      <c r="N41" s="315"/>
      <c r="O41" s="315"/>
      <c r="P41" s="316"/>
      <c r="Q41" s="314"/>
      <c r="R41" s="315"/>
      <c r="S41" s="315"/>
      <c r="T41" s="315"/>
      <c r="U41" s="316"/>
      <c r="V41" s="314"/>
      <c r="W41" s="315"/>
      <c r="X41" s="315"/>
      <c r="Y41" s="315"/>
      <c r="Z41" s="316"/>
      <c r="AA41" s="319"/>
      <c r="AB41" s="320"/>
      <c r="AC41" s="321"/>
      <c r="AD41" s="322"/>
      <c r="AE41" s="253"/>
      <c r="AF41" s="254"/>
      <c r="AG41" s="258"/>
      <c r="AH41" s="259"/>
      <c r="AI41" s="259"/>
      <c r="AJ41" s="259"/>
      <c r="AK41" s="260"/>
      <c r="AL41" s="262"/>
      <c r="AM41" s="267"/>
      <c r="AN41" s="268"/>
      <c r="AO41" s="268"/>
      <c r="AP41" s="268"/>
      <c r="AQ41" s="269"/>
      <c r="AR41" s="272"/>
      <c r="AS41" s="273"/>
      <c r="AV41" s="7" t="s">
        <v>177</v>
      </c>
    </row>
    <row r="42" spans="3:48">
      <c r="C42" s="122"/>
      <c r="D42" s="124"/>
      <c r="E42" s="122" t="s">
        <v>169</v>
      </c>
      <c r="F42" s="123"/>
      <c r="G42" s="123"/>
      <c r="H42" s="123"/>
      <c r="I42" s="124"/>
      <c r="J42" s="307"/>
      <c r="K42" s="308"/>
      <c r="L42" s="323" t="s">
        <v>164</v>
      </c>
      <c r="M42" s="324"/>
      <c r="N42" s="324"/>
      <c r="O42" s="324"/>
      <c r="P42" s="325"/>
      <c r="Q42" s="276" t="s">
        <v>165</v>
      </c>
      <c r="R42" s="277"/>
      <c r="S42" s="277"/>
      <c r="T42" s="277"/>
      <c r="U42" s="278"/>
      <c r="V42" s="276" t="s">
        <v>170</v>
      </c>
      <c r="W42" s="277"/>
      <c r="X42" s="277"/>
      <c r="Y42" s="277"/>
      <c r="Z42" s="278"/>
      <c r="AA42" s="282"/>
      <c r="AB42" s="283"/>
      <c r="AC42" s="321"/>
      <c r="AD42" s="322"/>
      <c r="AE42" s="286">
        <v>4</v>
      </c>
      <c r="AF42" s="287"/>
      <c r="AG42" s="290">
        <v>100</v>
      </c>
      <c r="AH42" s="291"/>
      <c r="AI42" s="291"/>
      <c r="AJ42" s="291"/>
      <c r="AK42" s="292"/>
      <c r="AL42" s="262"/>
      <c r="AM42" s="296">
        <f t="shared" ref="AM42" si="7">AE42*AG42</f>
        <v>400</v>
      </c>
      <c r="AN42" s="297"/>
      <c r="AO42" s="297"/>
      <c r="AP42" s="297"/>
      <c r="AQ42" s="298"/>
      <c r="AR42" s="272"/>
      <c r="AS42" s="273"/>
      <c r="AV42" s="7" t="s">
        <v>178</v>
      </c>
    </row>
    <row r="43" spans="3:48">
      <c r="C43" s="125"/>
      <c r="D43" s="121"/>
      <c r="E43" s="125"/>
      <c r="F43" s="126"/>
      <c r="G43" s="126"/>
      <c r="H43" s="126"/>
      <c r="I43" s="121"/>
      <c r="J43" s="309"/>
      <c r="K43" s="310"/>
      <c r="L43" s="279"/>
      <c r="M43" s="280"/>
      <c r="N43" s="280"/>
      <c r="O43" s="280"/>
      <c r="P43" s="281"/>
      <c r="Q43" s="314"/>
      <c r="R43" s="315"/>
      <c r="S43" s="315"/>
      <c r="T43" s="315"/>
      <c r="U43" s="316"/>
      <c r="V43" s="279"/>
      <c r="W43" s="280"/>
      <c r="X43" s="280"/>
      <c r="Y43" s="280"/>
      <c r="Z43" s="281"/>
      <c r="AA43" s="284"/>
      <c r="AB43" s="285"/>
      <c r="AC43" s="284"/>
      <c r="AD43" s="285"/>
      <c r="AE43" s="288"/>
      <c r="AF43" s="289"/>
      <c r="AG43" s="293"/>
      <c r="AH43" s="294"/>
      <c r="AI43" s="294"/>
      <c r="AJ43" s="294"/>
      <c r="AK43" s="295"/>
      <c r="AL43" s="263"/>
      <c r="AM43" s="299"/>
      <c r="AN43" s="300"/>
      <c r="AO43" s="300"/>
      <c r="AP43" s="300"/>
      <c r="AQ43" s="301"/>
      <c r="AR43" s="274"/>
      <c r="AS43" s="275"/>
      <c r="AV43" s="7" t="s">
        <v>179</v>
      </c>
    </row>
    <row r="44" spans="3:48">
      <c r="C44" s="130">
        <v>4</v>
      </c>
      <c r="D44" s="119"/>
      <c r="E44" s="130" t="s">
        <v>163</v>
      </c>
      <c r="F44" s="131"/>
      <c r="G44" s="131"/>
      <c r="H44" s="131"/>
      <c r="I44" s="119"/>
      <c r="J44" s="305" t="s">
        <v>178</v>
      </c>
      <c r="K44" s="306"/>
      <c r="L44" s="311" t="s">
        <v>164</v>
      </c>
      <c r="M44" s="312"/>
      <c r="N44" s="312"/>
      <c r="O44" s="312"/>
      <c r="P44" s="313"/>
      <c r="Q44" s="311" t="s">
        <v>180</v>
      </c>
      <c r="R44" s="312"/>
      <c r="S44" s="312"/>
      <c r="T44" s="312"/>
      <c r="U44" s="313"/>
      <c r="V44" s="311" t="s">
        <v>181</v>
      </c>
      <c r="W44" s="312"/>
      <c r="X44" s="312"/>
      <c r="Y44" s="312"/>
      <c r="Z44" s="313"/>
      <c r="AA44" s="317"/>
      <c r="AB44" s="318"/>
      <c r="AC44" s="317"/>
      <c r="AD44" s="318"/>
      <c r="AE44" s="251">
        <v>1</v>
      </c>
      <c r="AF44" s="252"/>
      <c r="AG44" s="255">
        <v>40</v>
      </c>
      <c r="AH44" s="256"/>
      <c r="AI44" s="256"/>
      <c r="AJ44" s="256"/>
      <c r="AK44" s="257"/>
      <c r="AL44" s="261"/>
      <c r="AM44" s="264">
        <f t="shared" ref="AM44" si="8">AE44*AG44</f>
        <v>40</v>
      </c>
      <c r="AN44" s="265"/>
      <c r="AO44" s="265"/>
      <c r="AP44" s="265"/>
      <c r="AQ44" s="266"/>
      <c r="AR44" s="270" t="str">
        <f>IF(
  AND(J44=$AV$40, AL44="APF", AM44&lt;AM46),
  "○",
  IF(
    J44=$AV$41,
    IF(COUNTBLANK(L46)+COUNTBLANK(Q46)+COUNTBLANK(V46)=0,"○","×"),
    IF(
      OR(
        AND(J44=$AV$40, AL44="", AM44&gt;AM46),
        AND(OR(J44=$AV$42, J44=$AV$44), AM44&gt;AM46)
      ),
      "○",
      IF(
        AND(J44=$AV$43, AC44="○"),
        "○",
        IF(
          AND(J44=$AV$45, ISNUMBER(MATCH(AA44, $AV$33:$AV$38, 0)), AA46=$AV$32),
          "○",
          IF(
            AND(J44=$AV$46, COUNTBLANK(L46)+COUNTBLANK(Q46)+COUNTBLANK(V46)=0),
            "○",
            "×"
          )
        )
      )
    )
  )
)</f>
        <v>○</v>
      </c>
      <c r="AS44" s="271"/>
      <c r="AV44" s="7" t="s">
        <v>182</v>
      </c>
    </row>
    <row r="45" spans="3:48">
      <c r="C45" s="122"/>
      <c r="D45" s="124"/>
      <c r="E45" s="302"/>
      <c r="F45" s="303"/>
      <c r="G45" s="303"/>
      <c r="H45" s="303"/>
      <c r="I45" s="304"/>
      <c r="J45" s="307"/>
      <c r="K45" s="308"/>
      <c r="L45" s="314"/>
      <c r="M45" s="315"/>
      <c r="N45" s="315"/>
      <c r="O45" s="315"/>
      <c r="P45" s="316"/>
      <c r="Q45" s="314"/>
      <c r="R45" s="315"/>
      <c r="S45" s="315"/>
      <c r="T45" s="315"/>
      <c r="U45" s="316"/>
      <c r="V45" s="314"/>
      <c r="W45" s="315"/>
      <c r="X45" s="315"/>
      <c r="Y45" s="315"/>
      <c r="Z45" s="316"/>
      <c r="AA45" s="319"/>
      <c r="AB45" s="320"/>
      <c r="AC45" s="321"/>
      <c r="AD45" s="322"/>
      <c r="AE45" s="253"/>
      <c r="AF45" s="254"/>
      <c r="AG45" s="258"/>
      <c r="AH45" s="259"/>
      <c r="AI45" s="259"/>
      <c r="AJ45" s="259"/>
      <c r="AK45" s="260"/>
      <c r="AL45" s="262"/>
      <c r="AM45" s="267"/>
      <c r="AN45" s="268"/>
      <c r="AO45" s="268"/>
      <c r="AP45" s="268"/>
      <c r="AQ45" s="269"/>
      <c r="AR45" s="272"/>
      <c r="AS45" s="273"/>
      <c r="AV45" s="7" t="s">
        <v>183</v>
      </c>
    </row>
    <row r="46" spans="3:48">
      <c r="C46" s="122"/>
      <c r="D46" s="124"/>
      <c r="E46" s="122" t="s">
        <v>169</v>
      </c>
      <c r="F46" s="123"/>
      <c r="G46" s="123"/>
      <c r="H46" s="123"/>
      <c r="I46" s="124"/>
      <c r="J46" s="307"/>
      <c r="K46" s="308"/>
      <c r="L46" s="323" t="s">
        <v>164</v>
      </c>
      <c r="M46" s="324"/>
      <c r="N46" s="324"/>
      <c r="O46" s="324"/>
      <c r="P46" s="325"/>
      <c r="Q46" s="323" t="s">
        <v>180</v>
      </c>
      <c r="R46" s="324"/>
      <c r="S46" s="324"/>
      <c r="T46" s="324"/>
      <c r="U46" s="325"/>
      <c r="V46" s="276" t="s">
        <v>184</v>
      </c>
      <c r="W46" s="277"/>
      <c r="X46" s="277"/>
      <c r="Y46" s="277"/>
      <c r="Z46" s="278"/>
      <c r="AA46" s="282"/>
      <c r="AB46" s="283"/>
      <c r="AC46" s="321"/>
      <c r="AD46" s="322"/>
      <c r="AE46" s="286">
        <v>1</v>
      </c>
      <c r="AF46" s="287"/>
      <c r="AG46" s="290">
        <v>30</v>
      </c>
      <c r="AH46" s="291"/>
      <c r="AI46" s="291"/>
      <c r="AJ46" s="291"/>
      <c r="AK46" s="292"/>
      <c r="AL46" s="262"/>
      <c r="AM46" s="296">
        <f t="shared" ref="AM46" si="9">AE46*AG46</f>
        <v>30</v>
      </c>
      <c r="AN46" s="297"/>
      <c r="AO46" s="297"/>
      <c r="AP46" s="297"/>
      <c r="AQ46" s="298"/>
      <c r="AR46" s="272"/>
      <c r="AS46" s="273"/>
      <c r="AV46" s="7" t="s">
        <v>185</v>
      </c>
    </row>
    <row r="47" spans="3:48">
      <c r="C47" s="125"/>
      <c r="D47" s="121"/>
      <c r="E47" s="125"/>
      <c r="F47" s="126"/>
      <c r="G47" s="126"/>
      <c r="H47" s="126"/>
      <c r="I47" s="121"/>
      <c r="J47" s="309"/>
      <c r="K47" s="310"/>
      <c r="L47" s="279"/>
      <c r="M47" s="280"/>
      <c r="N47" s="280"/>
      <c r="O47" s="280"/>
      <c r="P47" s="281"/>
      <c r="Q47" s="279"/>
      <c r="R47" s="280"/>
      <c r="S47" s="280"/>
      <c r="T47" s="280"/>
      <c r="U47" s="281"/>
      <c r="V47" s="279"/>
      <c r="W47" s="280"/>
      <c r="X47" s="280"/>
      <c r="Y47" s="280"/>
      <c r="Z47" s="281"/>
      <c r="AA47" s="284"/>
      <c r="AB47" s="285"/>
      <c r="AC47" s="284"/>
      <c r="AD47" s="285"/>
      <c r="AE47" s="288"/>
      <c r="AF47" s="289"/>
      <c r="AG47" s="293"/>
      <c r="AH47" s="294"/>
      <c r="AI47" s="294"/>
      <c r="AJ47" s="294"/>
      <c r="AK47" s="295"/>
      <c r="AL47" s="263"/>
      <c r="AM47" s="299"/>
      <c r="AN47" s="300"/>
      <c r="AO47" s="300"/>
      <c r="AP47" s="300"/>
      <c r="AQ47" s="301"/>
      <c r="AR47" s="274"/>
      <c r="AS47" s="275"/>
    </row>
    <row r="48" spans="3:48" ht="13.15" customHeight="1">
      <c r="C48" s="130">
        <v>5</v>
      </c>
      <c r="D48" s="119"/>
      <c r="E48" s="130" t="s">
        <v>163</v>
      </c>
      <c r="F48" s="131"/>
      <c r="G48" s="131"/>
      <c r="H48" s="131"/>
      <c r="I48" s="119"/>
      <c r="J48" s="305" t="s">
        <v>179</v>
      </c>
      <c r="K48" s="306"/>
      <c r="L48" s="311" t="s">
        <v>164</v>
      </c>
      <c r="M48" s="312"/>
      <c r="N48" s="312"/>
      <c r="O48" s="312"/>
      <c r="P48" s="313"/>
      <c r="Q48" s="311" t="s">
        <v>186</v>
      </c>
      <c r="R48" s="312"/>
      <c r="S48" s="312"/>
      <c r="T48" s="312"/>
      <c r="U48" s="313"/>
      <c r="V48" s="311" t="s">
        <v>181</v>
      </c>
      <c r="W48" s="312"/>
      <c r="X48" s="312"/>
      <c r="Y48" s="312"/>
      <c r="Z48" s="313"/>
      <c r="AA48" s="326"/>
      <c r="AB48" s="327"/>
      <c r="AC48" s="326" t="s">
        <v>104</v>
      </c>
      <c r="AD48" s="327"/>
      <c r="AE48" s="251">
        <v>1</v>
      </c>
      <c r="AF48" s="338"/>
      <c r="AG48" s="251"/>
      <c r="AH48" s="252"/>
      <c r="AI48" s="252"/>
      <c r="AJ48" s="252"/>
      <c r="AK48" s="338"/>
      <c r="AL48" s="261"/>
      <c r="AM48" s="264">
        <f t="shared" ref="AM48" si="10">AE48*AG48</f>
        <v>0</v>
      </c>
      <c r="AN48" s="265"/>
      <c r="AO48" s="265"/>
      <c r="AP48" s="265"/>
      <c r="AQ48" s="266"/>
      <c r="AR48" s="270" t="str">
        <f t="shared" ref="AR48" si="11">IF(
  AND(J48=$AV$40, AL48="APF", AM48&lt;AM50),
  "○",
  IF(
    J48=$AV$41,
    IF(COUNTBLANK(L50)+COUNTBLANK(Q50)+COUNTBLANK(V50)=0,"○","×"),
    IF(
      OR(
        AND(J48=$AV$40, AL48="", AM48&gt;AM50),
        AND(OR(J48=$AV$42, J48=$AV$44), AM48&gt;AM50)
      ),
      "○",
      IF(
        AND(J48=$AV$43, AC48="○"),
        "○",
        IF(
          AND(J48=$AV$45, ISNUMBER(MATCH(AA48, $AV$33:$AV$38, 0)), AA50=$AV$32),
          "○",
          IF(
            AND(J48=$AV$46, COUNTBLANK(L50)+COUNTBLANK(Q50)+COUNTBLANK(V50)=0),
            "○",
            "×"
          )
        )
      )
    )
  )
)</f>
        <v>○</v>
      </c>
      <c r="AS48" s="271"/>
    </row>
    <row r="49" spans="3:45">
      <c r="C49" s="122"/>
      <c r="D49" s="124"/>
      <c r="E49" s="302"/>
      <c r="F49" s="303"/>
      <c r="G49" s="303"/>
      <c r="H49" s="303"/>
      <c r="I49" s="304"/>
      <c r="J49" s="307"/>
      <c r="K49" s="308"/>
      <c r="L49" s="314"/>
      <c r="M49" s="315"/>
      <c r="N49" s="315"/>
      <c r="O49" s="315"/>
      <c r="P49" s="316"/>
      <c r="Q49" s="314"/>
      <c r="R49" s="315"/>
      <c r="S49" s="315"/>
      <c r="T49" s="315"/>
      <c r="U49" s="316"/>
      <c r="V49" s="314"/>
      <c r="W49" s="315"/>
      <c r="X49" s="315"/>
      <c r="Y49" s="315"/>
      <c r="Z49" s="316"/>
      <c r="AA49" s="328"/>
      <c r="AB49" s="329"/>
      <c r="AC49" s="330"/>
      <c r="AD49" s="331"/>
      <c r="AE49" s="253"/>
      <c r="AF49" s="339"/>
      <c r="AG49" s="253"/>
      <c r="AH49" s="254"/>
      <c r="AI49" s="254"/>
      <c r="AJ49" s="254"/>
      <c r="AK49" s="339"/>
      <c r="AL49" s="262"/>
      <c r="AM49" s="267"/>
      <c r="AN49" s="268"/>
      <c r="AO49" s="268"/>
      <c r="AP49" s="268"/>
      <c r="AQ49" s="269"/>
      <c r="AR49" s="272"/>
      <c r="AS49" s="273"/>
    </row>
    <row r="50" spans="3:45">
      <c r="C50" s="122"/>
      <c r="D50" s="124"/>
      <c r="E50" s="122" t="s">
        <v>169</v>
      </c>
      <c r="F50" s="123"/>
      <c r="G50" s="123"/>
      <c r="H50" s="123"/>
      <c r="I50" s="124"/>
      <c r="J50" s="307"/>
      <c r="K50" s="308"/>
      <c r="L50" s="323" t="s">
        <v>164</v>
      </c>
      <c r="M50" s="324"/>
      <c r="N50" s="324"/>
      <c r="O50" s="324"/>
      <c r="P50" s="325"/>
      <c r="Q50" s="323" t="s">
        <v>187</v>
      </c>
      <c r="R50" s="324"/>
      <c r="S50" s="324"/>
      <c r="T50" s="324"/>
      <c r="U50" s="325"/>
      <c r="V50" s="276" t="s">
        <v>188</v>
      </c>
      <c r="W50" s="277"/>
      <c r="X50" s="277"/>
      <c r="Y50" s="277"/>
      <c r="Z50" s="278"/>
      <c r="AA50" s="375"/>
      <c r="AB50" s="376"/>
      <c r="AC50" s="330"/>
      <c r="AD50" s="331"/>
      <c r="AE50" s="377">
        <v>1</v>
      </c>
      <c r="AF50" s="378"/>
      <c r="AG50" s="377"/>
      <c r="AH50" s="380"/>
      <c r="AI50" s="380"/>
      <c r="AJ50" s="380"/>
      <c r="AK50" s="378"/>
      <c r="AL50" s="262"/>
      <c r="AM50" s="296">
        <f t="shared" ref="AM50" si="12">AE50*AG50</f>
        <v>0</v>
      </c>
      <c r="AN50" s="297"/>
      <c r="AO50" s="297"/>
      <c r="AP50" s="297"/>
      <c r="AQ50" s="298"/>
      <c r="AR50" s="272"/>
      <c r="AS50" s="273"/>
    </row>
    <row r="51" spans="3:45">
      <c r="C51" s="125"/>
      <c r="D51" s="121"/>
      <c r="E51" s="125"/>
      <c r="F51" s="126"/>
      <c r="G51" s="126"/>
      <c r="H51" s="126"/>
      <c r="I51" s="121"/>
      <c r="J51" s="309"/>
      <c r="K51" s="310"/>
      <c r="L51" s="279"/>
      <c r="M51" s="280"/>
      <c r="N51" s="280"/>
      <c r="O51" s="280"/>
      <c r="P51" s="281"/>
      <c r="Q51" s="279"/>
      <c r="R51" s="280"/>
      <c r="S51" s="280"/>
      <c r="T51" s="280"/>
      <c r="U51" s="281"/>
      <c r="V51" s="279"/>
      <c r="W51" s="280"/>
      <c r="X51" s="280"/>
      <c r="Y51" s="280"/>
      <c r="Z51" s="281"/>
      <c r="AA51" s="332"/>
      <c r="AB51" s="333"/>
      <c r="AC51" s="332"/>
      <c r="AD51" s="333"/>
      <c r="AE51" s="288"/>
      <c r="AF51" s="379"/>
      <c r="AG51" s="288"/>
      <c r="AH51" s="289"/>
      <c r="AI51" s="289"/>
      <c r="AJ51" s="289"/>
      <c r="AK51" s="379"/>
      <c r="AL51" s="263"/>
      <c r="AM51" s="299"/>
      <c r="AN51" s="300"/>
      <c r="AO51" s="300"/>
      <c r="AP51" s="300"/>
      <c r="AQ51" s="301"/>
      <c r="AR51" s="274"/>
      <c r="AS51" s="275"/>
    </row>
    <row r="52" spans="3:45" ht="13.15" customHeight="1">
      <c r="C52" s="130">
        <v>6</v>
      </c>
      <c r="D52" s="119"/>
      <c r="E52" s="130" t="s">
        <v>163</v>
      </c>
      <c r="F52" s="131"/>
      <c r="G52" s="131"/>
      <c r="H52" s="131"/>
      <c r="I52" s="119"/>
      <c r="J52" s="305" t="s">
        <v>182</v>
      </c>
      <c r="K52" s="306"/>
      <c r="L52" s="311" t="s">
        <v>164</v>
      </c>
      <c r="M52" s="312"/>
      <c r="N52" s="312"/>
      <c r="O52" s="312"/>
      <c r="P52" s="313"/>
      <c r="Q52" s="311" t="s">
        <v>189</v>
      </c>
      <c r="R52" s="312"/>
      <c r="S52" s="312"/>
      <c r="T52" s="312"/>
      <c r="U52" s="313"/>
      <c r="V52" s="311" t="s">
        <v>190</v>
      </c>
      <c r="W52" s="312"/>
      <c r="X52" s="312"/>
      <c r="Y52" s="312"/>
      <c r="Z52" s="313"/>
      <c r="AA52" s="326"/>
      <c r="AB52" s="327"/>
      <c r="AC52" s="326"/>
      <c r="AD52" s="327"/>
      <c r="AE52" s="251">
        <v>1</v>
      </c>
      <c r="AF52" s="252"/>
      <c r="AG52" s="255">
        <v>200</v>
      </c>
      <c r="AH52" s="256"/>
      <c r="AI52" s="256"/>
      <c r="AJ52" s="256"/>
      <c r="AK52" s="257"/>
      <c r="AL52" s="261"/>
      <c r="AM52" s="264">
        <f t="shared" ref="AM52" si="13">AE52*AG52</f>
        <v>200</v>
      </c>
      <c r="AN52" s="265"/>
      <c r="AO52" s="265"/>
      <c r="AP52" s="265"/>
      <c r="AQ52" s="266"/>
      <c r="AR52" s="270" t="str">
        <f t="shared" ref="AR52" si="14">IF(
  AND(J52=$AV$40, AL52="APF", AM52&lt;AM54),
  "○",
  IF(
    J52=$AV$41,
    IF(COUNTBLANK(L54)+COUNTBLANK(Q54)+COUNTBLANK(V54)=0,"○","×"),
    IF(
      OR(
        AND(J52=$AV$40, AL52="", AM52&gt;AM54),
        AND(OR(J52=$AV$42, J52=$AV$44), AM52&gt;AM54)
      ),
      "○",
      IF(
        AND(J52=$AV$43, AC52="○"),
        "○",
        IF(
          AND(J52=$AV$45, ISNUMBER(MATCH(AA52, $AV$33:$AV$38, 0)), AA54=$AV$32),
          "○",
          IF(
            AND(J52=$AV$46, COUNTBLANK(L54)+COUNTBLANK(Q54)+COUNTBLANK(V54)=0),
            "○",
            "×"
          )
        )
      )
    )
  )
)</f>
        <v>○</v>
      </c>
      <c r="AS52" s="271"/>
    </row>
    <row r="53" spans="3:45">
      <c r="C53" s="122"/>
      <c r="D53" s="124"/>
      <c r="E53" s="302"/>
      <c r="F53" s="303"/>
      <c r="G53" s="303"/>
      <c r="H53" s="303"/>
      <c r="I53" s="304"/>
      <c r="J53" s="307"/>
      <c r="K53" s="308"/>
      <c r="L53" s="314"/>
      <c r="M53" s="315"/>
      <c r="N53" s="315"/>
      <c r="O53" s="315"/>
      <c r="P53" s="316"/>
      <c r="Q53" s="314"/>
      <c r="R53" s="315"/>
      <c r="S53" s="315"/>
      <c r="T53" s="315"/>
      <c r="U53" s="316"/>
      <c r="V53" s="314"/>
      <c r="W53" s="315"/>
      <c r="X53" s="315"/>
      <c r="Y53" s="315"/>
      <c r="Z53" s="316"/>
      <c r="AA53" s="328"/>
      <c r="AB53" s="329"/>
      <c r="AC53" s="330"/>
      <c r="AD53" s="331"/>
      <c r="AE53" s="253"/>
      <c r="AF53" s="254"/>
      <c r="AG53" s="258"/>
      <c r="AH53" s="259"/>
      <c r="AI53" s="259"/>
      <c r="AJ53" s="259"/>
      <c r="AK53" s="260"/>
      <c r="AL53" s="262"/>
      <c r="AM53" s="267"/>
      <c r="AN53" s="268"/>
      <c r="AO53" s="268"/>
      <c r="AP53" s="268"/>
      <c r="AQ53" s="269"/>
      <c r="AR53" s="272"/>
      <c r="AS53" s="273"/>
    </row>
    <row r="54" spans="3:45">
      <c r="C54" s="122"/>
      <c r="D54" s="124"/>
      <c r="E54" s="122" t="s">
        <v>169</v>
      </c>
      <c r="F54" s="123"/>
      <c r="G54" s="123"/>
      <c r="H54" s="123"/>
      <c r="I54" s="124"/>
      <c r="J54" s="307"/>
      <c r="K54" s="308"/>
      <c r="L54" s="323" t="s">
        <v>164</v>
      </c>
      <c r="M54" s="324"/>
      <c r="N54" s="324"/>
      <c r="O54" s="324"/>
      <c r="P54" s="325"/>
      <c r="Q54" s="323" t="s">
        <v>189</v>
      </c>
      <c r="R54" s="324"/>
      <c r="S54" s="324"/>
      <c r="T54" s="324"/>
      <c r="U54" s="325"/>
      <c r="V54" s="323" t="s">
        <v>191</v>
      </c>
      <c r="W54" s="324"/>
      <c r="X54" s="324"/>
      <c r="Y54" s="324"/>
      <c r="Z54" s="325"/>
      <c r="AA54" s="375"/>
      <c r="AB54" s="376"/>
      <c r="AC54" s="330"/>
      <c r="AD54" s="331"/>
      <c r="AE54" s="286">
        <v>1</v>
      </c>
      <c r="AF54" s="287"/>
      <c r="AG54" s="290">
        <v>100</v>
      </c>
      <c r="AH54" s="291"/>
      <c r="AI54" s="291"/>
      <c r="AJ54" s="291"/>
      <c r="AK54" s="292"/>
      <c r="AL54" s="262"/>
      <c r="AM54" s="296">
        <f t="shared" ref="AM54" si="15">AE54*AG54</f>
        <v>100</v>
      </c>
      <c r="AN54" s="297"/>
      <c r="AO54" s="297"/>
      <c r="AP54" s="297"/>
      <c r="AQ54" s="298"/>
      <c r="AR54" s="272"/>
      <c r="AS54" s="273"/>
    </row>
    <row r="55" spans="3:45">
      <c r="C55" s="125"/>
      <c r="D55" s="121"/>
      <c r="E55" s="125"/>
      <c r="F55" s="126"/>
      <c r="G55" s="126"/>
      <c r="H55" s="126"/>
      <c r="I55" s="121"/>
      <c r="J55" s="309"/>
      <c r="K55" s="310"/>
      <c r="L55" s="279"/>
      <c r="M55" s="280"/>
      <c r="N55" s="280"/>
      <c r="O55" s="280"/>
      <c r="P55" s="281"/>
      <c r="Q55" s="279"/>
      <c r="R55" s="280"/>
      <c r="S55" s="280"/>
      <c r="T55" s="280"/>
      <c r="U55" s="281"/>
      <c r="V55" s="279"/>
      <c r="W55" s="280"/>
      <c r="X55" s="280"/>
      <c r="Y55" s="280"/>
      <c r="Z55" s="281"/>
      <c r="AA55" s="332"/>
      <c r="AB55" s="333"/>
      <c r="AC55" s="332"/>
      <c r="AD55" s="333"/>
      <c r="AE55" s="288"/>
      <c r="AF55" s="289"/>
      <c r="AG55" s="293"/>
      <c r="AH55" s="294"/>
      <c r="AI55" s="294"/>
      <c r="AJ55" s="294"/>
      <c r="AK55" s="295"/>
      <c r="AL55" s="263"/>
      <c r="AM55" s="299"/>
      <c r="AN55" s="300"/>
      <c r="AO55" s="300"/>
      <c r="AP55" s="300"/>
      <c r="AQ55" s="301"/>
      <c r="AR55" s="274"/>
      <c r="AS55" s="275"/>
    </row>
    <row r="56" spans="3:45" ht="13.15" customHeight="1">
      <c r="C56" s="130">
        <v>7</v>
      </c>
      <c r="D56" s="119"/>
      <c r="E56" s="130" t="s">
        <v>163</v>
      </c>
      <c r="F56" s="131"/>
      <c r="G56" s="131"/>
      <c r="H56" s="131"/>
      <c r="I56" s="119"/>
      <c r="J56" s="305" t="s">
        <v>183</v>
      </c>
      <c r="K56" s="306"/>
      <c r="L56" s="311" t="s">
        <v>164</v>
      </c>
      <c r="M56" s="312"/>
      <c r="N56" s="312"/>
      <c r="O56" s="312"/>
      <c r="P56" s="313"/>
      <c r="Q56" s="311" t="s">
        <v>192</v>
      </c>
      <c r="R56" s="312"/>
      <c r="S56" s="312"/>
      <c r="T56" s="312"/>
      <c r="U56" s="313"/>
      <c r="V56" s="311" t="s">
        <v>193</v>
      </c>
      <c r="W56" s="312"/>
      <c r="X56" s="312"/>
      <c r="Y56" s="312"/>
      <c r="Z56" s="313"/>
      <c r="AA56" s="326" t="s">
        <v>194</v>
      </c>
      <c r="AB56" s="327"/>
      <c r="AC56" s="326"/>
      <c r="AD56" s="327"/>
      <c r="AE56" s="251">
        <v>20</v>
      </c>
      <c r="AF56" s="252"/>
      <c r="AG56" s="255"/>
      <c r="AH56" s="256"/>
      <c r="AI56" s="256"/>
      <c r="AJ56" s="256"/>
      <c r="AK56" s="257"/>
      <c r="AL56" s="261"/>
      <c r="AM56" s="264">
        <f t="shared" ref="AM56" si="16">AE56*AG56</f>
        <v>0</v>
      </c>
      <c r="AN56" s="265"/>
      <c r="AO56" s="265"/>
      <c r="AP56" s="265"/>
      <c r="AQ56" s="266"/>
      <c r="AR56" s="270" t="str">
        <f t="shared" ref="AR56" si="17">IF(
  AND(J56=$AV$40, AL56="APF", AM56&lt;AM58),
  "○",
  IF(
    J56=$AV$41,
    IF(COUNTBLANK(L58)+COUNTBLANK(Q58)+COUNTBLANK(V58)=0,"○","×"),
    IF(
      OR(
        AND(J56=$AV$40, AL56="", AM56&gt;AM58),
        AND(OR(J56=$AV$42, J56=$AV$44), AM56&gt;AM58)
      ),
      "○",
      IF(
        AND(J56=$AV$43, AC56="○"),
        "○",
        IF(
          AND(J56=$AV$45, ISNUMBER(MATCH(AA56, $AV$33:$AV$38, 0)), AA58=$AV$32),
          "○",
          IF(
            AND(J56=$AV$46, COUNTBLANK(L58)+COUNTBLANK(Q58)+COUNTBLANK(V58)=0),
            "○",
            "×"
          )
        )
      )
    )
  )
)</f>
        <v>○</v>
      </c>
      <c r="AS56" s="271"/>
    </row>
    <row r="57" spans="3:45">
      <c r="C57" s="122"/>
      <c r="D57" s="124"/>
      <c r="E57" s="302"/>
      <c r="F57" s="303"/>
      <c r="G57" s="303"/>
      <c r="H57" s="303"/>
      <c r="I57" s="304"/>
      <c r="J57" s="307"/>
      <c r="K57" s="308"/>
      <c r="L57" s="314"/>
      <c r="M57" s="315"/>
      <c r="N57" s="315"/>
      <c r="O57" s="315"/>
      <c r="P57" s="316"/>
      <c r="Q57" s="314"/>
      <c r="R57" s="315"/>
      <c r="S57" s="315"/>
      <c r="T57" s="315"/>
      <c r="U57" s="316"/>
      <c r="V57" s="314"/>
      <c r="W57" s="315"/>
      <c r="X57" s="315"/>
      <c r="Y57" s="315"/>
      <c r="Z57" s="316"/>
      <c r="AA57" s="328"/>
      <c r="AB57" s="329"/>
      <c r="AC57" s="330"/>
      <c r="AD57" s="331"/>
      <c r="AE57" s="253"/>
      <c r="AF57" s="254"/>
      <c r="AG57" s="258"/>
      <c r="AH57" s="259"/>
      <c r="AI57" s="259"/>
      <c r="AJ57" s="259"/>
      <c r="AK57" s="260"/>
      <c r="AL57" s="262"/>
      <c r="AM57" s="267"/>
      <c r="AN57" s="268"/>
      <c r="AO57" s="268"/>
      <c r="AP57" s="268"/>
      <c r="AQ57" s="269"/>
      <c r="AR57" s="272"/>
      <c r="AS57" s="273"/>
    </row>
    <row r="58" spans="3:45">
      <c r="C58" s="122"/>
      <c r="D58" s="124"/>
      <c r="E58" s="122" t="s">
        <v>169</v>
      </c>
      <c r="F58" s="123"/>
      <c r="G58" s="123"/>
      <c r="H58" s="123"/>
      <c r="I58" s="124"/>
      <c r="J58" s="307"/>
      <c r="K58" s="308"/>
      <c r="L58" s="323" t="s">
        <v>164</v>
      </c>
      <c r="M58" s="324"/>
      <c r="N58" s="324"/>
      <c r="O58" s="324"/>
      <c r="P58" s="325"/>
      <c r="Q58" s="323" t="s">
        <v>195</v>
      </c>
      <c r="R58" s="324"/>
      <c r="S58" s="324"/>
      <c r="T58" s="324"/>
      <c r="U58" s="325"/>
      <c r="V58" s="323" t="s">
        <v>196</v>
      </c>
      <c r="W58" s="324"/>
      <c r="X58" s="324"/>
      <c r="Y58" s="324"/>
      <c r="Z58" s="325"/>
      <c r="AA58" s="375" t="s">
        <v>197</v>
      </c>
      <c r="AB58" s="376"/>
      <c r="AC58" s="330"/>
      <c r="AD58" s="331"/>
      <c r="AE58" s="286">
        <v>20</v>
      </c>
      <c r="AF58" s="287"/>
      <c r="AG58" s="290"/>
      <c r="AH58" s="291"/>
      <c r="AI58" s="291"/>
      <c r="AJ58" s="291"/>
      <c r="AK58" s="292"/>
      <c r="AL58" s="262"/>
      <c r="AM58" s="296">
        <f t="shared" ref="AM58" si="18">AE58*AG58</f>
        <v>0</v>
      </c>
      <c r="AN58" s="297"/>
      <c r="AO58" s="297"/>
      <c r="AP58" s="297"/>
      <c r="AQ58" s="298"/>
      <c r="AR58" s="272"/>
      <c r="AS58" s="273"/>
    </row>
    <row r="59" spans="3:45">
      <c r="C59" s="125"/>
      <c r="D59" s="121"/>
      <c r="E59" s="125"/>
      <c r="F59" s="126"/>
      <c r="G59" s="126"/>
      <c r="H59" s="126"/>
      <c r="I59" s="121"/>
      <c r="J59" s="309"/>
      <c r="K59" s="310"/>
      <c r="L59" s="279"/>
      <c r="M59" s="280"/>
      <c r="N59" s="280"/>
      <c r="O59" s="280"/>
      <c r="P59" s="281"/>
      <c r="Q59" s="279"/>
      <c r="R59" s="280"/>
      <c r="S59" s="280"/>
      <c r="T59" s="280"/>
      <c r="U59" s="281"/>
      <c r="V59" s="279"/>
      <c r="W59" s="280"/>
      <c r="X59" s="280"/>
      <c r="Y59" s="280"/>
      <c r="Z59" s="281"/>
      <c r="AA59" s="332"/>
      <c r="AB59" s="333"/>
      <c r="AC59" s="332"/>
      <c r="AD59" s="333"/>
      <c r="AE59" s="288"/>
      <c r="AF59" s="289"/>
      <c r="AG59" s="293"/>
      <c r="AH59" s="294"/>
      <c r="AI59" s="294"/>
      <c r="AJ59" s="294"/>
      <c r="AK59" s="295"/>
      <c r="AL59" s="263"/>
      <c r="AM59" s="299"/>
      <c r="AN59" s="300"/>
      <c r="AO59" s="300"/>
      <c r="AP59" s="300"/>
      <c r="AQ59" s="301"/>
      <c r="AR59" s="274"/>
      <c r="AS59" s="275"/>
    </row>
    <row r="60" spans="3:45" ht="13.15" customHeight="1">
      <c r="C60" s="130">
        <v>8</v>
      </c>
      <c r="D60" s="119"/>
      <c r="E60" s="130" t="s">
        <v>163</v>
      </c>
      <c r="F60" s="131"/>
      <c r="G60" s="131"/>
      <c r="H60" s="131"/>
      <c r="I60" s="119"/>
      <c r="J60" s="305" t="s">
        <v>185</v>
      </c>
      <c r="K60" s="306"/>
      <c r="L60" s="311"/>
      <c r="M60" s="312"/>
      <c r="N60" s="312"/>
      <c r="O60" s="312"/>
      <c r="P60" s="313"/>
      <c r="Q60" s="311"/>
      <c r="R60" s="312"/>
      <c r="S60" s="312"/>
      <c r="T60" s="312"/>
      <c r="U60" s="313"/>
      <c r="V60" s="311"/>
      <c r="W60" s="312"/>
      <c r="X60" s="312"/>
      <c r="Y60" s="312"/>
      <c r="Z60" s="313"/>
      <c r="AA60" s="317"/>
      <c r="AB60" s="318"/>
      <c r="AC60" s="317"/>
      <c r="AD60" s="318"/>
      <c r="AE60" s="251"/>
      <c r="AF60" s="338"/>
      <c r="AG60" s="251"/>
      <c r="AH60" s="252"/>
      <c r="AI60" s="252"/>
      <c r="AJ60" s="252"/>
      <c r="AK60" s="338"/>
      <c r="AL60" s="261"/>
      <c r="AM60" s="264">
        <f t="shared" ref="AM60" si="19">AE60*AG60</f>
        <v>0</v>
      </c>
      <c r="AN60" s="265"/>
      <c r="AO60" s="265"/>
      <c r="AP60" s="265"/>
      <c r="AQ60" s="266"/>
      <c r="AR60" s="270" t="str">
        <f t="shared" ref="AR60" si="20">IF(
  AND(J60=$AV$40, AL60="APF", AM60&lt;AM62),
  "○",
  IF(
    J60=$AV$41,
    IF(COUNTBLANK(L62)+COUNTBLANK(Q62)+COUNTBLANK(V62)=0,"○","×"),
    IF(
      OR(
        AND(J60=$AV$40, AL60="", AM60&gt;AM62),
        AND(OR(J60=$AV$42, J60=$AV$44), AM60&gt;AM62)
      ),
      "○",
      IF(
        AND(J60=$AV$43, AC60="○"),
        "○",
        IF(
          AND(J60=$AV$45, ISNUMBER(MATCH(AA60, $AV$33:$AV$38, 0)), AA62=$AV$32),
          "○",
          IF(
            AND(J60=$AV$46, COUNTBLANK(L62)+COUNTBLANK(Q62)+COUNTBLANK(V62)=0),
            "○",
            "×"
          )
        )
      )
    )
  )
)</f>
        <v>○</v>
      </c>
      <c r="AS60" s="271"/>
    </row>
    <row r="61" spans="3:45">
      <c r="C61" s="122"/>
      <c r="D61" s="124"/>
      <c r="E61" s="302"/>
      <c r="F61" s="303"/>
      <c r="G61" s="303"/>
      <c r="H61" s="303"/>
      <c r="I61" s="304"/>
      <c r="J61" s="307"/>
      <c r="K61" s="308"/>
      <c r="L61" s="314"/>
      <c r="M61" s="315"/>
      <c r="N61" s="315"/>
      <c r="O61" s="315"/>
      <c r="P61" s="316"/>
      <c r="Q61" s="314"/>
      <c r="R61" s="315"/>
      <c r="S61" s="315"/>
      <c r="T61" s="315"/>
      <c r="U61" s="316"/>
      <c r="V61" s="314"/>
      <c r="W61" s="315"/>
      <c r="X61" s="315"/>
      <c r="Y61" s="315"/>
      <c r="Z61" s="316"/>
      <c r="AA61" s="319"/>
      <c r="AB61" s="320"/>
      <c r="AC61" s="321"/>
      <c r="AD61" s="322"/>
      <c r="AE61" s="253"/>
      <c r="AF61" s="339"/>
      <c r="AG61" s="253"/>
      <c r="AH61" s="254"/>
      <c r="AI61" s="254"/>
      <c r="AJ61" s="254"/>
      <c r="AK61" s="339"/>
      <c r="AL61" s="262"/>
      <c r="AM61" s="267"/>
      <c r="AN61" s="268"/>
      <c r="AO61" s="268"/>
      <c r="AP61" s="268"/>
      <c r="AQ61" s="269"/>
      <c r="AR61" s="272"/>
      <c r="AS61" s="273"/>
    </row>
    <row r="62" spans="3:45">
      <c r="C62" s="122"/>
      <c r="D62" s="124"/>
      <c r="E62" s="122" t="s">
        <v>169</v>
      </c>
      <c r="F62" s="123"/>
      <c r="G62" s="123"/>
      <c r="H62" s="123"/>
      <c r="I62" s="124"/>
      <c r="J62" s="307"/>
      <c r="K62" s="308"/>
      <c r="L62" s="323" t="s">
        <v>164</v>
      </c>
      <c r="M62" s="324"/>
      <c r="N62" s="324"/>
      <c r="O62" s="324"/>
      <c r="P62" s="325"/>
      <c r="Q62" s="323" t="s">
        <v>198</v>
      </c>
      <c r="R62" s="324"/>
      <c r="S62" s="324"/>
      <c r="T62" s="324"/>
      <c r="U62" s="325"/>
      <c r="V62" s="323" t="s">
        <v>199</v>
      </c>
      <c r="W62" s="324"/>
      <c r="X62" s="324"/>
      <c r="Y62" s="324"/>
      <c r="Z62" s="325"/>
      <c r="AA62" s="282"/>
      <c r="AB62" s="283"/>
      <c r="AC62" s="321"/>
      <c r="AD62" s="322"/>
      <c r="AE62" s="377"/>
      <c r="AF62" s="378"/>
      <c r="AG62" s="377"/>
      <c r="AH62" s="380"/>
      <c r="AI62" s="380"/>
      <c r="AJ62" s="380"/>
      <c r="AK62" s="378"/>
      <c r="AL62" s="262"/>
      <c r="AM62" s="296">
        <f t="shared" ref="AM62" si="21">AE62*AG62</f>
        <v>0</v>
      </c>
      <c r="AN62" s="297"/>
      <c r="AO62" s="297"/>
      <c r="AP62" s="297"/>
      <c r="AQ62" s="298"/>
      <c r="AR62" s="272"/>
      <c r="AS62" s="273"/>
    </row>
    <row r="63" spans="3:45">
      <c r="C63" s="125"/>
      <c r="D63" s="121"/>
      <c r="E63" s="125"/>
      <c r="F63" s="126"/>
      <c r="G63" s="126"/>
      <c r="H63" s="126"/>
      <c r="I63" s="121"/>
      <c r="J63" s="309"/>
      <c r="K63" s="310"/>
      <c r="L63" s="279"/>
      <c r="M63" s="280"/>
      <c r="N63" s="280"/>
      <c r="O63" s="280"/>
      <c r="P63" s="281"/>
      <c r="Q63" s="279"/>
      <c r="R63" s="280"/>
      <c r="S63" s="280"/>
      <c r="T63" s="280"/>
      <c r="U63" s="281"/>
      <c r="V63" s="279"/>
      <c r="W63" s="280"/>
      <c r="X63" s="280"/>
      <c r="Y63" s="280"/>
      <c r="Z63" s="281"/>
      <c r="AA63" s="284"/>
      <c r="AB63" s="285"/>
      <c r="AC63" s="284"/>
      <c r="AD63" s="285"/>
      <c r="AE63" s="288"/>
      <c r="AF63" s="379"/>
      <c r="AG63" s="288"/>
      <c r="AH63" s="289"/>
      <c r="AI63" s="289"/>
      <c r="AJ63" s="289"/>
      <c r="AK63" s="379"/>
      <c r="AL63" s="263"/>
      <c r="AM63" s="299"/>
      <c r="AN63" s="300"/>
      <c r="AO63" s="300"/>
      <c r="AP63" s="300"/>
      <c r="AQ63" s="301"/>
      <c r="AR63" s="274"/>
      <c r="AS63" s="275"/>
    </row>
    <row r="64" spans="3:45" ht="13.15" customHeight="1">
      <c r="C64" s="130">
        <v>9</v>
      </c>
      <c r="D64" s="119"/>
      <c r="E64" s="130" t="s">
        <v>163</v>
      </c>
      <c r="F64" s="131"/>
      <c r="G64" s="131"/>
      <c r="H64" s="131"/>
      <c r="I64" s="119"/>
      <c r="J64" s="342"/>
      <c r="K64" s="343"/>
      <c r="L64" s="348"/>
      <c r="M64" s="349"/>
      <c r="N64" s="349"/>
      <c r="O64" s="349"/>
      <c r="P64" s="350"/>
      <c r="Q64" s="348"/>
      <c r="R64" s="349"/>
      <c r="S64" s="349"/>
      <c r="T64" s="349"/>
      <c r="U64" s="350"/>
      <c r="V64" s="348"/>
      <c r="W64" s="349"/>
      <c r="X64" s="349"/>
      <c r="Y64" s="349"/>
      <c r="Z64" s="350"/>
      <c r="AA64" s="354"/>
      <c r="AB64" s="355"/>
      <c r="AC64" s="354"/>
      <c r="AD64" s="355"/>
      <c r="AE64" s="334"/>
      <c r="AF64" s="335"/>
      <c r="AG64" s="381"/>
      <c r="AH64" s="382"/>
      <c r="AI64" s="382"/>
      <c r="AJ64" s="382"/>
      <c r="AK64" s="383"/>
      <c r="AL64" s="387"/>
      <c r="AM64" s="264">
        <f t="shared" ref="AM64" si="22">AE64*AG64</f>
        <v>0</v>
      </c>
      <c r="AN64" s="265"/>
      <c r="AO64" s="265"/>
      <c r="AP64" s="265"/>
      <c r="AQ64" s="266"/>
      <c r="AR64" s="270" t="str">
        <f t="shared" ref="AR64" si="23">IF(
  AND(J64=$AV$40, AL64="APF", AM64&lt;AM66),
  "○",
  IF(
    J64=$AV$41,
    IF(COUNTBLANK(L66)+COUNTBLANK(Q66)+COUNTBLANK(V66)=0,"○","×"),
    IF(
      OR(
        AND(J64=$AV$40, AL64="", AM64&gt;AM66),
        AND(OR(J64=$AV$42, J64=$AV$44), AM64&gt;AM66)
      ),
      "○",
      IF(
        AND(J64=$AV$43, AC64="○"),
        "○",
        IF(
          AND(J64=$AV$45, ISNUMBER(MATCH(AA64, $AV$33:$AV$38, 0)), AA66=$AV$32),
          "○",
          IF(
            AND(J64=$AV$46, COUNTBLANK(L66)+COUNTBLANK(Q66)+COUNTBLANK(V66)=0),
            "○",
            "×"
          )
        )
      )
    )
  )
)</f>
        <v>×</v>
      </c>
      <c r="AS64" s="271"/>
    </row>
    <row r="65" spans="3:45">
      <c r="C65" s="122"/>
      <c r="D65" s="124"/>
      <c r="E65" s="302"/>
      <c r="F65" s="303"/>
      <c r="G65" s="303"/>
      <c r="H65" s="303"/>
      <c r="I65" s="304"/>
      <c r="J65" s="344"/>
      <c r="K65" s="345"/>
      <c r="L65" s="351"/>
      <c r="M65" s="352"/>
      <c r="N65" s="352"/>
      <c r="O65" s="352"/>
      <c r="P65" s="353"/>
      <c r="Q65" s="351"/>
      <c r="R65" s="352"/>
      <c r="S65" s="352"/>
      <c r="T65" s="352"/>
      <c r="U65" s="353"/>
      <c r="V65" s="351"/>
      <c r="W65" s="352"/>
      <c r="X65" s="352"/>
      <c r="Y65" s="352"/>
      <c r="Z65" s="353"/>
      <c r="AA65" s="356"/>
      <c r="AB65" s="357"/>
      <c r="AC65" s="358"/>
      <c r="AD65" s="359"/>
      <c r="AE65" s="336"/>
      <c r="AF65" s="337"/>
      <c r="AG65" s="384"/>
      <c r="AH65" s="385"/>
      <c r="AI65" s="385"/>
      <c r="AJ65" s="385"/>
      <c r="AK65" s="386"/>
      <c r="AL65" s="388"/>
      <c r="AM65" s="267"/>
      <c r="AN65" s="268"/>
      <c r="AO65" s="268"/>
      <c r="AP65" s="268"/>
      <c r="AQ65" s="269"/>
      <c r="AR65" s="272"/>
      <c r="AS65" s="273"/>
    </row>
    <row r="66" spans="3:45">
      <c r="C66" s="122"/>
      <c r="D66" s="124"/>
      <c r="E66" s="122" t="s">
        <v>169</v>
      </c>
      <c r="F66" s="123"/>
      <c r="G66" s="123"/>
      <c r="H66" s="123"/>
      <c r="I66" s="124"/>
      <c r="J66" s="344"/>
      <c r="K66" s="345"/>
      <c r="L66" s="390"/>
      <c r="M66" s="391"/>
      <c r="N66" s="391"/>
      <c r="O66" s="391"/>
      <c r="P66" s="392"/>
      <c r="Q66" s="390"/>
      <c r="R66" s="391"/>
      <c r="S66" s="391"/>
      <c r="T66" s="391"/>
      <c r="U66" s="392"/>
      <c r="V66" s="390"/>
      <c r="W66" s="391"/>
      <c r="X66" s="391"/>
      <c r="Y66" s="391"/>
      <c r="Z66" s="392"/>
      <c r="AA66" s="396"/>
      <c r="AB66" s="397"/>
      <c r="AC66" s="358"/>
      <c r="AD66" s="359"/>
      <c r="AE66" s="398"/>
      <c r="AF66" s="399"/>
      <c r="AG66" s="402"/>
      <c r="AH66" s="403"/>
      <c r="AI66" s="403"/>
      <c r="AJ66" s="403"/>
      <c r="AK66" s="404"/>
      <c r="AL66" s="388"/>
      <c r="AM66" s="296">
        <f t="shared" ref="AM66" si="24">AE66*AG66</f>
        <v>0</v>
      </c>
      <c r="AN66" s="297"/>
      <c r="AO66" s="297"/>
      <c r="AP66" s="297"/>
      <c r="AQ66" s="298"/>
      <c r="AR66" s="272"/>
      <c r="AS66" s="273"/>
    </row>
    <row r="67" spans="3:45">
      <c r="C67" s="125"/>
      <c r="D67" s="121"/>
      <c r="E67" s="125"/>
      <c r="F67" s="126"/>
      <c r="G67" s="126"/>
      <c r="H67" s="126"/>
      <c r="I67" s="121"/>
      <c r="J67" s="346"/>
      <c r="K67" s="347"/>
      <c r="L67" s="393"/>
      <c r="M67" s="394"/>
      <c r="N67" s="394"/>
      <c r="O67" s="394"/>
      <c r="P67" s="395"/>
      <c r="Q67" s="393"/>
      <c r="R67" s="394"/>
      <c r="S67" s="394"/>
      <c r="T67" s="394"/>
      <c r="U67" s="395"/>
      <c r="V67" s="393"/>
      <c r="W67" s="394"/>
      <c r="X67" s="394"/>
      <c r="Y67" s="394"/>
      <c r="Z67" s="395"/>
      <c r="AA67" s="360"/>
      <c r="AB67" s="361"/>
      <c r="AC67" s="360"/>
      <c r="AD67" s="361"/>
      <c r="AE67" s="400"/>
      <c r="AF67" s="401"/>
      <c r="AG67" s="405"/>
      <c r="AH67" s="406"/>
      <c r="AI67" s="406"/>
      <c r="AJ67" s="406"/>
      <c r="AK67" s="407"/>
      <c r="AL67" s="389"/>
      <c r="AM67" s="299"/>
      <c r="AN67" s="300"/>
      <c r="AO67" s="300"/>
      <c r="AP67" s="300"/>
      <c r="AQ67" s="301"/>
      <c r="AR67" s="274"/>
      <c r="AS67" s="275"/>
    </row>
    <row r="68" spans="3:45" ht="13.15" customHeight="1">
      <c r="C68" s="130">
        <v>10</v>
      </c>
      <c r="D68" s="119"/>
      <c r="E68" s="130" t="s">
        <v>163</v>
      </c>
      <c r="F68" s="131"/>
      <c r="G68" s="131"/>
      <c r="H68" s="131"/>
      <c r="I68" s="119"/>
      <c r="J68" s="342"/>
      <c r="K68" s="343"/>
      <c r="L68" s="348"/>
      <c r="M68" s="349"/>
      <c r="N68" s="349"/>
      <c r="O68" s="349"/>
      <c r="P68" s="350"/>
      <c r="Q68" s="348"/>
      <c r="R68" s="349"/>
      <c r="S68" s="349"/>
      <c r="T68" s="349"/>
      <c r="U68" s="350"/>
      <c r="V68" s="348"/>
      <c r="W68" s="349"/>
      <c r="X68" s="349"/>
      <c r="Y68" s="349"/>
      <c r="Z68" s="350"/>
      <c r="AA68" s="354"/>
      <c r="AB68" s="355"/>
      <c r="AC68" s="354"/>
      <c r="AD68" s="355"/>
      <c r="AE68" s="334"/>
      <c r="AF68" s="340"/>
      <c r="AG68" s="334"/>
      <c r="AH68" s="335"/>
      <c r="AI68" s="335"/>
      <c r="AJ68" s="335"/>
      <c r="AK68" s="340"/>
      <c r="AL68" s="387"/>
      <c r="AM68" s="264">
        <f t="shared" ref="AM68" si="25">AE68*AG68</f>
        <v>0</v>
      </c>
      <c r="AN68" s="265"/>
      <c r="AO68" s="265"/>
      <c r="AP68" s="265"/>
      <c r="AQ68" s="266"/>
      <c r="AR68" s="270" t="str">
        <f t="shared" ref="AR68" si="26">IF(
  AND(J68=$AV$40, AL68="APF", AM68&lt;AM70),
  "○",
  IF(
    J68=$AV$41,
    IF(COUNTBLANK(L70)+COUNTBLANK(Q70)+COUNTBLANK(V70)=0,"○","×"),
    IF(
      OR(
        AND(J68=$AV$40, AL68="", AM68&gt;AM70),
        AND(OR(J68=$AV$42, J68=$AV$44), AM68&gt;AM70)
      ),
      "○",
      IF(
        AND(J68=$AV$43, AC68="○"),
        "○",
        IF(
          AND(J68=$AV$45, ISNUMBER(MATCH(AA68, $AV$33:$AV$38, 0)), AA70=$AV$32),
          "○",
          IF(
            AND(J68=$AV$46, COUNTBLANK(L70)+COUNTBLANK(Q70)+COUNTBLANK(V70)=0),
            "○",
            "×"
          )
        )
      )
    )
  )
)</f>
        <v>×</v>
      </c>
      <c r="AS68" s="271"/>
    </row>
    <row r="69" spans="3:45">
      <c r="C69" s="122"/>
      <c r="D69" s="124"/>
      <c r="E69" s="302"/>
      <c r="F69" s="303"/>
      <c r="G69" s="303"/>
      <c r="H69" s="303"/>
      <c r="I69" s="304"/>
      <c r="J69" s="344"/>
      <c r="K69" s="345"/>
      <c r="L69" s="351"/>
      <c r="M69" s="352"/>
      <c r="N69" s="352"/>
      <c r="O69" s="352"/>
      <c r="P69" s="353"/>
      <c r="Q69" s="351"/>
      <c r="R69" s="352"/>
      <c r="S69" s="352"/>
      <c r="T69" s="352"/>
      <c r="U69" s="353"/>
      <c r="V69" s="351"/>
      <c r="W69" s="352"/>
      <c r="X69" s="352"/>
      <c r="Y69" s="352"/>
      <c r="Z69" s="353"/>
      <c r="AA69" s="356"/>
      <c r="AB69" s="357"/>
      <c r="AC69" s="358"/>
      <c r="AD69" s="359"/>
      <c r="AE69" s="336"/>
      <c r="AF69" s="341"/>
      <c r="AG69" s="336"/>
      <c r="AH69" s="337"/>
      <c r="AI69" s="337"/>
      <c r="AJ69" s="337"/>
      <c r="AK69" s="341"/>
      <c r="AL69" s="388"/>
      <c r="AM69" s="267"/>
      <c r="AN69" s="268"/>
      <c r="AO69" s="268"/>
      <c r="AP69" s="268"/>
      <c r="AQ69" s="269"/>
      <c r="AR69" s="272"/>
      <c r="AS69" s="273"/>
    </row>
    <row r="70" spans="3:45">
      <c r="C70" s="122"/>
      <c r="D70" s="124"/>
      <c r="E70" s="122" t="s">
        <v>169</v>
      </c>
      <c r="F70" s="123"/>
      <c r="G70" s="123"/>
      <c r="H70" s="123"/>
      <c r="I70" s="124"/>
      <c r="J70" s="344"/>
      <c r="K70" s="345"/>
      <c r="L70" s="390"/>
      <c r="M70" s="391"/>
      <c r="N70" s="391"/>
      <c r="O70" s="391"/>
      <c r="P70" s="392"/>
      <c r="Q70" s="390"/>
      <c r="R70" s="391"/>
      <c r="S70" s="391"/>
      <c r="T70" s="391"/>
      <c r="U70" s="392"/>
      <c r="V70" s="390"/>
      <c r="W70" s="391"/>
      <c r="X70" s="391"/>
      <c r="Y70" s="391"/>
      <c r="Z70" s="392"/>
      <c r="AA70" s="396"/>
      <c r="AB70" s="397"/>
      <c r="AC70" s="358"/>
      <c r="AD70" s="359"/>
      <c r="AE70" s="408"/>
      <c r="AF70" s="409"/>
      <c r="AG70" s="408"/>
      <c r="AH70" s="411"/>
      <c r="AI70" s="411"/>
      <c r="AJ70" s="411"/>
      <c r="AK70" s="409"/>
      <c r="AL70" s="388"/>
      <c r="AM70" s="296">
        <f t="shared" ref="AM70" si="27">AE70*AG70</f>
        <v>0</v>
      </c>
      <c r="AN70" s="297"/>
      <c r="AO70" s="297"/>
      <c r="AP70" s="297"/>
      <c r="AQ70" s="298"/>
      <c r="AR70" s="272"/>
      <c r="AS70" s="273"/>
    </row>
    <row r="71" spans="3:45">
      <c r="C71" s="125"/>
      <c r="D71" s="121"/>
      <c r="E71" s="125"/>
      <c r="F71" s="126"/>
      <c r="G71" s="126"/>
      <c r="H71" s="126"/>
      <c r="I71" s="121"/>
      <c r="J71" s="346"/>
      <c r="K71" s="347"/>
      <c r="L71" s="393"/>
      <c r="M71" s="394"/>
      <c r="N71" s="394"/>
      <c r="O71" s="394"/>
      <c r="P71" s="395"/>
      <c r="Q71" s="393"/>
      <c r="R71" s="394"/>
      <c r="S71" s="394"/>
      <c r="T71" s="394"/>
      <c r="U71" s="395"/>
      <c r="V71" s="393"/>
      <c r="W71" s="394"/>
      <c r="X71" s="394"/>
      <c r="Y71" s="394"/>
      <c r="Z71" s="395"/>
      <c r="AA71" s="360"/>
      <c r="AB71" s="361"/>
      <c r="AC71" s="360"/>
      <c r="AD71" s="361"/>
      <c r="AE71" s="400"/>
      <c r="AF71" s="410"/>
      <c r="AG71" s="400"/>
      <c r="AH71" s="401"/>
      <c r="AI71" s="401"/>
      <c r="AJ71" s="401"/>
      <c r="AK71" s="410"/>
      <c r="AL71" s="389"/>
      <c r="AM71" s="299"/>
      <c r="AN71" s="300"/>
      <c r="AO71" s="300"/>
      <c r="AP71" s="300"/>
      <c r="AQ71" s="301"/>
      <c r="AR71" s="274"/>
      <c r="AS71" s="275"/>
    </row>
    <row r="72" spans="3:45">
      <c r="C72" s="130">
        <v>11</v>
      </c>
      <c r="D72" s="119"/>
      <c r="E72" s="130" t="s">
        <v>163</v>
      </c>
      <c r="F72" s="131"/>
      <c r="G72" s="131"/>
      <c r="H72" s="131"/>
      <c r="I72" s="119"/>
      <c r="J72" s="342"/>
      <c r="K72" s="343"/>
      <c r="L72" s="348"/>
      <c r="M72" s="349"/>
      <c r="N72" s="349"/>
      <c r="O72" s="349"/>
      <c r="P72" s="350"/>
      <c r="Q72" s="348"/>
      <c r="R72" s="349"/>
      <c r="S72" s="349"/>
      <c r="T72" s="349"/>
      <c r="U72" s="350"/>
      <c r="V72" s="348"/>
      <c r="W72" s="349"/>
      <c r="X72" s="349"/>
      <c r="Y72" s="349"/>
      <c r="Z72" s="350"/>
      <c r="AA72" s="354"/>
      <c r="AB72" s="355"/>
      <c r="AC72" s="354"/>
      <c r="AD72" s="355"/>
      <c r="AE72" s="334"/>
      <c r="AF72" s="340"/>
      <c r="AG72" s="334"/>
      <c r="AH72" s="335"/>
      <c r="AI72" s="335"/>
      <c r="AJ72" s="335"/>
      <c r="AK72" s="340"/>
      <c r="AL72" s="387"/>
      <c r="AM72" s="264">
        <f t="shared" ref="AM72" si="28">AE72*AG72</f>
        <v>0</v>
      </c>
      <c r="AN72" s="265"/>
      <c r="AO72" s="265"/>
      <c r="AP72" s="265"/>
      <c r="AQ72" s="266"/>
      <c r="AR72" s="270" t="str">
        <f t="shared" ref="AR72" si="29">IF(
  AND(J72=$AV$40, AL72="APF", AM72&lt;AM74),
  "○",
  IF(
    J72=$AV$41,
    IF(COUNTBLANK(L74)+COUNTBLANK(Q74)+COUNTBLANK(V74)=0,"○","×"),
    IF(
      OR(
        AND(J72=$AV$40, AL72="", AM72&gt;AM74),
        AND(OR(J72=$AV$42, J72=$AV$44), AM72&gt;AM74)
      ),
      "○",
      IF(
        AND(J72=$AV$43, AC72="○"),
        "○",
        IF(
          AND(J72=$AV$45, ISNUMBER(MATCH(AA72, $AV$33:$AV$38, 0)), AA74=$AV$32),
          "○",
          IF(
            AND(J72=$AV$46, COUNTBLANK(L74)+COUNTBLANK(Q74)+COUNTBLANK(V74)=0),
            "○",
            "×"
          )
        )
      )
    )
  )
)</f>
        <v>×</v>
      </c>
      <c r="AS72" s="271"/>
    </row>
    <row r="73" spans="3:45">
      <c r="C73" s="122"/>
      <c r="D73" s="124"/>
      <c r="E73" s="302"/>
      <c r="F73" s="303"/>
      <c r="G73" s="303"/>
      <c r="H73" s="303"/>
      <c r="I73" s="304"/>
      <c r="J73" s="344"/>
      <c r="K73" s="345"/>
      <c r="L73" s="351"/>
      <c r="M73" s="352"/>
      <c r="N73" s="352"/>
      <c r="O73" s="352"/>
      <c r="P73" s="353"/>
      <c r="Q73" s="351"/>
      <c r="R73" s="352"/>
      <c r="S73" s="352"/>
      <c r="T73" s="352"/>
      <c r="U73" s="353"/>
      <c r="V73" s="351"/>
      <c r="W73" s="352"/>
      <c r="X73" s="352"/>
      <c r="Y73" s="352"/>
      <c r="Z73" s="353"/>
      <c r="AA73" s="356"/>
      <c r="AB73" s="357"/>
      <c r="AC73" s="358"/>
      <c r="AD73" s="359"/>
      <c r="AE73" s="336"/>
      <c r="AF73" s="341"/>
      <c r="AG73" s="336"/>
      <c r="AH73" s="337"/>
      <c r="AI73" s="337"/>
      <c r="AJ73" s="337"/>
      <c r="AK73" s="341"/>
      <c r="AL73" s="388"/>
      <c r="AM73" s="267"/>
      <c r="AN73" s="268"/>
      <c r="AO73" s="268"/>
      <c r="AP73" s="268"/>
      <c r="AQ73" s="269"/>
      <c r="AR73" s="272"/>
      <c r="AS73" s="273"/>
    </row>
    <row r="74" spans="3:45">
      <c r="C74" s="122"/>
      <c r="D74" s="124"/>
      <c r="E74" s="122" t="s">
        <v>169</v>
      </c>
      <c r="F74" s="123"/>
      <c r="G74" s="123"/>
      <c r="H74" s="123"/>
      <c r="I74" s="124"/>
      <c r="J74" s="344"/>
      <c r="K74" s="345"/>
      <c r="L74" s="390"/>
      <c r="M74" s="391"/>
      <c r="N74" s="391"/>
      <c r="O74" s="391"/>
      <c r="P74" s="392"/>
      <c r="Q74" s="390"/>
      <c r="R74" s="391"/>
      <c r="S74" s="391"/>
      <c r="T74" s="391"/>
      <c r="U74" s="392"/>
      <c r="V74" s="390"/>
      <c r="W74" s="391"/>
      <c r="X74" s="391"/>
      <c r="Y74" s="391"/>
      <c r="Z74" s="392"/>
      <c r="AA74" s="396"/>
      <c r="AB74" s="397"/>
      <c r="AC74" s="358"/>
      <c r="AD74" s="359"/>
      <c r="AE74" s="408"/>
      <c r="AF74" s="409"/>
      <c r="AG74" s="408"/>
      <c r="AH74" s="411"/>
      <c r="AI74" s="411"/>
      <c r="AJ74" s="411"/>
      <c r="AK74" s="409"/>
      <c r="AL74" s="388"/>
      <c r="AM74" s="296">
        <f t="shared" ref="AM74" si="30">AE74*AG74</f>
        <v>0</v>
      </c>
      <c r="AN74" s="297"/>
      <c r="AO74" s="297"/>
      <c r="AP74" s="297"/>
      <c r="AQ74" s="298"/>
      <c r="AR74" s="272"/>
      <c r="AS74" s="273"/>
    </row>
    <row r="75" spans="3:45">
      <c r="C75" s="125"/>
      <c r="D75" s="121"/>
      <c r="E75" s="125"/>
      <c r="F75" s="126"/>
      <c r="G75" s="126"/>
      <c r="H75" s="126"/>
      <c r="I75" s="121"/>
      <c r="J75" s="346"/>
      <c r="K75" s="347"/>
      <c r="L75" s="393"/>
      <c r="M75" s="394"/>
      <c r="N75" s="394"/>
      <c r="O75" s="394"/>
      <c r="P75" s="395"/>
      <c r="Q75" s="393"/>
      <c r="R75" s="394"/>
      <c r="S75" s="394"/>
      <c r="T75" s="394"/>
      <c r="U75" s="395"/>
      <c r="V75" s="393"/>
      <c r="W75" s="394"/>
      <c r="X75" s="394"/>
      <c r="Y75" s="394"/>
      <c r="Z75" s="395"/>
      <c r="AA75" s="360"/>
      <c r="AB75" s="361"/>
      <c r="AC75" s="360"/>
      <c r="AD75" s="361"/>
      <c r="AE75" s="400"/>
      <c r="AF75" s="410"/>
      <c r="AG75" s="400"/>
      <c r="AH75" s="401"/>
      <c r="AI75" s="401"/>
      <c r="AJ75" s="401"/>
      <c r="AK75" s="410"/>
      <c r="AL75" s="389"/>
      <c r="AM75" s="299"/>
      <c r="AN75" s="300"/>
      <c r="AO75" s="300"/>
      <c r="AP75" s="300"/>
      <c r="AQ75" s="301"/>
      <c r="AR75" s="274"/>
      <c r="AS75" s="275"/>
    </row>
    <row r="76" spans="3:45">
      <c r="C76" s="130">
        <v>12</v>
      </c>
      <c r="D76" s="119"/>
      <c r="E76" s="130" t="s">
        <v>163</v>
      </c>
      <c r="F76" s="131"/>
      <c r="G76" s="131"/>
      <c r="H76" s="131"/>
      <c r="I76" s="119"/>
      <c r="J76" s="342"/>
      <c r="K76" s="343"/>
      <c r="L76" s="348"/>
      <c r="M76" s="349"/>
      <c r="N76" s="349"/>
      <c r="O76" s="349"/>
      <c r="P76" s="350"/>
      <c r="Q76" s="348"/>
      <c r="R76" s="349"/>
      <c r="S76" s="349"/>
      <c r="T76" s="349"/>
      <c r="U76" s="350"/>
      <c r="V76" s="348"/>
      <c r="W76" s="349"/>
      <c r="X76" s="349"/>
      <c r="Y76" s="349"/>
      <c r="Z76" s="350"/>
      <c r="AA76" s="354"/>
      <c r="AB76" s="355"/>
      <c r="AC76" s="354"/>
      <c r="AD76" s="355"/>
      <c r="AE76" s="334"/>
      <c r="AF76" s="340"/>
      <c r="AG76" s="334"/>
      <c r="AH76" s="335"/>
      <c r="AI76" s="335"/>
      <c r="AJ76" s="335"/>
      <c r="AK76" s="340"/>
      <c r="AL76" s="387"/>
      <c r="AM76" s="264">
        <f t="shared" ref="AM76" si="31">AE76*AG76</f>
        <v>0</v>
      </c>
      <c r="AN76" s="265"/>
      <c r="AO76" s="265"/>
      <c r="AP76" s="265"/>
      <c r="AQ76" s="266"/>
      <c r="AR76" s="270" t="str">
        <f t="shared" ref="AR76" si="32">IF(
  AND(J76=$AV$40, AL76="APF", AM76&lt;AM78),
  "○",
  IF(
    J76=$AV$41,
    IF(COUNTBLANK(L78)+COUNTBLANK(Q78)+COUNTBLANK(V78)=0,"○","×"),
    IF(
      OR(
        AND(J76=$AV$40, AL76="", AM76&gt;AM78),
        AND(OR(J76=$AV$42, J76=$AV$44), AM76&gt;AM78)
      ),
      "○",
      IF(
        AND(J76=$AV$43, AC76="○"),
        "○",
        IF(
          AND(J76=$AV$45, ISNUMBER(MATCH(AA76, $AV$33:$AV$38, 0)), AA78=$AV$32),
          "○",
          IF(
            AND(J76=$AV$46, COUNTBLANK(L78)+COUNTBLANK(Q78)+COUNTBLANK(V78)=0),
            "○",
            "×"
          )
        )
      )
    )
  )
)</f>
        <v>×</v>
      </c>
      <c r="AS76" s="271"/>
    </row>
    <row r="77" spans="3:45">
      <c r="C77" s="122"/>
      <c r="D77" s="124"/>
      <c r="E77" s="302"/>
      <c r="F77" s="303"/>
      <c r="G77" s="303"/>
      <c r="H77" s="303"/>
      <c r="I77" s="304"/>
      <c r="J77" s="344"/>
      <c r="K77" s="345"/>
      <c r="L77" s="351"/>
      <c r="M77" s="352"/>
      <c r="N77" s="352"/>
      <c r="O77" s="352"/>
      <c r="P77" s="353"/>
      <c r="Q77" s="351"/>
      <c r="R77" s="352"/>
      <c r="S77" s="352"/>
      <c r="T77" s="352"/>
      <c r="U77" s="353"/>
      <c r="V77" s="351"/>
      <c r="W77" s="352"/>
      <c r="X77" s="352"/>
      <c r="Y77" s="352"/>
      <c r="Z77" s="353"/>
      <c r="AA77" s="356"/>
      <c r="AB77" s="357"/>
      <c r="AC77" s="358"/>
      <c r="AD77" s="359"/>
      <c r="AE77" s="336"/>
      <c r="AF77" s="341"/>
      <c r="AG77" s="336"/>
      <c r="AH77" s="337"/>
      <c r="AI77" s="337"/>
      <c r="AJ77" s="337"/>
      <c r="AK77" s="341"/>
      <c r="AL77" s="388"/>
      <c r="AM77" s="267"/>
      <c r="AN77" s="268"/>
      <c r="AO77" s="268"/>
      <c r="AP77" s="268"/>
      <c r="AQ77" s="269"/>
      <c r="AR77" s="272"/>
      <c r="AS77" s="273"/>
    </row>
    <row r="78" spans="3:45">
      <c r="C78" s="122"/>
      <c r="D78" s="124"/>
      <c r="E78" s="122" t="s">
        <v>169</v>
      </c>
      <c r="F78" s="123"/>
      <c r="G78" s="123"/>
      <c r="H78" s="123"/>
      <c r="I78" s="124"/>
      <c r="J78" s="344"/>
      <c r="K78" s="345"/>
      <c r="L78" s="390"/>
      <c r="M78" s="391"/>
      <c r="N78" s="391"/>
      <c r="O78" s="391"/>
      <c r="P78" s="392"/>
      <c r="Q78" s="390"/>
      <c r="R78" s="391"/>
      <c r="S78" s="391"/>
      <c r="T78" s="391"/>
      <c r="U78" s="392"/>
      <c r="V78" s="390"/>
      <c r="W78" s="391"/>
      <c r="X78" s="391"/>
      <c r="Y78" s="391"/>
      <c r="Z78" s="392"/>
      <c r="AA78" s="396"/>
      <c r="AB78" s="397"/>
      <c r="AC78" s="358"/>
      <c r="AD78" s="359"/>
      <c r="AE78" s="408"/>
      <c r="AF78" s="409"/>
      <c r="AG78" s="408"/>
      <c r="AH78" s="411"/>
      <c r="AI78" s="411"/>
      <c r="AJ78" s="411"/>
      <c r="AK78" s="409"/>
      <c r="AL78" s="388"/>
      <c r="AM78" s="296">
        <f t="shared" ref="AM78" si="33">AE78*AG78</f>
        <v>0</v>
      </c>
      <c r="AN78" s="297"/>
      <c r="AO78" s="297"/>
      <c r="AP78" s="297"/>
      <c r="AQ78" s="298"/>
      <c r="AR78" s="272"/>
      <c r="AS78" s="273"/>
    </row>
    <row r="79" spans="3:45">
      <c r="C79" s="125"/>
      <c r="D79" s="121"/>
      <c r="E79" s="125"/>
      <c r="F79" s="126"/>
      <c r="G79" s="126"/>
      <c r="H79" s="126"/>
      <c r="I79" s="121"/>
      <c r="J79" s="346"/>
      <c r="K79" s="347"/>
      <c r="L79" s="393"/>
      <c r="M79" s="394"/>
      <c r="N79" s="394"/>
      <c r="O79" s="394"/>
      <c r="P79" s="395"/>
      <c r="Q79" s="393"/>
      <c r="R79" s="394"/>
      <c r="S79" s="394"/>
      <c r="T79" s="394"/>
      <c r="U79" s="395"/>
      <c r="V79" s="393"/>
      <c r="W79" s="394"/>
      <c r="X79" s="394"/>
      <c r="Y79" s="394"/>
      <c r="Z79" s="395"/>
      <c r="AA79" s="360"/>
      <c r="AB79" s="361"/>
      <c r="AC79" s="360"/>
      <c r="AD79" s="361"/>
      <c r="AE79" s="400"/>
      <c r="AF79" s="410"/>
      <c r="AG79" s="400"/>
      <c r="AH79" s="401"/>
      <c r="AI79" s="401"/>
      <c r="AJ79" s="401"/>
      <c r="AK79" s="410"/>
      <c r="AL79" s="389"/>
      <c r="AM79" s="299"/>
      <c r="AN79" s="300"/>
      <c r="AO79" s="300"/>
      <c r="AP79" s="300"/>
      <c r="AQ79" s="301"/>
      <c r="AR79" s="274"/>
      <c r="AS79" s="275"/>
    </row>
    <row r="80" spans="3:45">
      <c r="C80" s="130">
        <v>13</v>
      </c>
      <c r="D80" s="119"/>
      <c r="E80" s="130" t="s">
        <v>163</v>
      </c>
      <c r="F80" s="131"/>
      <c r="G80" s="131"/>
      <c r="H80" s="131"/>
      <c r="I80" s="119"/>
      <c r="J80" s="342"/>
      <c r="K80" s="343"/>
      <c r="L80" s="348"/>
      <c r="M80" s="349"/>
      <c r="N80" s="349"/>
      <c r="O80" s="349"/>
      <c r="P80" s="350"/>
      <c r="Q80" s="348"/>
      <c r="R80" s="349"/>
      <c r="S80" s="349"/>
      <c r="T80" s="349"/>
      <c r="U80" s="350"/>
      <c r="V80" s="348"/>
      <c r="W80" s="349"/>
      <c r="X80" s="349"/>
      <c r="Y80" s="349"/>
      <c r="Z80" s="350"/>
      <c r="AA80" s="354"/>
      <c r="AB80" s="355"/>
      <c r="AC80" s="354"/>
      <c r="AD80" s="355"/>
      <c r="AE80" s="334"/>
      <c r="AF80" s="340"/>
      <c r="AG80" s="334"/>
      <c r="AH80" s="335"/>
      <c r="AI80" s="335"/>
      <c r="AJ80" s="335"/>
      <c r="AK80" s="340"/>
      <c r="AL80" s="387"/>
      <c r="AM80" s="264">
        <f t="shared" ref="AM80" si="34">AE80*AG80</f>
        <v>0</v>
      </c>
      <c r="AN80" s="265"/>
      <c r="AO80" s="265"/>
      <c r="AP80" s="265"/>
      <c r="AQ80" s="266"/>
      <c r="AR80" s="270" t="str">
        <f t="shared" ref="AR80" si="35">IF(
  AND(J80=$AV$40, AL80="APF", AM80&lt;AM82),
  "○",
  IF(
    J80=$AV$41,
    IF(COUNTBLANK(L82)+COUNTBLANK(Q82)+COUNTBLANK(V82)=0,"○","×"),
    IF(
      OR(
        AND(J80=$AV$40, AL80="", AM80&gt;AM82),
        AND(OR(J80=$AV$42, J80=$AV$44), AM80&gt;AM82)
      ),
      "○",
      IF(
        AND(J80=$AV$43, AC80="○"),
        "○",
        IF(
          AND(J80=$AV$45, ISNUMBER(MATCH(AA80, $AV$33:$AV$38, 0)), AA82=$AV$32),
          "○",
          IF(
            AND(J80=$AV$46, COUNTBLANK(L82)+COUNTBLANK(Q82)+COUNTBLANK(V82)=0),
            "○",
            "×"
          )
        )
      )
    )
  )
)</f>
        <v>×</v>
      </c>
      <c r="AS80" s="271"/>
    </row>
    <row r="81" spans="3:45">
      <c r="C81" s="122"/>
      <c r="D81" s="124"/>
      <c r="E81" s="302"/>
      <c r="F81" s="303"/>
      <c r="G81" s="303"/>
      <c r="H81" s="303"/>
      <c r="I81" s="304"/>
      <c r="J81" s="344"/>
      <c r="K81" s="345"/>
      <c r="L81" s="351"/>
      <c r="M81" s="352"/>
      <c r="N81" s="352"/>
      <c r="O81" s="352"/>
      <c r="P81" s="353"/>
      <c r="Q81" s="351"/>
      <c r="R81" s="352"/>
      <c r="S81" s="352"/>
      <c r="T81" s="352"/>
      <c r="U81" s="353"/>
      <c r="V81" s="351"/>
      <c r="W81" s="352"/>
      <c r="X81" s="352"/>
      <c r="Y81" s="352"/>
      <c r="Z81" s="353"/>
      <c r="AA81" s="356"/>
      <c r="AB81" s="357"/>
      <c r="AC81" s="358"/>
      <c r="AD81" s="359"/>
      <c r="AE81" s="336"/>
      <c r="AF81" s="341"/>
      <c r="AG81" s="336"/>
      <c r="AH81" s="337"/>
      <c r="AI81" s="337"/>
      <c r="AJ81" s="337"/>
      <c r="AK81" s="341"/>
      <c r="AL81" s="388"/>
      <c r="AM81" s="267"/>
      <c r="AN81" s="268"/>
      <c r="AO81" s="268"/>
      <c r="AP81" s="268"/>
      <c r="AQ81" s="269"/>
      <c r="AR81" s="272"/>
      <c r="AS81" s="273"/>
    </row>
    <row r="82" spans="3:45">
      <c r="C82" s="122"/>
      <c r="D82" s="124"/>
      <c r="E82" s="122" t="s">
        <v>169</v>
      </c>
      <c r="F82" s="123"/>
      <c r="G82" s="123"/>
      <c r="H82" s="123"/>
      <c r="I82" s="124"/>
      <c r="J82" s="344"/>
      <c r="K82" s="345"/>
      <c r="L82" s="390"/>
      <c r="M82" s="391"/>
      <c r="N82" s="391"/>
      <c r="O82" s="391"/>
      <c r="P82" s="392"/>
      <c r="Q82" s="390"/>
      <c r="R82" s="391"/>
      <c r="S82" s="391"/>
      <c r="T82" s="391"/>
      <c r="U82" s="392"/>
      <c r="V82" s="390"/>
      <c r="W82" s="391"/>
      <c r="X82" s="391"/>
      <c r="Y82" s="391"/>
      <c r="Z82" s="392"/>
      <c r="AA82" s="396"/>
      <c r="AB82" s="397"/>
      <c r="AC82" s="358"/>
      <c r="AD82" s="359"/>
      <c r="AE82" s="408"/>
      <c r="AF82" s="409"/>
      <c r="AG82" s="408"/>
      <c r="AH82" s="411"/>
      <c r="AI82" s="411"/>
      <c r="AJ82" s="411"/>
      <c r="AK82" s="409"/>
      <c r="AL82" s="388"/>
      <c r="AM82" s="296">
        <f t="shared" ref="AM82" si="36">AE82*AG82</f>
        <v>0</v>
      </c>
      <c r="AN82" s="297"/>
      <c r="AO82" s="297"/>
      <c r="AP82" s="297"/>
      <c r="AQ82" s="298"/>
      <c r="AR82" s="272"/>
      <c r="AS82" s="273"/>
    </row>
    <row r="83" spans="3:45">
      <c r="C83" s="125"/>
      <c r="D83" s="121"/>
      <c r="E83" s="125"/>
      <c r="F83" s="126"/>
      <c r="G83" s="126"/>
      <c r="H83" s="126"/>
      <c r="I83" s="121"/>
      <c r="J83" s="346"/>
      <c r="K83" s="347"/>
      <c r="L83" s="393"/>
      <c r="M83" s="394"/>
      <c r="N83" s="394"/>
      <c r="O83" s="394"/>
      <c r="P83" s="395"/>
      <c r="Q83" s="393"/>
      <c r="R83" s="394"/>
      <c r="S83" s="394"/>
      <c r="T83" s="394"/>
      <c r="U83" s="395"/>
      <c r="V83" s="393"/>
      <c r="W83" s="394"/>
      <c r="X83" s="394"/>
      <c r="Y83" s="394"/>
      <c r="Z83" s="395"/>
      <c r="AA83" s="360"/>
      <c r="AB83" s="361"/>
      <c r="AC83" s="360"/>
      <c r="AD83" s="361"/>
      <c r="AE83" s="400"/>
      <c r="AF83" s="410"/>
      <c r="AG83" s="400"/>
      <c r="AH83" s="401"/>
      <c r="AI83" s="401"/>
      <c r="AJ83" s="401"/>
      <c r="AK83" s="410"/>
      <c r="AL83" s="389"/>
      <c r="AM83" s="299"/>
      <c r="AN83" s="300"/>
      <c r="AO83" s="300"/>
      <c r="AP83" s="300"/>
      <c r="AQ83" s="301"/>
      <c r="AR83" s="274"/>
      <c r="AS83" s="275"/>
    </row>
    <row r="86" spans="3:45">
      <c r="C86" s="130" t="s">
        <v>6</v>
      </c>
      <c r="D86" s="119"/>
      <c r="E86" s="130" t="s">
        <v>151</v>
      </c>
      <c r="F86" s="131"/>
      <c r="G86" s="131"/>
      <c r="H86" s="131"/>
      <c r="I86" s="119"/>
      <c r="J86" s="215" t="s">
        <v>152</v>
      </c>
      <c r="K86" s="217"/>
      <c r="L86" s="130" t="s">
        <v>153</v>
      </c>
      <c r="M86" s="131"/>
      <c r="N86" s="131"/>
      <c r="O86" s="131"/>
      <c r="P86" s="119"/>
      <c r="Q86" s="215" t="s">
        <v>154</v>
      </c>
      <c r="R86" s="216"/>
      <c r="S86" s="216"/>
      <c r="T86" s="216"/>
      <c r="U86" s="217"/>
      <c r="V86" s="130" t="s">
        <v>155</v>
      </c>
      <c r="W86" s="131"/>
      <c r="X86" s="131"/>
      <c r="Y86" s="131"/>
      <c r="Z86" s="119"/>
      <c r="AA86" s="365" t="s">
        <v>156</v>
      </c>
      <c r="AB86" s="366"/>
      <c r="AC86" s="365" t="s">
        <v>157</v>
      </c>
      <c r="AD86" s="366"/>
      <c r="AE86" s="130" t="s">
        <v>158</v>
      </c>
      <c r="AF86" s="131"/>
      <c r="AG86" s="371" t="s">
        <v>159</v>
      </c>
      <c r="AH86" s="371"/>
      <c r="AI86" s="371"/>
      <c r="AJ86" s="371"/>
      <c r="AK86" s="371"/>
      <c r="AL86" s="372" t="s">
        <v>160</v>
      </c>
      <c r="AM86" s="216" t="s">
        <v>161</v>
      </c>
      <c r="AN86" s="216"/>
      <c r="AO86" s="216"/>
      <c r="AP86" s="216"/>
      <c r="AQ86" s="216"/>
      <c r="AR86" s="130" t="s">
        <v>162</v>
      </c>
      <c r="AS86" s="119"/>
    </row>
    <row r="87" spans="3:45">
      <c r="C87" s="122"/>
      <c r="D87" s="124"/>
      <c r="E87" s="122"/>
      <c r="F87" s="123"/>
      <c r="G87" s="123"/>
      <c r="H87" s="123"/>
      <c r="I87" s="124"/>
      <c r="J87" s="184"/>
      <c r="K87" s="185"/>
      <c r="L87" s="122"/>
      <c r="M87" s="123"/>
      <c r="N87" s="123"/>
      <c r="O87" s="123"/>
      <c r="P87" s="124"/>
      <c r="Q87" s="184"/>
      <c r="R87" s="113"/>
      <c r="S87" s="113"/>
      <c r="T87" s="113"/>
      <c r="U87" s="185"/>
      <c r="V87" s="122"/>
      <c r="W87" s="123"/>
      <c r="X87" s="123"/>
      <c r="Y87" s="123"/>
      <c r="Z87" s="124"/>
      <c r="AA87" s="367"/>
      <c r="AB87" s="368"/>
      <c r="AC87" s="367"/>
      <c r="AD87" s="368"/>
      <c r="AE87" s="122"/>
      <c r="AF87" s="123"/>
      <c r="AG87" s="371"/>
      <c r="AH87" s="371"/>
      <c r="AI87" s="371"/>
      <c r="AJ87" s="371"/>
      <c r="AK87" s="371"/>
      <c r="AL87" s="373"/>
      <c r="AM87" s="113"/>
      <c r="AN87" s="113"/>
      <c r="AO87" s="113"/>
      <c r="AP87" s="113"/>
      <c r="AQ87" s="113"/>
      <c r="AR87" s="122"/>
      <c r="AS87" s="124"/>
    </row>
    <row r="88" spans="3:45">
      <c r="C88" s="122"/>
      <c r="D88" s="124"/>
      <c r="E88" s="122"/>
      <c r="F88" s="123"/>
      <c r="G88" s="123"/>
      <c r="H88" s="123"/>
      <c r="I88" s="124"/>
      <c r="J88" s="184"/>
      <c r="K88" s="185"/>
      <c r="L88" s="122"/>
      <c r="M88" s="123"/>
      <c r="N88" s="123"/>
      <c r="O88" s="123"/>
      <c r="P88" s="124"/>
      <c r="Q88" s="184"/>
      <c r="R88" s="113"/>
      <c r="S88" s="113"/>
      <c r="T88" s="113"/>
      <c r="U88" s="185"/>
      <c r="V88" s="122"/>
      <c r="W88" s="123"/>
      <c r="X88" s="123"/>
      <c r="Y88" s="123"/>
      <c r="Z88" s="124"/>
      <c r="AA88" s="367"/>
      <c r="AB88" s="368"/>
      <c r="AC88" s="367"/>
      <c r="AD88" s="368"/>
      <c r="AE88" s="122"/>
      <c r="AF88" s="123"/>
      <c r="AG88" s="371"/>
      <c r="AH88" s="371"/>
      <c r="AI88" s="371"/>
      <c r="AJ88" s="371"/>
      <c r="AK88" s="371"/>
      <c r="AL88" s="373"/>
      <c r="AM88" s="113"/>
      <c r="AN88" s="113"/>
      <c r="AO88" s="113"/>
      <c r="AP88" s="113"/>
      <c r="AQ88" s="113"/>
      <c r="AR88" s="122"/>
      <c r="AS88" s="124"/>
    </row>
    <row r="89" spans="3:45">
      <c r="C89" s="122"/>
      <c r="D89" s="124"/>
      <c r="E89" s="122"/>
      <c r="F89" s="123"/>
      <c r="G89" s="123"/>
      <c r="H89" s="123"/>
      <c r="I89" s="124"/>
      <c r="J89" s="184"/>
      <c r="K89" s="185"/>
      <c r="L89" s="122"/>
      <c r="M89" s="123"/>
      <c r="N89" s="123"/>
      <c r="O89" s="123"/>
      <c r="P89" s="124"/>
      <c r="Q89" s="184"/>
      <c r="R89" s="113"/>
      <c r="S89" s="113"/>
      <c r="T89" s="113"/>
      <c r="U89" s="185"/>
      <c r="V89" s="122"/>
      <c r="W89" s="123"/>
      <c r="X89" s="123"/>
      <c r="Y89" s="123"/>
      <c r="Z89" s="124"/>
      <c r="AA89" s="367"/>
      <c r="AB89" s="368"/>
      <c r="AC89" s="367"/>
      <c r="AD89" s="368"/>
      <c r="AE89" s="122"/>
      <c r="AF89" s="123"/>
      <c r="AG89" s="371"/>
      <c r="AH89" s="371"/>
      <c r="AI89" s="371"/>
      <c r="AJ89" s="371"/>
      <c r="AK89" s="371"/>
      <c r="AL89" s="373"/>
      <c r="AM89" s="113"/>
      <c r="AN89" s="113"/>
      <c r="AO89" s="113"/>
      <c r="AP89" s="113"/>
      <c r="AQ89" s="113"/>
      <c r="AR89" s="122"/>
      <c r="AS89" s="124"/>
    </row>
    <row r="90" spans="3:45">
      <c r="C90" s="125"/>
      <c r="D90" s="121"/>
      <c r="E90" s="125"/>
      <c r="F90" s="126"/>
      <c r="G90" s="126"/>
      <c r="H90" s="126"/>
      <c r="I90" s="121"/>
      <c r="J90" s="186"/>
      <c r="K90" s="187"/>
      <c r="L90" s="125"/>
      <c r="M90" s="126"/>
      <c r="N90" s="126"/>
      <c r="O90" s="126"/>
      <c r="P90" s="121"/>
      <c r="Q90" s="186"/>
      <c r="R90" s="116"/>
      <c r="S90" s="116"/>
      <c r="T90" s="116"/>
      <c r="U90" s="187"/>
      <c r="V90" s="125"/>
      <c r="W90" s="126"/>
      <c r="X90" s="126"/>
      <c r="Y90" s="126"/>
      <c r="Z90" s="121"/>
      <c r="AA90" s="369"/>
      <c r="AB90" s="370"/>
      <c r="AC90" s="369"/>
      <c r="AD90" s="370"/>
      <c r="AE90" s="125"/>
      <c r="AF90" s="126"/>
      <c r="AG90" s="371"/>
      <c r="AH90" s="371"/>
      <c r="AI90" s="371"/>
      <c r="AJ90" s="371"/>
      <c r="AK90" s="371"/>
      <c r="AL90" s="374"/>
      <c r="AM90" s="116"/>
      <c r="AN90" s="116"/>
      <c r="AO90" s="116"/>
      <c r="AP90" s="116"/>
      <c r="AQ90" s="116"/>
      <c r="AR90" s="125"/>
      <c r="AS90" s="121"/>
    </row>
    <row r="91" spans="3:45">
      <c r="C91" s="130">
        <v>14</v>
      </c>
      <c r="D91" s="119"/>
      <c r="E91" s="130" t="s">
        <v>163</v>
      </c>
      <c r="F91" s="131"/>
      <c r="G91" s="131"/>
      <c r="H91" s="131"/>
      <c r="I91" s="119"/>
      <c r="J91" s="412"/>
      <c r="K91" s="413"/>
      <c r="L91" s="348"/>
      <c r="M91" s="349"/>
      <c r="N91" s="349"/>
      <c r="O91" s="349"/>
      <c r="P91" s="350"/>
      <c r="Q91" s="348"/>
      <c r="R91" s="349"/>
      <c r="S91" s="349"/>
      <c r="T91" s="349"/>
      <c r="U91" s="350"/>
      <c r="V91" s="348"/>
      <c r="W91" s="349"/>
      <c r="X91" s="349"/>
      <c r="Y91" s="349"/>
      <c r="Z91" s="350"/>
      <c r="AA91" s="354"/>
      <c r="AB91" s="355"/>
      <c r="AC91" s="354"/>
      <c r="AD91" s="355"/>
      <c r="AE91" s="334"/>
      <c r="AF91" s="335"/>
      <c r="AG91" s="381"/>
      <c r="AH91" s="382"/>
      <c r="AI91" s="382"/>
      <c r="AJ91" s="382"/>
      <c r="AK91" s="383"/>
      <c r="AL91" s="387"/>
      <c r="AM91" s="264">
        <f>AE91*AG91</f>
        <v>0</v>
      </c>
      <c r="AN91" s="265"/>
      <c r="AO91" s="265"/>
      <c r="AP91" s="265"/>
      <c r="AQ91" s="266"/>
      <c r="AR91" s="270" t="str">
        <f>IF(
  AND(J91=$AV$40, AL91="APF", AM91&lt;AM93),
  "○",
  IF(
    J91=$AV$41,
    IF(COUNTBLANK(L93)+COUNTBLANK(Q93)+COUNTBLANK(V93)=0,"○","×"),
    IF(
      OR(
        AND(J91=$AV$40, AL91="", AM91&gt;AM93),
        AND(OR(J91=$AV$42, J91=$AV$44), AM91&gt;AM93)
      ),
      "○",
      IF(
        AND(J91=$AV$43, AC91="○"),
        "○",
        IF(
          AND(J91=$AV$45, ISNUMBER(MATCH(AA91, $AV$33:$AV$38, 0)), AA93=$AV$32),
          "○",
          IF(
            AND(J91=$AV$46, COUNTBLANK(L93)+COUNTBLANK(Q93)+COUNTBLANK(V93)=0),
            "○",
            "×"
          )
        )
      )
    )
  )
)</f>
        <v>×</v>
      </c>
      <c r="AS91" s="271"/>
    </row>
    <row r="92" spans="3:45">
      <c r="C92" s="122"/>
      <c r="D92" s="124"/>
      <c r="E92" s="302"/>
      <c r="F92" s="303"/>
      <c r="G92" s="303"/>
      <c r="H92" s="303"/>
      <c r="I92" s="304"/>
      <c r="J92" s="414"/>
      <c r="K92" s="415"/>
      <c r="L92" s="351"/>
      <c r="M92" s="352"/>
      <c r="N92" s="352"/>
      <c r="O92" s="352"/>
      <c r="P92" s="353"/>
      <c r="Q92" s="351"/>
      <c r="R92" s="352"/>
      <c r="S92" s="352"/>
      <c r="T92" s="352"/>
      <c r="U92" s="353"/>
      <c r="V92" s="351"/>
      <c r="W92" s="352"/>
      <c r="X92" s="352"/>
      <c r="Y92" s="352"/>
      <c r="Z92" s="353"/>
      <c r="AA92" s="356"/>
      <c r="AB92" s="357"/>
      <c r="AC92" s="358"/>
      <c r="AD92" s="359"/>
      <c r="AE92" s="336"/>
      <c r="AF92" s="337"/>
      <c r="AG92" s="384"/>
      <c r="AH92" s="385"/>
      <c r="AI92" s="385"/>
      <c r="AJ92" s="385"/>
      <c r="AK92" s="386"/>
      <c r="AL92" s="388"/>
      <c r="AM92" s="267"/>
      <c r="AN92" s="268"/>
      <c r="AO92" s="268"/>
      <c r="AP92" s="268"/>
      <c r="AQ92" s="269"/>
      <c r="AR92" s="272"/>
      <c r="AS92" s="273"/>
    </row>
    <row r="93" spans="3:45">
      <c r="C93" s="122"/>
      <c r="D93" s="124"/>
      <c r="E93" s="184" t="s">
        <v>169</v>
      </c>
      <c r="F93" s="123"/>
      <c r="G93" s="123"/>
      <c r="H93" s="123"/>
      <c r="I93" s="124"/>
      <c r="J93" s="414"/>
      <c r="K93" s="415"/>
      <c r="L93" s="418"/>
      <c r="M93" s="419"/>
      <c r="N93" s="419"/>
      <c r="O93" s="419"/>
      <c r="P93" s="420"/>
      <c r="Q93" s="418"/>
      <c r="R93" s="419"/>
      <c r="S93" s="419"/>
      <c r="T93" s="419"/>
      <c r="U93" s="420"/>
      <c r="V93" s="418"/>
      <c r="W93" s="419"/>
      <c r="X93" s="419"/>
      <c r="Y93" s="419"/>
      <c r="Z93" s="420"/>
      <c r="AA93" s="396"/>
      <c r="AB93" s="397"/>
      <c r="AC93" s="358"/>
      <c r="AD93" s="359"/>
      <c r="AE93" s="398"/>
      <c r="AF93" s="399"/>
      <c r="AG93" s="402"/>
      <c r="AH93" s="403"/>
      <c r="AI93" s="403"/>
      <c r="AJ93" s="403"/>
      <c r="AK93" s="404"/>
      <c r="AL93" s="388"/>
      <c r="AM93" s="296">
        <f t="shared" ref="AM93" si="37">AE93*AG93</f>
        <v>0</v>
      </c>
      <c r="AN93" s="297"/>
      <c r="AO93" s="297"/>
      <c r="AP93" s="297"/>
      <c r="AQ93" s="298"/>
      <c r="AR93" s="272"/>
      <c r="AS93" s="273"/>
    </row>
    <row r="94" spans="3:45">
      <c r="C94" s="125"/>
      <c r="D94" s="121"/>
      <c r="E94" s="125"/>
      <c r="F94" s="126"/>
      <c r="G94" s="126"/>
      <c r="H94" s="126"/>
      <c r="I94" s="121"/>
      <c r="J94" s="416"/>
      <c r="K94" s="417"/>
      <c r="L94" s="393"/>
      <c r="M94" s="394"/>
      <c r="N94" s="394"/>
      <c r="O94" s="394"/>
      <c r="P94" s="395"/>
      <c r="Q94" s="393"/>
      <c r="R94" s="394"/>
      <c r="S94" s="394"/>
      <c r="T94" s="394"/>
      <c r="U94" s="395"/>
      <c r="V94" s="393"/>
      <c r="W94" s="394"/>
      <c r="X94" s="394"/>
      <c r="Y94" s="394"/>
      <c r="Z94" s="395"/>
      <c r="AA94" s="360"/>
      <c r="AB94" s="361"/>
      <c r="AC94" s="360"/>
      <c r="AD94" s="361"/>
      <c r="AE94" s="400"/>
      <c r="AF94" s="401"/>
      <c r="AG94" s="405"/>
      <c r="AH94" s="406"/>
      <c r="AI94" s="406"/>
      <c r="AJ94" s="406"/>
      <c r="AK94" s="407"/>
      <c r="AL94" s="389"/>
      <c r="AM94" s="299"/>
      <c r="AN94" s="300"/>
      <c r="AO94" s="300"/>
      <c r="AP94" s="300"/>
      <c r="AQ94" s="301"/>
      <c r="AR94" s="274"/>
      <c r="AS94" s="275"/>
    </row>
    <row r="95" spans="3:45">
      <c r="C95" s="130">
        <v>15</v>
      </c>
      <c r="D95" s="119"/>
      <c r="E95" s="130" t="s">
        <v>163</v>
      </c>
      <c r="F95" s="131"/>
      <c r="G95" s="131"/>
      <c r="H95" s="131"/>
      <c r="I95" s="119"/>
      <c r="J95" s="342"/>
      <c r="K95" s="343"/>
      <c r="L95" s="348"/>
      <c r="M95" s="349"/>
      <c r="N95" s="349"/>
      <c r="O95" s="349"/>
      <c r="P95" s="350"/>
      <c r="Q95" s="348"/>
      <c r="R95" s="349"/>
      <c r="S95" s="349"/>
      <c r="T95" s="349"/>
      <c r="U95" s="350"/>
      <c r="V95" s="348"/>
      <c r="W95" s="349"/>
      <c r="X95" s="349"/>
      <c r="Y95" s="349"/>
      <c r="Z95" s="350"/>
      <c r="AA95" s="354"/>
      <c r="AB95" s="355"/>
      <c r="AC95" s="354"/>
      <c r="AD95" s="355"/>
      <c r="AE95" s="334"/>
      <c r="AF95" s="335"/>
      <c r="AG95" s="381"/>
      <c r="AH95" s="382"/>
      <c r="AI95" s="382"/>
      <c r="AJ95" s="382"/>
      <c r="AK95" s="383"/>
      <c r="AL95" s="387"/>
      <c r="AM95" s="264">
        <f t="shared" ref="AM95" si="38">AE95*AG95</f>
        <v>0</v>
      </c>
      <c r="AN95" s="265"/>
      <c r="AO95" s="265"/>
      <c r="AP95" s="265"/>
      <c r="AQ95" s="266"/>
      <c r="AR95" s="270" t="str">
        <f t="shared" ref="AR95" si="39">IF(
  AND(J95=$AV$40, AL95="APF", AM95&lt;AM97),
  "○",
  IF(
    J95=$AV$41,
    IF(COUNTBLANK(L97)+COUNTBLANK(Q97)+COUNTBLANK(V97)=0,"○","×"),
    IF(
      OR(
        AND(J95=$AV$40, AL95="", AM95&gt;AM97),
        AND(OR(J95=$AV$42, J95=$AV$44), AM95&gt;AM97)
      ),
      "○",
      IF(
        AND(J95=$AV$43, AC95="○"),
        "○",
        IF(
          AND(J95=$AV$45, ISNUMBER(MATCH(AA95, $AV$33:$AV$38, 0)), AA97=$AV$32),
          "○",
          IF(
            AND(J95=$AV$46, COUNTBLANK(L97)+COUNTBLANK(Q97)+COUNTBLANK(V97)=0),
            "○",
            "×"
          )
        )
      )
    )
  )
)</f>
        <v>×</v>
      </c>
      <c r="AS95" s="271"/>
    </row>
    <row r="96" spans="3:45">
      <c r="C96" s="122"/>
      <c r="D96" s="124"/>
      <c r="E96" s="302"/>
      <c r="F96" s="303"/>
      <c r="G96" s="303"/>
      <c r="H96" s="303"/>
      <c r="I96" s="304"/>
      <c r="J96" s="344"/>
      <c r="K96" s="345"/>
      <c r="L96" s="351"/>
      <c r="M96" s="352"/>
      <c r="N96" s="352"/>
      <c r="O96" s="352"/>
      <c r="P96" s="353"/>
      <c r="Q96" s="351"/>
      <c r="R96" s="352"/>
      <c r="S96" s="352"/>
      <c r="T96" s="352"/>
      <c r="U96" s="353"/>
      <c r="V96" s="351"/>
      <c r="W96" s="352"/>
      <c r="X96" s="352"/>
      <c r="Y96" s="352"/>
      <c r="Z96" s="353"/>
      <c r="AA96" s="356"/>
      <c r="AB96" s="357"/>
      <c r="AC96" s="358"/>
      <c r="AD96" s="359"/>
      <c r="AE96" s="336"/>
      <c r="AF96" s="337"/>
      <c r="AG96" s="384"/>
      <c r="AH96" s="385"/>
      <c r="AI96" s="385"/>
      <c r="AJ96" s="385"/>
      <c r="AK96" s="386"/>
      <c r="AL96" s="388"/>
      <c r="AM96" s="267"/>
      <c r="AN96" s="268"/>
      <c r="AO96" s="268"/>
      <c r="AP96" s="268"/>
      <c r="AQ96" s="269"/>
      <c r="AR96" s="272"/>
      <c r="AS96" s="273"/>
    </row>
    <row r="97" spans="3:45">
      <c r="C97" s="122"/>
      <c r="D97" s="124"/>
      <c r="E97" s="122" t="s">
        <v>169</v>
      </c>
      <c r="F97" s="123"/>
      <c r="G97" s="123"/>
      <c r="H97" s="123"/>
      <c r="I97" s="124"/>
      <c r="J97" s="344"/>
      <c r="K97" s="345"/>
      <c r="L97" s="390"/>
      <c r="M97" s="391"/>
      <c r="N97" s="391"/>
      <c r="O97" s="391"/>
      <c r="P97" s="392"/>
      <c r="Q97" s="390"/>
      <c r="R97" s="391"/>
      <c r="S97" s="391"/>
      <c r="T97" s="391"/>
      <c r="U97" s="392"/>
      <c r="V97" s="390"/>
      <c r="W97" s="391"/>
      <c r="X97" s="391"/>
      <c r="Y97" s="391"/>
      <c r="Z97" s="392"/>
      <c r="AA97" s="396"/>
      <c r="AB97" s="397"/>
      <c r="AC97" s="358"/>
      <c r="AD97" s="359"/>
      <c r="AE97" s="398"/>
      <c r="AF97" s="399"/>
      <c r="AG97" s="402"/>
      <c r="AH97" s="403"/>
      <c r="AI97" s="403"/>
      <c r="AJ97" s="403"/>
      <c r="AK97" s="404"/>
      <c r="AL97" s="388"/>
      <c r="AM97" s="296">
        <f t="shared" ref="AM97" si="40">AE97*AG97</f>
        <v>0</v>
      </c>
      <c r="AN97" s="297"/>
      <c r="AO97" s="297"/>
      <c r="AP97" s="297"/>
      <c r="AQ97" s="298"/>
      <c r="AR97" s="272"/>
      <c r="AS97" s="273"/>
    </row>
    <row r="98" spans="3:45">
      <c r="C98" s="125"/>
      <c r="D98" s="121"/>
      <c r="E98" s="125"/>
      <c r="F98" s="126"/>
      <c r="G98" s="126"/>
      <c r="H98" s="126"/>
      <c r="I98" s="121"/>
      <c r="J98" s="346"/>
      <c r="K98" s="347"/>
      <c r="L98" s="393"/>
      <c r="M98" s="394"/>
      <c r="N98" s="394"/>
      <c r="O98" s="394"/>
      <c r="P98" s="395"/>
      <c r="Q98" s="393"/>
      <c r="R98" s="394"/>
      <c r="S98" s="394"/>
      <c r="T98" s="394"/>
      <c r="U98" s="395"/>
      <c r="V98" s="393"/>
      <c r="W98" s="394"/>
      <c r="X98" s="394"/>
      <c r="Y98" s="394"/>
      <c r="Z98" s="395"/>
      <c r="AA98" s="360"/>
      <c r="AB98" s="361"/>
      <c r="AC98" s="360"/>
      <c r="AD98" s="361"/>
      <c r="AE98" s="400"/>
      <c r="AF98" s="401"/>
      <c r="AG98" s="405"/>
      <c r="AH98" s="406"/>
      <c r="AI98" s="406"/>
      <c r="AJ98" s="406"/>
      <c r="AK98" s="407"/>
      <c r="AL98" s="389"/>
      <c r="AM98" s="299"/>
      <c r="AN98" s="300"/>
      <c r="AO98" s="300"/>
      <c r="AP98" s="300"/>
      <c r="AQ98" s="301"/>
      <c r="AR98" s="274"/>
      <c r="AS98" s="275"/>
    </row>
    <row r="99" spans="3:45">
      <c r="C99" s="130">
        <v>16</v>
      </c>
      <c r="D99" s="119"/>
      <c r="E99" s="130" t="s">
        <v>163</v>
      </c>
      <c r="F99" s="131"/>
      <c r="G99" s="131"/>
      <c r="H99" s="131"/>
      <c r="I99" s="119"/>
      <c r="J99" s="342"/>
      <c r="K99" s="343"/>
      <c r="L99" s="348"/>
      <c r="M99" s="349"/>
      <c r="N99" s="349"/>
      <c r="O99" s="349"/>
      <c r="P99" s="350"/>
      <c r="Q99" s="348"/>
      <c r="R99" s="349"/>
      <c r="S99" s="349"/>
      <c r="T99" s="349"/>
      <c r="U99" s="350"/>
      <c r="V99" s="348"/>
      <c r="W99" s="349"/>
      <c r="X99" s="349"/>
      <c r="Y99" s="349"/>
      <c r="Z99" s="350"/>
      <c r="AA99" s="354"/>
      <c r="AB99" s="355"/>
      <c r="AC99" s="354"/>
      <c r="AD99" s="355"/>
      <c r="AE99" s="334"/>
      <c r="AF99" s="335"/>
      <c r="AG99" s="381"/>
      <c r="AH99" s="382"/>
      <c r="AI99" s="382"/>
      <c r="AJ99" s="382"/>
      <c r="AK99" s="383"/>
      <c r="AL99" s="387"/>
      <c r="AM99" s="264">
        <f t="shared" ref="AM99" si="41">AE99*AG99</f>
        <v>0</v>
      </c>
      <c r="AN99" s="265"/>
      <c r="AO99" s="265"/>
      <c r="AP99" s="265"/>
      <c r="AQ99" s="266"/>
      <c r="AR99" s="270" t="str">
        <f t="shared" ref="AR99" si="42">IF(
  AND(J99=$AV$40, AL99="APF", AM99&lt;AM101),
  "○",
  IF(
    J99=$AV$41,
    IF(COUNTBLANK(L101)+COUNTBLANK(Q101)+COUNTBLANK(V101)=0,"○","×"),
    IF(
      OR(
        AND(J99=$AV$40, AL99="", AM99&gt;AM101),
        AND(OR(J99=$AV$42, J99=$AV$44), AM99&gt;AM101)
      ),
      "○",
      IF(
        AND(J99=$AV$43, AC99="○"),
        "○",
        IF(
          AND(J99=$AV$45, ISNUMBER(MATCH(AA99, $AV$33:$AV$38, 0)), AA101=$AV$32),
          "○",
          IF(
            AND(J99=$AV$46, COUNTBLANK(L101)+COUNTBLANK(Q101)+COUNTBLANK(V101)=0),
            "○",
            "×"
          )
        )
      )
    )
  )
)</f>
        <v>×</v>
      </c>
      <c r="AS99" s="271"/>
    </row>
    <row r="100" spans="3:45">
      <c r="C100" s="122"/>
      <c r="D100" s="124"/>
      <c r="E100" s="302"/>
      <c r="F100" s="303"/>
      <c r="G100" s="303"/>
      <c r="H100" s="303"/>
      <c r="I100" s="304"/>
      <c r="J100" s="344"/>
      <c r="K100" s="345"/>
      <c r="L100" s="351"/>
      <c r="M100" s="352"/>
      <c r="N100" s="352"/>
      <c r="O100" s="352"/>
      <c r="P100" s="353"/>
      <c r="Q100" s="351"/>
      <c r="R100" s="352"/>
      <c r="S100" s="352"/>
      <c r="T100" s="352"/>
      <c r="U100" s="353"/>
      <c r="V100" s="351"/>
      <c r="W100" s="352"/>
      <c r="X100" s="352"/>
      <c r="Y100" s="352"/>
      <c r="Z100" s="353"/>
      <c r="AA100" s="356"/>
      <c r="AB100" s="357"/>
      <c r="AC100" s="358"/>
      <c r="AD100" s="359"/>
      <c r="AE100" s="336"/>
      <c r="AF100" s="337"/>
      <c r="AG100" s="384"/>
      <c r="AH100" s="385"/>
      <c r="AI100" s="385"/>
      <c r="AJ100" s="385"/>
      <c r="AK100" s="386"/>
      <c r="AL100" s="388"/>
      <c r="AM100" s="267"/>
      <c r="AN100" s="268"/>
      <c r="AO100" s="268"/>
      <c r="AP100" s="268"/>
      <c r="AQ100" s="269"/>
      <c r="AR100" s="272"/>
      <c r="AS100" s="273"/>
    </row>
    <row r="101" spans="3:45">
      <c r="C101" s="122"/>
      <c r="D101" s="124"/>
      <c r="E101" s="122" t="s">
        <v>169</v>
      </c>
      <c r="F101" s="123"/>
      <c r="G101" s="123"/>
      <c r="H101" s="123"/>
      <c r="I101" s="124"/>
      <c r="J101" s="344"/>
      <c r="K101" s="345"/>
      <c r="L101" s="418"/>
      <c r="M101" s="419"/>
      <c r="N101" s="419"/>
      <c r="O101" s="419"/>
      <c r="P101" s="420"/>
      <c r="Q101" s="418"/>
      <c r="R101" s="419"/>
      <c r="S101" s="419"/>
      <c r="T101" s="419"/>
      <c r="U101" s="420"/>
      <c r="V101" s="418"/>
      <c r="W101" s="419"/>
      <c r="X101" s="419"/>
      <c r="Y101" s="419"/>
      <c r="Z101" s="420"/>
      <c r="AA101" s="396"/>
      <c r="AB101" s="397"/>
      <c r="AC101" s="358"/>
      <c r="AD101" s="359"/>
      <c r="AE101" s="398"/>
      <c r="AF101" s="399"/>
      <c r="AG101" s="402"/>
      <c r="AH101" s="403"/>
      <c r="AI101" s="403"/>
      <c r="AJ101" s="403"/>
      <c r="AK101" s="404"/>
      <c r="AL101" s="388"/>
      <c r="AM101" s="296">
        <f t="shared" ref="AM101" si="43">AE101*AG101</f>
        <v>0</v>
      </c>
      <c r="AN101" s="297"/>
      <c r="AO101" s="297"/>
      <c r="AP101" s="297"/>
      <c r="AQ101" s="298"/>
      <c r="AR101" s="272"/>
      <c r="AS101" s="273"/>
    </row>
    <row r="102" spans="3:45">
      <c r="C102" s="125"/>
      <c r="D102" s="121"/>
      <c r="E102" s="125"/>
      <c r="F102" s="126"/>
      <c r="G102" s="126"/>
      <c r="H102" s="126"/>
      <c r="I102" s="121"/>
      <c r="J102" s="346"/>
      <c r="K102" s="347"/>
      <c r="L102" s="393"/>
      <c r="M102" s="394"/>
      <c r="N102" s="394"/>
      <c r="O102" s="394"/>
      <c r="P102" s="395"/>
      <c r="Q102" s="393"/>
      <c r="R102" s="394"/>
      <c r="S102" s="394"/>
      <c r="T102" s="394"/>
      <c r="U102" s="395"/>
      <c r="V102" s="393"/>
      <c r="W102" s="394"/>
      <c r="X102" s="394"/>
      <c r="Y102" s="394"/>
      <c r="Z102" s="395"/>
      <c r="AA102" s="360"/>
      <c r="AB102" s="361"/>
      <c r="AC102" s="360"/>
      <c r="AD102" s="361"/>
      <c r="AE102" s="400"/>
      <c r="AF102" s="401"/>
      <c r="AG102" s="405"/>
      <c r="AH102" s="406"/>
      <c r="AI102" s="406"/>
      <c r="AJ102" s="406"/>
      <c r="AK102" s="407"/>
      <c r="AL102" s="389"/>
      <c r="AM102" s="299"/>
      <c r="AN102" s="300"/>
      <c r="AO102" s="300"/>
      <c r="AP102" s="300"/>
      <c r="AQ102" s="301"/>
      <c r="AR102" s="274"/>
      <c r="AS102" s="275"/>
    </row>
    <row r="103" spans="3:45">
      <c r="C103" s="130">
        <v>17</v>
      </c>
      <c r="D103" s="119"/>
      <c r="E103" s="130" t="s">
        <v>163</v>
      </c>
      <c r="F103" s="131"/>
      <c r="G103" s="131"/>
      <c r="H103" s="131"/>
      <c r="I103" s="119"/>
      <c r="J103" s="342"/>
      <c r="K103" s="343"/>
      <c r="L103" s="348"/>
      <c r="M103" s="349"/>
      <c r="N103" s="349"/>
      <c r="O103" s="349"/>
      <c r="P103" s="350"/>
      <c r="Q103" s="348"/>
      <c r="R103" s="349"/>
      <c r="S103" s="349"/>
      <c r="T103" s="349"/>
      <c r="U103" s="350"/>
      <c r="V103" s="348"/>
      <c r="W103" s="349"/>
      <c r="X103" s="349"/>
      <c r="Y103" s="349"/>
      <c r="Z103" s="350"/>
      <c r="AA103" s="354"/>
      <c r="AB103" s="355"/>
      <c r="AC103" s="354"/>
      <c r="AD103" s="355"/>
      <c r="AE103" s="334"/>
      <c r="AF103" s="335"/>
      <c r="AG103" s="381"/>
      <c r="AH103" s="382"/>
      <c r="AI103" s="382"/>
      <c r="AJ103" s="382"/>
      <c r="AK103" s="383"/>
      <c r="AL103" s="387"/>
      <c r="AM103" s="264">
        <f t="shared" ref="AM103" si="44">AE103*AG103</f>
        <v>0</v>
      </c>
      <c r="AN103" s="265"/>
      <c r="AO103" s="265"/>
      <c r="AP103" s="265"/>
      <c r="AQ103" s="266"/>
      <c r="AR103" s="270" t="str">
        <f t="shared" ref="AR103" si="45">IF(
  AND(J103=$AV$40, AL103="APF", AM103&lt;AM105),
  "○",
  IF(
    J103=$AV$41,
    IF(COUNTBLANK(L105)+COUNTBLANK(Q105)+COUNTBLANK(V105)=0,"○","×"),
    IF(
      OR(
        AND(J103=$AV$40, AL103="", AM103&gt;AM105),
        AND(OR(J103=$AV$42, J103=$AV$44), AM103&gt;AM105)
      ),
      "○",
      IF(
        AND(J103=$AV$43, AC103="○"),
        "○",
        IF(
          AND(J103=$AV$45, ISNUMBER(MATCH(AA103, $AV$33:$AV$38, 0)), AA105=$AV$32),
          "○",
          IF(
            AND(J103=$AV$46, COUNTBLANK(L105)+COUNTBLANK(Q105)+COUNTBLANK(V105)=0),
            "○",
            "×"
          )
        )
      )
    )
  )
)</f>
        <v>×</v>
      </c>
      <c r="AS103" s="271"/>
    </row>
    <row r="104" spans="3:45">
      <c r="C104" s="122"/>
      <c r="D104" s="124"/>
      <c r="E104" s="302"/>
      <c r="F104" s="303"/>
      <c r="G104" s="303"/>
      <c r="H104" s="303"/>
      <c r="I104" s="304"/>
      <c r="J104" s="344"/>
      <c r="K104" s="345"/>
      <c r="L104" s="351"/>
      <c r="M104" s="352"/>
      <c r="N104" s="352"/>
      <c r="O104" s="352"/>
      <c r="P104" s="353"/>
      <c r="Q104" s="351"/>
      <c r="R104" s="352"/>
      <c r="S104" s="352"/>
      <c r="T104" s="352"/>
      <c r="U104" s="353"/>
      <c r="V104" s="351"/>
      <c r="W104" s="352"/>
      <c r="X104" s="352"/>
      <c r="Y104" s="352"/>
      <c r="Z104" s="353"/>
      <c r="AA104" s="356"/>
      <c r="AB104" s="357"/>
      <c r="AC104" s="358"/>
      <c r="AD104" s="359"/>
      <c r="AE104" s="336"/>
      <c r="AF104" s="337"/>
      <c r="AG104" s="384"/>
      <c r="AH104" s="385"/>
      <c r="AI104" s="385"/>
      <c r="AJ104" s="385"/>
      <c r="AK104" s="386"/>
      <c r="AL104" s="388"/>
      <c r="AM104" s="267"/>
      <c r="AN104" s="268"/>
      <c r="AO104" s="268"/>
      <c r="AP104" s="268"/>
      <c r="AQ104" s="269"/>
      <c r="AR104" s="272"/>
      <c r="AS104" s="273"/>
    </row>
    <row r="105" spans="3:45">
      <c r="C105" s="122"/>
      <c r="D105" s="124"/>
      <c r="E105" s="122" t="s">
        <v>169</v>
      </c>
      <c r="F105" s="123"/>
      <c r="G105" s="123"/>
      <c r="H105" s="123"/>
      <c r="I105" s="124"/>
      <c r="J105" s="344"/>
      <c r="K105" s="345"/>
      <c r="L105" s="418"/>
      <c r="M105" s="419"/>
      <c r="N105" s="419"/>
      <c r="O105" s="419"/>
      <c r="P105" s="420"/>
      <c r="Q105" s="418"/>
      <c r="R105" s="419"/>
      <c r="S105" s="419"/>
      <c r="T105" s="419"/>
      <c r="U105" s="420"/>
      <c r="V105" s="418"/>
      <c r="W105" s="419"/>
      <c r="X105" s="419"/>
      <c r="Y105" s="419"/>
      <c r="Z105" s="420"/>
      <c r="AA105" s="396"/>
      <c r="AB105" s="397"/>
      <c r="AC105" s="358"/>
      <c r="AD105" s="359"/>
      <c r="AE105" s="398"/>
      <c r="AF105" s="399"/>
      <c r="AG105" s="402"/>
      <c r="AH105" s="403"/>
      <c r="AI105" s="403"/>
      <c r="AJ105" s="403"/>
      <c r="AK105" s="404"/>
      <c r="AL105" s="388"/>
      <c r="AM105" s="296">
        <f t="shared" ref="AM105" si="46">AE105*AG105</f>
        <v>0</v>
      </c>
      <c r="AN105" s="297"/>
      <c r="AO105" s="297"/>
      <c r="AP105" s="297"/>
      <c r="AQ105" s="298"/>
      <c r="AR105" s="272"/>
      <c r="AS105" s="273"/>
    </row>
    <row r="106" spans="3:45">
      <c r="C106" s="125"/>
      <c r="D106" s="121"/>
      <c r="E106" s="125"/>
      <c r="F106" s="126"/>
      <c r="G106" s="126"/>
      <c r="H106" s="126"/>
      <c r="I106" s="121"/>
      <c r="J106" s="346"/>
      <c r="K106" s="347"/>
      <c r="L106" s="393"/>
      <c r="M106" s="394"/>
      <c r="N106" s="394"/>
      <c r="O106" s="394"/>
      <c r="P106" s="395"/>
      <c r="Q106" s="393"/>
      <c r="R106" s="394"/>
      <c r="S106" s="394"/>
      <c r="T106" s="394"/>
      <c r="U106" s="395"/>
      <c r="V106" s="393"/>
      <c r="W106" s="394"/>
      <c r="X106" s="394"/>
      <c r="Y106" s="394"/>
      <c r="Z106" s="395"/>
      <c r="AA106" s="360"/>
      <c r="AB106" s="361"/>
      <c r="AC106" s="360"/>
      <c r="AD106" s="361"/>
      <c r="AE106" s="400"/>
      <c r="AF106" s="401"/>
      <c r="AG106" s="405"/>
      <c r="AH106" s="406"/>
      <c r="AI106" s="406"/>
      <c r="AJ106" s="406"/>
      <c r="AK106" s="407"/>
      <c r="AL106" s="389"/>
      <c r="AM106" s="299"/>
      <c r="AN106" s="300"/>
      <c r="AO106" s="300"/>
      <c r="AP106" s="300"/>
      <c r="AQ106" s="301"/>
      <c r="AR106" s="274"/>
      <c r="AS106" s="275"/>
    </row>
    <row r="107" spans="3:45">
      <c r="C107" s="130">
        <v>18</v>
      </c>
      <c r="D107" s="119"/>
      <c r="E107" s="130" t="s">
        <v>163</v>
      </c>
      <c r="F107" s="131"/>
      <c r="G107" s="131"/>
      <c r="H107" s="131"/>
      <c r="I107" s="119"/>
      <c r="J107" s="342"/>
      <c r="K107" s="343"/>
      <c r="L107" s="348"/>
      <c r="M107" s="349"/>
      <c r="N107" s="349"/>
      <c r="O107" s="349"/>
      <c r="P107" s="350"/>
      <c r="Q107" s="348"/>
      <c r="R107" s="349"/>
      <c r="S107" s="349"/>
      <c r="T107" s="349"/>
      <c r="U107" s="350"/>
      <c r="V107" s="348"/>
      <c r="W107" s="349"/>
      <c r="X107" s="349"/>
      <c r="Y107" s="349"/>
      <c r="Z107" s="350"/>
      <c r="AA107" s="354"/>
      <c r="AB107" s="355"/>
      <c r="AC107" s="354"/>
      <c r="AD107" s="355"/>
      <c r="AE107" s="334"/>
      <c r="AF107" s="340"/>
      <c r="AG107" s="334"/>
      <c r="AH107" s="335"/>
      <c r="AI107" s="335"/>
      <c r="AJ107" s="335"/>
      <c r="AK107" s="340"/>
      <c r="AL107" s="387"/>
      <c r="AM107" s="264">
        <f t="shared" ref="AM107" si="47">AE107*AG107</f>
        <v>0</v>
      </c>
      <c r="AN107" s="265"/>
      <c r="AO107" s="265"/>
      <c r="AP107" s="265"/>
      <c r="AQ107" s="266"/>
      <c r="AR107" s="270" t="str">
        <f t="shared" ref="AR107" si="48">IF(
  AND(J107=$AV$40, AL107="APF", AM107&lt;AM109),
  "○",
  IF(
    J107=$AV$41,
    IF(COUNTBLANK(L109)+COUNTBLANK(Q109)+COUNTBLANK(V109)=0,"○","×"),
    IF(
      OR(
        AND(J107=$AV$40, AL107="", AM107&gt;AM109),
        AND(OR(J107=$AV$42, J107=$AV$44), AM107&gt;AM109)
      ),
      "○",
      IF(
        AND(J107=$AV$43, AC107="○"),
        "○",
        IF(
          AND(J107=$AV$45, ISNUMBER(MATCH(AA107, $AV$33:$AV$38, 0)), AA109=$AV$32),
          "○",
          IF(
            AND(J107=$AV$46, COUNTBLANK(L109)+COUNTBLANK(Q109)+COUNTBLANK(V109)=0),
            "○",
            "×"
          )
        )
      )
    )
  )
)</f>
        <v>×</v>
      </c>
      <c r="AS107" s="271"/>
    </row>
    <row r="108" spans="3:45">
      <c r="C108" s="122"/>
      <c r="D108" s="124"/>
      <c r="E108" s="302"/>
      <c r="F108" s="303"/>
      <c r="G108" s="303"/>
      <c r="H108" s="303"/>
      <c r="I108" s="304"/>
      <c r="J108" s="344"/>
      <c r="K108" s="345"/>
      <c r="L108" s="351"/>
      <c r="M108" s="352"/>
      <c r="N108" s="352"/>
      <c r="O108" s="352"/>
      <c r="P108" s="353"/>
      <c r="Q108" s="351"/>
      <c r="R108" s="352"/>
      <c r="S108" s="352"/>
      <c r="T108" s="352"/>
      <c r="U108" s="353"/>
      <c r="V108" s="351"/>
      <c r="W108" s="352"/>
      <c r="X108" s="352"/>
      <c r="Y108" s="352"/>
      <c r="Z108" s="353"/>
      <c r="AA108" s="356"/>
      <c r="AB108" s="357"/>
      <c r="AC108" s="358"/>
      <c r="AD108" s="359"/>
      <c r="AE108" s="336"/>
      <c r="AF108" s="341"/>
      <c r="AG108" s="336"/>
      <c r="AH108" s="337"/>
      <c r="AI108" s="337"/>
      <c r="AJ108" s="337"/>
      <c r="AK108" s="341"/>
      <c r="AL108" s="388"/>
      <c r="AM108" s="267"/>
      <c r="AN108" s="268"/>
      <c r="AO108" s="268"/>
      <c r="AP108" s="268"/>
      <c r="AQ108" s="269"/>
      <c r="AR108" s="272"/>
      <c r="AS108" s="273"/>
    </row>
    <row r="109" spans="3:45">
      <c r="C109" s="122"/>
      <c r="D109" s="124"/>
      <c r="E109" s="122" t="s">
        <v>169</v>
      </c>
      <c r="F109" s="123"/>
      <c r="G109" s="123"/>
      <c r="H109" s="123"/>
      <c r="I109" s="124"/>
      <c r="J109" s="344"/>
      <c r="K109" s="345"/>
      <c r="L109" s="390"/>
      <c r="M109" s="391"/>
      <c r="N109" s="391"/>
      <c r="O109" s="391"/>
      <c r="P109" s="392"/>
      <c r="Q109" s="390"/>
      <c r="R109" s="391"/>
      <c r="S109" s="391"/>
      <c r="T109" s="391"/>
      <c r="U109" s="392"/>
      <c r="V109" s="390"/>
      <c r="W109" s="391"/>
      <c r="X109" s="391"/>
      <c r="Y109" s="391"/>
      <c r="Z109" s="392"/>
      <c r="AA109" s="396"/>
      <c r="AB109" s="397"/>
      <c r="AC109" s="358"/>
      <c r="AD109" s="359"/>
      <c r="AE109" s="408"/>
      <c r="AF109" s="409"/>
      <c r="AG109" s="408"/>
      <c r="AH109" s="411"/>
      <c r="AI109" s="411"/>
      <c r="AJ109" s="411"/>
      <c r="AK109" s="409"/>
      <c r="AL109" s="388"/>
      <c r="AM109" s="296">
        <f t="shared" ref="AM109" si="49">AE109*AG109</f>
        <v>0</v>
      </c>
      <c r="AN109" s="297"/>
      <c r="AO109" s="297"/>
      <c r="AP109" s="297"/>
      <c r="AQ109" s="298"/>
      <c r="AR109" s="272"/>
      <c r="AS109" s="273"/>
    </row>
    <row r="110" spans="3:45">
      <c r="C110" s="125"/>
      <c r="D110" s="121"/>
      <c r="E110" s="125"/>
      <c r="F110" s="126"/>
      <c r="G110" s="126"/>
      <c r="H110" s="126"/>
      <c r="I110" s="121"/>
      <c r="J110" s="346"/>
      <c r="K110" s="347"/>
      <c r="L110" s="393"/>
      <c r="M110" s="394"/>
      <c r="N110" s="394"/>
      <c r="O110" s="394"/>
      <c r="P110" s="395"/>
      <c r="Q110" s="393"/>
      <c r="R110" s="394"/>
      <c r="S110" s="394"/>
      <c r="T110" s="394"/>
      <c r="U110" s="395"/>
      <c r="V110" s="393"/>
      <c r="W110" s="394"/>
      <c r="X110" s="394"/>
      <c r="Y110" s="394"/>
      <c r="Z110" s="395"/>
      <c r="AA110" s="360"/>
      <c r="AB110" s="361"/>
      <c r="AC110" s="360"/>
      <c r="AD110" s="361"/>
      <c r="AE110" s="400"/>
      <c r="AF110" s="410"/>
      <c r="AG110" s="400"/>
      <c r="AH110" s="401"/>
      <c r="AI110" s="401"/>
      <c r="AJ110" s="401"/>
      <c r="AK110" s="410"/>
      <c r="AL110" s="389"/>
      <c r="AM110" s="299"/>
      <c r="AN110" s="300"/>
      <c r="AO110" s="300"/>
      <c r="AP110" s="300"/>
      <c r="AQ110" s="301"/>
      <c r="AR110" s="274"/>
      <c r="AS110" s="275"/>
    </row>
    <row r="111" spans="3:45">
      <c r="C111" s="130">
        <v>19</v>
      </c>
      <c r="D111" s="119"/>
      <c r="E111" s="130" t="s">
        <v>163</v>
      </c>
      <c r="F111" s="131"/>
      <c r="G111" s="131"/>
      <c r="H111" s="131"/>
      <c r="I111" s="119"/>
      <c r="J111" s="342"/>
      <c r="K111" s="343"/>
      <c r="L111" s="348"/>
      <c r="M111" s="349"/>
      <c r="N111" s="349"/>
      <c r="O111" s="349"/>
      <c r="P111" s="350"/>
      <c r="Q111" s="348"/>
      <c r="R111" s="349"/>
      <c r="S111" s="349"/>
      <c r="T111" s="349"/>
      <c r="U111" s="350"/>
      <c r="V111" s="348"/>
      <c r="W111" s="349"/>
      <c r="X111" s="349"/>
      <c r="Y111" s="349"/>
      <c r="Z111" s="350"/>
      <c r="AA111" s="354"/>
      <c r="AB111" s="355"/>
      <c r="AC111" s="354"/>
      <c r="AD111" s="355"/>
      <c r="AE111" s="334"/>
      <c r="AF111" s="335"/>
      <c r="AG111" s="381"/>
      <c r="AH111" s="382"/>
      <c r="AI111" s="382"/>
      <c r="AJ111" s="382"/>
      <c r="AK111" s="383"/>
      <c r="AL111" s="387"/>
      <c r="AM111" s="264">
        <f t="shared" ref="AM111" si="50">AE111*AG111</f>
        <v>0</v>
      </c>
      <c r="AN111" s="265"/>
      <c r="AO111" s="265"/>
      <c r="AP111" s="265"/>
      <c r="AQ111" s="266"/>
      <c r="AR111" s="270" t="str">
        <f t="shared" ref="AR111" si="51">IF(
  AND(J111=$AV$40, AL111="APF", AM111&lt;AM113),
  "○",
  IF(
    J111=$AV$41,
    IF(COUNTBLANK(L113)+COUNTBLANK(Q113)+COUNTBLANK(V113)=0,"○","×"),
    IF(
      OR(
        AND(J111=$AV$40, AL111="", AM111&gt;AM113),
        AND(OR(J111=$AV$42, J111=$AV$44), AM111&gt;AM113)
      ),
      "○",
      IF(
        AND(J111=$AV$43, AC111="○"),
        "○",
        IF(
          AND(J111=$AV$45, ISNUMBER(MATCH(AA111, $AV$33:$AV$38, 0)), AA113=$AV$32),
          "○",
          IF(
            AND(J111=$AV$46, COUNTBLANK(L113)+COUNTBLANK(Q113)+COUNTBLANK(V113)=0),
            "○",
            "×"
          )
        )
      )
    )
  )
)</f>
        <v>×</v>
      </c>
      <c r="AS111" s="271"/>
    </row>
    <row r="112" spans="3:45">
      <c r="C112" s="122"/>
      <c r="D112" s="124"/>
      <c r="E112" s="302"/>
      <c r="F112" s="303"/>
      <c r="G112" s="303"/>
      <c r="H112" s="303"/>
      <c r="I112" s="304"/>
      <c r="J112" s="344"/>
      <c r="K112" s="345"/>
      <c r="L112" s="351"/>
      <c r="M112" s="352"/>
      <c r="N112" s="352"/>
      <c r="O112" s="352"/>
      <c r="P112" s="353"/>
      <c r="Q112" s="351"/>
      <c r="R112" s="352"/>
      <c r="S112" s="352"/>
      <c r="T112" s="352"/>
      <c r="U112" s="353"/>
      <c r="V112" s="351"/>
      <c r="W112" s="352"/>
      <c r="X112" s="352"/>
      <c r="Y112" s="352"/>
      <c r="Z112" s="353"/>
      <c r="AA112" s="356"/>
      <c r="AB112" s="357"/>
      <c r="AC112" s="358"/>
      <c r="AD112" s="359"/>
      <c r="AE112" s="336"/>
      <c r="AF112" s="337"/>
      <c r="AG112" s="384"/>
      <c r="AH112" s="385"/>
      <c r="AI112" s="385"/>
      <c r="AJ112" s="385"/>
      <c r="AK112" s="386"/>
      <c r="AL112" s="388"/>
      <c r="AM112" s="267"/>
      <c r="AN112" s="268"/>
      <c r="AO112" s="268"/>
      <c r="AP112" s="268"/>
      <c r="AQ112" s="269"/>
      <c r="AR112" s="272"/>
      <c r="AS112" s="273"/>
    </row>
    <row r="113" spans="3:45">
      <c r="C113" s="122"/>
      <c r="D113" s="124"/>
      <c r="E113" s="122" t="s">
        <v>169</v>
      </c>
      <c r="F113" s="123"/>
      <c r="G113" s="123"/>
      <c r="H113" s="123"/>
      <c r="I113" s="124"/>
      <c r="J113" s="344"/>
      <c r="K113" s="345"/>
      <c r="L113" s="390"/>
      <c r="M113" s="391"/>
      <c r="N113" s="391"/>
      <c r="O113" s="391"/>
      <c r="P113" s="392"/>
      <c r="Q113" s="390"/>
      <c r="R113" s="391"/>
      <c r="S113" s="391"/>
      <c r="T113" s="391"/>
      <c r="U113" s="392"/>
      <c r="V113" s="390"/>
      <c r="W113" s="391"/>
      <c r="X113" s="391"/>
      <c r="Y113" s="391"/>
      <c r="Z113" s="392"/>
      <c r="AA113" s="396"/>
      <c r="AB113" s="397"/>
      <c r="AC113" s="358"/>
      <c r="AD113" s="359"/>
      <c r="AE113" s="398"/>
      <c r="AF113" s="399"/>
      <c r="AG113" s="402"/>
      <c r="AH113" s="403"/>
      <c r="AI113" s="403"/>
      <c r="AJ113" s="403"/>
      <c r="AK113" s="404"/>
      <c r="AL113" s="388"/>
      <c r="AM113" s="296">
        <f t="shared" ref="AM113" si="52">AE113*AG113</f>
        <v>0</v>
      </c>
      <c r="AN113" s="297"/>
      <c r="AO113" s="297"/>
      <c r="AP113" s="297"/>
      <c r="AQ113" s="298"/>
      <c r="AR113" s="272"/>
      <c r="AS113" s="273"/>
    </row>
    <row r="114" spans="3:45">
      <c r="C114" s="125"/>
      <c r="D114" s="121"/>
      <c r="E114" s="125"/>
      <c r="F114" s="126"/>
      <c r="G114" s="126"/>
      <c r="H114" s="126"/>
      <c r="I114" s="121"/>
      <c r="J114" s="346"/>
      <c r="K114" s="347"/>
      <c r="L114" s="393"/>
      <c r="M114" s="394"/>
      <c r="N114" s="394"/>
      <c r="O114" s="394"/>
      <c r="P114" s="395"/>
      <c r="Q114" s="393"/>
      <c r="R114" s="394"/>
      <c r="S114" s="394"/>
      <c r="T114" s="394"/>
      <c r="U114" s="395"/>
      <c r="V114" s="393"/>
      <c r="W114" s="394"/>
      <c r="X114" s="394"/>
      <c r="Y114" s="394"/>
      <c r="Z114" s="395"/>
      <c r="AA114" s="360"/>
      <c r="AB114" s="361"/>
      <c r="AC114" s="360"/>
      <c r="AD114" s="361"/>
      <c r="AE114" s="400"/>
      <c r="AF114" s="401"/>
      <c r="AG114" s="405"/>
      <c r="AH114" s="406"/>
      <c r="AI114" s="406"/>
      <c r="AJ114" s="406"/>
      <c r="AK114" s="407"/>
      <c r="AL114" s="389"/>
      <c r="AM114" s="299"/>
      <c r="AN114" s="300"/>
      <c r="AO114" s="300"/>
      <c r="AP114" s="300"/>
      <c r="AQ114" s="301"/>
      <c r="AR114" s="274"/>
      <c r="AS114" s="275"/>
    </row>
    <row r="115" spans="3:45">
      <c r="C115" s="130">
        <v>20</v>
      </c>
      <c r="D115" s="119"/>
      <c r="E115" s="130" t="s">
        <v>163</v>
      </c>
      <c r="F115" s="131"/>
      <c r="G115" s="131"/>
      <c r="H115" s="131"/>
      <c r="I115" s="119"/>
      <c r="J115" s="342"/>
      <c r="K115" s="343"/>
      <c r="L115" s="348"/>
      <c r="M115" s="349"/>
      <c r="N115" s="349"/>
      <c r="O115" s="349"/>
      <c r="P115" s="350"/>
      <c r="Q115" s="348"/>
      <c r="R115" s="349"/>
      <c r="S115" s="349"/>
      <c r="T115" s="349"/>
      <c r="U115" s="350"/>
      <c r="V115" s="348"/>
      <c r="W115" s="349"/>
      <c r="X115" s="349"/>
      <c r="Y115" s="349"/>
      <c r="Z115" s="350"/>
      <c r="AA115" s="354"/>
      <c r="AB115" s="355"/>
      <c r="AC115" s="354"/>
      <c r="AD115" s="355"/>
      <c r="AE115" s="334"/>
      <c r="AF115" s="335"/>
      <c r="AG115" s="381"/>
      <c r="AH115" s="382"/>
      <c r="AI115" s="382"/>
      <c r="AJ115" s="382"/>
      <c r="AK115" s="383"/>
      <c r="AL115" s="387"/>
      <c r="AM115" s="264">
        <f t="shared" ref="AM115" si="53">AE115*AG115</f>
        <v>0</v>
      </c>
      <c r="AN115" s="265"/>
      <c r="AO115" s="265"/>
      <c r="AP115" s="265"/>
      <c r="AQ115" s="266"/>
      <c r="AR115" s="270" t="str">
        <f t="shared" ref="AR115" si="54">IF(
  AND(J115=$AV$40, AL115="APF", AM115&lt;AM117),
  "○",
  IF(
    J115=$AV$41,
    IF(COUNTBLANK(L117)+COUNTBLANK(Q117)+COUNTBLANK(V117)=0,"○","×"),
    IF(
      OR(
        AND(J115=$AV$40, AL115="", AM115&gt;AM117),
        AND(OR(J115=$AV$42, J115=$AV$44), AM115&gt;AM117)
      ),
      "○",
      IF(
        AND(J115=$AV$43, AC115="○"),
        "○",
        IF(
          AND(J115=$AV$45, ISNUMBER(MATCH(AA115, $AV$33:$AV$38, 0)), AA117=$AV$32),
          "○",
          IF(
            AND(J115=$AV$46, COUNTBLANK(L117)+COUNTBLANK(Q117)+COUNTBLANK(V117)=0),
            "○",
            "×"
          )
        )
      )
    )
  )
)</f>
        <v>×</v>
      </c>
      <c r="AS115" s="271"/>
    </row>
    <row r="116" spans="3:45">
      <c r="C116" s="122"/>
      <c r="D116" s="124"/>
      <c r="E116" s="302"/>
      <c r="F116" s="303"/>
      <c r="G116" s="303"/>
      <c r="H116" s="303"/>
      <c r="I116" s="304"/>
      <c r="J116" s="344"/>
      <c r="K116" s="345"/>
      <c r="L116" s="351"/>
      <c r="M116" s="352"/>
      <c r="N116" s="352"/>
      <c r="O116" s="352"/>
      <c r="P116" s="353"/>
      <c r="Q116" s="351"/>
      <c r="R116" s="352"/>
      <c r="S116" s="352"/>
      <c r="T116" s="352"/>
      <c r="U116" s="353"/>
      <c r="V116" s="351"/>
      <c r="W116" s="352"/>
      <c r="X116" s="352"/>
      <c r="Y116" s="352"/>
      <c r="Z116" s="353"/>
      <c r="AA116" s="356"/>
      <c r="AB116" s="357"/>
      <c r="AC116" s="358"/>
      <c r="AD116" s="359"/>
      <c r="AE116" s="336"/>
      <c r="AF116" s="337"/>
      <c r="AG116" s="384"/>
      <c r="AH116" s="385"/>
      <c r="AI116" s="385"/>
      <c r="AJ116" s="385"/>
      <c r="AK116" s="386"/>
      <c r="AL116" s="388"/>
      <c r="AM116" s="267"/>
      <c r="AN116" s="268"/>
      <c r="AO116" s="268"/>
      <c r="AP116" s="268"/>
      <c r="AQ116" s="269"/>
      <c r="AR116" s="272"/>
      <c r="AS116" s="273"/>
    </row>
    <row r="117" spans="3:45">
      <c r="C117" s="122"/>
      <c r="D117" s="124"/>
      <c r="E117" s="122" t="s">
        <v>169</v>
      </c>
      <c r="F117" s="123"/>
      <c r="G117" s="123"/>
      <c r="H117" s="123"/>
      <c r="I117" s="124"/>
      <c r="J117" s="344"/>
      <c r="K117" s="345"/>
      <c r="L117" s="390"/>
      <c r="M117" s="391"/>
      <c r="N117" s="391"/>
      <c r="O117" s="391"/>
      <c r="P117" s="392"/>
      <c r="Q117" s="390"/>
      <c r="R117" s="391"/>
      <c r="S117" s="391"/>
      <c r="T117" s="391"/>
      <c r="U117" s="392"/>
      <c r="V117" s="390"/>
      <c r="W117" s="391"/>
      <c r="X117" s="391"/>
      <c r="Y117" s="391"/>
      <c r="Z117" s="392"/>
      <c r="AA117" s="396"/>
      <c r="AB117" s="397"/>
      <c r="AC117" s="358"/>
      <c r="AD117" s="359"/>
      <c r="AE117" s="398"/>
      <c r="AF117" s="399"/>
      <c r="AG117" s="402"/>
      <c r="AH117" s="403"/>
      <c r="AI117" s="403"/>
      <c r="AJ117" s="403"/>
      <c r="AK117" s="404"/>
      <c r="AL117" s="388"/>
      <c r="AM117" s="296">
        <f t="shared" ref="AM117" si="55">AE117*AG117</f>
        <v>0</v>
      </c>
      <c r="AN117" s="297"/>
      <c r="AO117" s="297"/>
      <c r="AP117" s="297"/>
      <c r="AQ117" s="298"/>
      <c r="AR117" s="272"/>
      <c r="AS117" s="273"/>
    </row>
    <row r="118" spans="3:45">
      <c r="C118" s="125"/>
      <c r="D118" s="121"/>
      <c r="E118" s="125"/>
      <c r="F118" s="126"/>
      <c r="G118" s="126"/>
      <c r="H118" s="126"/>
      <c r="I118" s="121"/>
      <c r="J118" s="346"/>
      <c r="K118" s="347"/>
      <c r="L118" s="393"/>
      <c r="M118" s="394"/>
      <c r="N118" s="394"/>
      <c r="O118" s="394"/>
      <c r="P118" s="395"/>
      <c r="Q118" s="393"/>
      <c r="R118" s="394"/>
      <c r="S118" s="394"/>
      <c r="T118" s="394"/>
      <c r="U118" s="395"/>
      <c r="V118" s="393"/>
      <c r="W118" s="394"/>
      <c r="X118" s="394"/>
      <c r="Y118" s="394"/>
      <c r="Z118" s="395"/>
      <c r="AA118" s="360"/>
      <c r="AB118" s="361"/>
      <c r="AC118" s="360"/>
      <c r="AD118" s="361"/>
      <c r="AE118" s="400"/>
      <c r="AF118" s="401"/>
      <c r="AG118" s="405"/>
      <c r="AH118" s="406"/>
      <c r="AI118" s="406"/>
      <c r="AJ118" s="406"/>
      <c r="AK118" s="407"/>
      <c r="AL118" s="389"/>
      <c r="AM118" s="299"/>
      <c r="AN118" s="300"/>
      <c r="AO118" s="300"/>
      <c r="AP118" s="300"/>
      <c r="AQ118" s="301"/>
      <c r="AR118" s="274"/>
      <c r="AS118" s="275"/>
    </row>
    <row r="119" spans="3:45">
      <c r="C119" s="130">
        <v>21</v>
      </c>
      <c r="D119" s="119"/>
      <c r="E119" s="130" t="s">
        <v>163</v>
      </c>
      <c r="F119" s="131"/>
      <c r="G119" s="131"/>
      <c r="H119" s="131"/>
      <c r="I119" s="119"/>
      <c r="J119" s="342"/>
      <c r="K119" s="343"/>
      <c r="L119" s="348"/>
      <c r="M119" s="349"/>
      <c r="N119" s="349"/>
      <c r="O119" s="349"/>
      <c r="P119" s="350"/>
      <c r="Q119" s="348"/>
      <c r="R119" s="349"/>
      <c r="S119" s="349"/>
      <c r="T119" s="349"/>
      <c r="U119" s="350"/>
      <c r="V119" s="348"/>
      <c r="W119" s="349"/>
      <c r="X119" s="349"/>
      <c r="Y119" s="349"/>
      <c r="Z119" s="350"/>
      <c r="AA119" s="354"/>
      <c r="AB119" s="355"/>
      <c r="AC119" s="354"/>
      <c r="AD119" s="355"/>
      <c r="AE119" s="334"/>
      <c r="AF119" s="340"/>
      <c r="AG119" s="334"/>
      <c r="AH119" s="335"/>
      <c r="AI119" s="335"/>
      <c r="AJ119" s="335"/>
      <c r="AK119" s="340"/>
      <c r="AL119" s="387"/>
      <c r="AM119" s="264">
        <f t="shared" ref="AM119" si="56">AE119*AG119</f>
        <v>0</v>
      </c>
      <c r="AN119" s="265"/>
      <c r="AO119" s="265"/>
      <c r="AP119" s="265"/>
      <c r="AQ119" s="266"/>
      <c r="AR119" s="270" t="str">
        <f t="shared" ref="AR119" si="57">IF(
  AND(J119=$AV$40, AL119="APF", AM119&lt;AM121),
  "○",
  IF(
    J119=$AV$41,
    IF(COUNTBLANK(L121)+COUNTBLANK(Q121)+COUNTBLANK(V121)=0,"○","×"),
    IF(
      OR(
        AND(J119=$AV$40, AL119="", AM119&gt;AM121),
        AND(OR(J119=$AV$42, J119=$AV$44), AM119&gt;AM121)
      ),
      "○",
      IF(
        AND(J119=$AV$43, AC119="○"),
        "○",
        IF(
          AND(J119=$AV$45, ISNUMBER(MATCH(AA119, $AV$33:$AV$38, 0)), AA121=$AV$32),
          "○",
          IF(
            AND(J119=$AV$46, COUNTBLANK(L121)+COUNTBLANK(Q121)+COUNTBLANK(V121)=0),
            "○",
            "×"
          )
        )
      )
    )
  )
)</f>
        <v>×</v>
      </c>
      <c r="AS119" s="271"/>
    </row>
    <row r="120" spans="3:45">
      <c r="C120" s="122"/>
      <c r="D120" s="124"/>
      <c r="E120" s="302"/>
      <c r="F120" s="303"/>
      <c r="G120" s="303"/>
      <c r="H120" s="303"/>
      <c r="I120" s="304"/>
      <c r="J120" s="344"/>
      <c r="K120" s="345"/>
      <c r="L120" s="351"/>
      <c r="M120" s="352"/>
      <c r="N120" s="352"/>
      <c r="O120" s="352"/>
      <c r="P120" s="353"/>
      <c r="Q120" s="351"/>
      <c r="R120" s="352"/>
      <c r="S120" s="352"/>
      <c r="T120" s="352"/>
      <c r="U120" s="353"/>
      <c r="V120" s="351"/>
      <c r="W120" s="352"/>
      <c r="X120" s="352"/>
      <c r="Y120" s="352"/>
      <c r="Z120" s="353"/>
      <c r="AA120" s="356"/>
      <c r="AB120" s="357"/>
      <c r="AC120" s="358"/>
      <c r="AD120" s="359"/>
      <c r="AE120" s="336"/>
      <c r="AF120" s="341"/>
      <c r="AG120" s="336"/>
      <c r="AH120" s="337"/>
      <c r="AI120" s="337"/>
      <c r="AJ120" s="337"/>
      <c r="AK120" s="341"/>
      <c r="AL120" s="388"/>
      <c r="AM120" s="267"/>
      <c r="AN120" s="268"/>
      <c r="AO120" s="268"/>
      <c r="AP120" s="268"/>
      <c r="AQ120" s="269"/>
      <c r="AR120" s="272"/>
      <c r="AS120" s="273"/>
    </row>
    <row r="121" spans="3:45">
      <c r="C121" s="122"/>
      <c r="D121" s="124"/>
      <c r="E121" s="122" t="s">
        <v>169</v>
      </c>
      <c r="F121" s="123"/>
      <c r="G121" s="123"/>
      <c r="H121" s="123"/>
      <c r="I121" s="124"/>
      <c r="J121" s="344"/>
      <c r="K121" s="345"/>
      <c r="L121" s="390"/>
      <c r="M121" s="391"/>
      <c r="N121" s="391"/>
      <c r="O121" s="391"/>
      <c r="P121" s="392"/>
      <c r="Q121" s="390"/>
      <c r="R121" s="391"/>
      <c r="S121" s="391"/>
      <c r="T121" s="391"/>
      <c r="U121" s="392"/>
      <c r="V121" s="390"/>
      <c r="W121" s="391"/>
      <c r="X121" s="391"/>
      <c r="Y121" s="391"/>
      <c r="Z121" s="392"/>
      <c r="AA121" s="396"/>
      <c r="AB121" s="397"/>
      <c r="AC121" s="358"/>
      <c r="AD121" s="359"/>
      <c r="AE121" s="408"/>
      <c r="AF121" s="409"/>
      <c r="AG121" s="408"/>
      <c r="AH121" s="411"/>
      <c r="AI121" s="411"/>
      <c r="AJ121" s="411"/>
      <c r="AK121" s="409"/>
      <c r="AL121" s="388"/>
      <c r="AM121" s="296">
        <f t="shared" ref="AM121" si="58">AE121*AG121</f>
        <v>0</v>
      </c>
      <c r="AN121" s="297"/>
      <c r="AO121" s="297"/>
      <c r="AP121" s="297"/>
      <c r="AQ121" s="298"/>
      <c r="AR121" s="272"/>
      <c r="AS121" s="273"/>
    </row>
    <row r="122" spans="3:45">
      <c r="C122" s="125"/>
      <c r="D122" s="121"/>
      <c r="E122" s="125"/>
      <c r="F122" s="126"/>
      <c r="G122" s="126"/>
      <c r="H122" s="126"/>
      <c r="I122" s="121"/>
      <c r="J122" s="346"/>
      <c r="K122" s="347"/>
      <c r="L122" s="393"/>
      <c r="M122" s="394"/>
      <c r="N122" s="394"/>
      <c r="O122" s="394"/>
      <c r="P122" s="395"/>
      <c r="Q122" s="393"/>
      <c r="R122" s="394"/>
      <c r="S122" s="394"/>
      <c r="T122" s="394"/>
      <c r="U122" s="395"/>
      <c r="V122" s="393"/>
      <c r="W122" s="394"/>
      <c r="X122" s="394"/>
      <c r="Y122" s="394"/>
      <c r="Z122" s="395"/>
      <c r="AA122" s="360"/>
      <c r="AB122" s="361"/>
      <c r="AC122" s="360"/>
      <c r="AD122" s="361"/>
      <c r="AE122" s="400"/>
      <c r="AF122" s="410"/>
      <c r="AG122" s="400"/>
      <c r="AH122" s="401"/>
      <c r="AI122" s="401"/>
      <c r="AJ122" s="401"/>
      <c r="AK122" s="410"/>
      <c r="AL122" s="389"/>
      <c r="AM122" s="299"/>
      <c r="AN122" s="300"/>
      <c r="AO122" s="300"/>
      <c r="AP122" s="300"/>
      <c r="AQ122" s="301"/>
      <c r="AR122" s="274"/>
      <c r="AS122" s="275"/>
    </row>
    <row r="123" spans="3:45">
      <c r="C123" s="130">
        <v>22</v>
      </c>
      <c r="D123" s="119"/>
      <c r="E123" s="130" t="s">
        <v>163</v>
      </c>
      <c r="F123" s="131"/>
      <c r="G123" s="131"/>
      <c r="H123" s="131"/>
      <c r="I123" s="119"/>
      <c r="J123" s="342"/>
      <c r="K123" s="343"/>
      <c r="L123" s="348"/>
      <c r="M123" s="349"/>
      <c r="N123" s="349"/>
      <c r="O123" s="349"/>
      <c r="P123" s="350"/>
      <c r="Q123" s="348"/>
      <c r="R123" s="349"/>
      <c r="S123" s="349"/>
      <c r="T123" s="349"/>
      <c r="U123" s="350"/>
      <c r="V123" s="348"/>
      <c r="W123" s="349"/>
      <c r="X123" s="349"/>
      <c r="Y123" s="349"/>
      <c r="Z123" s="350"/>
      <c r="AA123" s="354"/>
      <c r="AB123" s="355"/>
      <c r="AC123" s="354"/>
      <c r="AD123" s="355"/>
      <c r="AE123" s="334"/>
      <c r="AF123" s="335"/>
      <c r="AG123" s="381"/>
      <c r="AH123" s="382"/>
      <c r="AI123" s="382"/>
      <c r="AJ123" s="382"/>
      <c r="AK123" s="383"/>
      <c r="AL123" s="387"/>
      <c r="AM123" s="264">
        <f t="shared" ref="AM123" si="59">AE123*AG123</f>
        <v>0</v>
      </c>
      <c r="AN123" s="265"/>
      <c r="AO123" s="265"/>
      <c r="AP123" s="265"/>
      <c r="AQ123" s="266"/>
      <c r="AR123" s="270" t="str">
        <f t="shared" ref="AR123" si="60">IF(
  AND(J123=$AV$40, AL123="APF", AM123&lt;AM125),
  "○",
  IF(
    J123=$AV$41,
    IF(COUNTBLANK(L125)+COUNTBLANK(Q125)+COUNTBLANK(V125)=0,"○","×"),
    IF(
      OR(
        AND(J123=$AV$40, AL123="", AM123&gt;AM125),
        AND(OR(J123=$AV$42, J123=$AV$44), AM123&gt;AM125)
      ),
      "○",
      IF(
        AND(J123=$AV$43, AC123="○"),
        "○",
        IF(
          AND(J123=$AV$45, ISNUMBER(MATCH(AA123, $AV$33:$AV$38, 0)), AA125=$AV$32),
          "○",
          IF(
            AND(J123=$AV$46, COUNTBLANK(L125)+COUNTBLANK(Q125)+COUNTBLANK(V125)=0),
            "○",
            "×"
          )
        )
      )
    )
  )
)</f>
        <v>×</v>
      </c>
      <c r="AS123" s="271"/>
    </row>
    <row r="124" spans="3:45">
      <c r="C124" s="122"/>
      <c r="D124" s="124"/>
      <c r="E124" s="302"/>
      <c r="F124" s="303"/>
      <c r="G124" s="303"/>
      <c r="H124" s="303"/>
      <c r="I124" s="304"/>
      <c r="J124" s="344"/>
      <c r="K124" s="345"/>
      <c r="L124" s="351"/>
      <c r="M124" s="352"/>
      <c r="N124" s="352"/>
      <c r="O124" s="352"/>
      <c r="P124" s="353"/>
      <c r="Q124" s="351"/>
      <c r="R124" s="352"/>
      <c r="S124" s="352"/>
      <c r="T124" s="352"/>
      <c r="U124" s="353"/>
      <c r="V124" s="351"/>
      <c r="W124" s="352"/>
      <c r="X124" s="352"/>
      <c r="Y124" s="352"/>
      <c r="Z124" s="353"/>
      <c r="AA124" s="356"/>
      <c r="AB124" s="357"/>
      <c r="AC124" s="358"/>
      <c r="AD124" s="359"/>
      <c r="AE124" s="336"/>
      <c r="AF124" s="337"/>
      <c r="AG124" s="384"/>
      <c r="AH124" s="385"/>
      <c r="AI124" s="385"/>
      <c r="AJ124" s="385"/>
      <c r="AK124" s="386"/>
      <c r="AL124" s="388"/>
      <c r="AM124" s="267"/>
      <c r="AN124" s="268"/>
      <c r="AO124" s="268"/>
      <c r="AP124" s="268"/>
      <c r="AQ124" s="269"/>
      <c r="AR124" s="272"/>
      <c r="AS124" s="273"/>
    </row>
    <row r="125" spans="3:45">
      <c r="C125" s="122"/>
      <c r="D125" s="124"/>
      <c r="E125" s="122" t="s">
        <v>169</v>
      </c>
      <c r="F125" s="123"/>
      <c r="G125" s="123"/>
      <c r="H125" s="123"/>
      <c r="I125" s="124"/>
      <c r="J125" s="344"/>
      <c r="K125" s="345"/>
      <c r="L125" s="390"/>
      <c r="M125" s="391"/>
      <c r="N125" s="391"/>
      <c r="O125" s="391"/>
      <c r="P125" s="392"/>
      <c r="Q125" s="390"/>
      <c r="R125" s="391"/>
      <c r="S125" s="391"/>
      <c r="T125" s="391"/>
      <c r="U125" s="392"/>
      <c r="V125" s="390"/>
      <c r="W125" s="391"/>
      <c r="X125" s="391"/>
      <c r="Y125" s="391"/>
      <c r="Z125" s="392"/>
      <c r="AA125" s="396"/>
      <c r="AB125" s="397"/>
      <c r="AC125" s="358"/>
      <c r="AD125" s="359"/>
      <c r="AE125" s="398"/>
      <c r="AF125" s="399"/>
      <c r="AG125" s="402"/>
      <c r="AH125" s="403"/>
      <c r="AI125" s="403"/>
      <c r="AJ125" s="403"/>
      <c r="AK125" s="404"/>
      <c r="AL125" s="388"/>
      <c r="AM125" s="296">
        <f t="shared" ref="AM125" si="61">AE125*AG125</f>
        <v>0</v>
      </c>
      <c r="AN125" s="297"/>
      <c r="AO125" s="297"/>
      <c r="AP125" s="297"/>
      <c r="AQ125" s="298"/>
      <c r="AR125" s="272"/>
      <c r="AS125" s="273"/>
    </row>
    <row r="126" spans="3:45">
      <c r="C126" s="125"/>
      <c r="D126" s="121"/>
      <c r="E126" s="125"/>
      <c r="F126" s="126"/>
      <c r="G126" s="126"/>
      <c r="H126" s="126"/>
      <c r="I126" s="121"/>
      <c r="J126" s="346"/>
      <c r="K126" s="347"/>
      <c r="L126" s="393"/>
      <c r="M126" s="394"/>
      <c r="N126" s="394"/>
      <c r="O126" s="394"/>
      <c r="P126" s="395"/>
      <c r="Q126" s="393"/>
      <c r="R126" s="394"/>
      <c r="S126" s="394"/>
      <c r="T126" s="394"/>
      <c r="U126" s="395"/>
      <c r="V126" s="393"/>
      <c r="W126" s="394"/>
      <c r="X126" s="394"/>
      <c r="Y126" s="394"/>
      <c r="Z126" s="395"/>
      <c r="AA126" s="360"/>
      <c r="AB126" s="361"/>
      <c r="AC126" s="360"/>
      <c r="AD126" s="361"/>
      <c r="AE126" s="400"/>
      <c r="AF126" s="401"/>
      <c r="AG126" s="405"/>
      <c r="AH126" s="406"/>
      <c r="AI126" s="406"/>
      <c r="AJ126" s="406"/>
      <c r="AK126" s="407"/>
      <c r="AL126" s="389"/>
      <c r="AM126" s="299"/>
      <c r="AN126" s="300"/>
      <c r="AO126" s="300"/>
      <c r="AP126" s="300"/>
      <c r="AQ126" s="301"/>
      <c r="AR126" s="274"/>
      <c r="AS126" s="275"/>
    </row>
    <row r="127" spans="3:45">
      <c r="C127" s="130">
        <v>23</v>
      </c>
      <c r="D127" s="119"/>
      <c r="E127" s="130" t="s">
        <v>163</v>
      </c>
      <c r="F127" s="131"/>
      <c r="G127" s="131"/>
      <c r="H127" s="131"/>
      <c r="I127" s="119"/>
      <c r="J127" s="342"/>
      <c r="K127" s="343"/>
      <c r="L127" s="348"/>
      <c r="M127" s="349"/>
      <c r="N127" s="349"/>
      <c r="O127" s="349"/>
      <c r="P127" s="350"/>
      <c r="Q127" s="348"/>
      <c r="R127" s="349"/>
      <c r="S127" s="349"/>
      <c r="T127" s="349"/>
      <c r="U127" s="350"/>
      <c r="V127" s="348"/>
      <c r="W127" s="349"/>
      <c r="X127" s="349"/>
      <c r="Y127" s="349"/>
      <c r="Z127" s="350"/>
      <c r="AA127" s="354"/>
      <c r="AB127" s="355"/>
      <c r="AC127" s="354"/>
      <c r="AD127" s="355"/>
      <c r="AE127" s="334"/>
      <c r="AF127" s="340"/>
      <c r="AG127" s="334"/>
      <c r="AH127" s="335"/>
      <c r="AI127" s="335"/>
      <c r="AJ127" s="335"/>
      <c r="AK127" s="340"/>
      <c r="AL127" s="387"/>
      <c r="AM127" s="264">
        <f t="shared" ref="AM127" si="62">AE127*AG127</f>
        <v>0</v>
      </c>
      <c r="AN127" s="265"/>
      <c r="AO127" s="265"/>
      <c r="AP127" s="265"/>
      <c r="AQ127" s="266"/>
      <c r="AR127" s="270" t="str">
        <f t="shared" ref="AR127" si="63">IF(
  AND(J127=$AV$40, AL127="APF", AM127&lt;AM129),
  "○",
  IF(
    J127=$AV$41,
    IF(COUNTBLANK(L129)+COUNTBLANK(Q129)+COUNTBLANK(V129)=0,"○","×"),
    IF(
      OR(
        AND(J127=$AV$40, AL127="", AM127&gt;AM129),
        AND(OR(J127=$AV$42, J127=$AV$44), AM127&gt;AM129)
      ),
      "○",
      IF(
        AND(J127=$AV$43, AC127="○"),
        "○",
        IF(
          AND(J127=$AV$45, ISNUMBER(MATCH(AA127, $AV$33:$AV$38, 0)), AA129=$AV$32),
          "○",
          IF(
            AND(J127=$AV$46, COUNTBLANK(L129)+COUNTBLANK(Q129)+COUNTBLANK(V129)=0),
            "○",
            "×"
          )
        )
      )
    )
  )
)</f>
        <v>×</v>
      </c>
      <c r="AS127" s="271"/>
    </row>
    <row r="128" spans="3:45">
      <c r="C128" s="122"/>
      <c r="D128" s="124"/>
      <c r="E128" s="302"/>
      <c r="F128" s="303"/>
      <c r="G128" s="303"/>
      <c r="H128" s="303"/>
      <c r="I128" s="304"/>
      <c r="J128" s="344"/>
      <c r="K128" s="345"/>
      <c r="L128" s="351"/>
      <c r="M128" s="352"/>
      <c r="N128" s="352"/>
      <c r="O128" s="352"/>
      <c r="P128" s="353"/>
      <c r="Q128" s="351"/>
      <c r="R128" s="352"/>
      <c r="S128" s="352"/>
      <c r="T128" s="352"/>
      <c r="U128" s="353"/>
      <c r="V128" s="351"/>
      <c r="W128" s="352"/>
      <c r="X128" s="352"/>
      <c r="Y128" s="352"/>
      <c r="Z128" s="353"/>
      <c r="AA128" s="356"/>
      <c r="AB128" s="357"/>
      <c r="AC128" s="358"/>
      <c r="AD128" s="359"/>
      <c r="AE128" s="336"/>
      <c r="AF128" s="341"/>
      <c r="AG128" s="336"/>
      <c r="AH128" s="337"/>
      <c r="AI128" s="337"/>
      <c r="AJ128" s="337"/>
      <c r="AK128" s="341"/>
      <c r="AL128" s="388"/>
      <c r="AM128" s="267"/>
      <c r="AN128" s="268"/>
      <c r="AO128" s="268"/>
      <c r="AP128" s="268"/>
      <c r="AQ128" s="269"/>
      <c r="AR128" s="272"/>
      <c r="AS128" s="273"/>
    </row>
    <row r="129" spans="3:45">
      <c r="C129" s="122"/>
      <c r="D129" s="124"/>
      <c r="E129" s="122" t="s">
        <v>169</v>
      </c>
      <c r="F129" s="123"/>
      <c r="G129" s="123"/>
      <c r="H129" s="123"/>
      <c r="I129" s="124"/>
      <c r="J129" s="344"/>
      <c r="K129" s="345"/>
      <c r="L129" s="390"/>
      <c r="M129" s="391"/>
      <c r="N129" s="391"/>
      <c r="O129" s="391"/>
      <c r="P129" s="392"/>
      <c r="Q129" s="390"/>
      <c r="R129" s="391"/>
      <c r="S129" s="391"/>
      <c r="T129" s="391"/>
      <c r="U129" s="392"/>
      <c r="V129" s="390"/>
      <c r="W129" s="391"/>
      <c r="X129" s="391"/>
      <c r="Y129" s="391"/>
      <c r="Z129" s="392"/>
      <c r="AA129" s="396"/>
      <c r="AB129" s="397"/>
      <c r="AC129" s="358"/>
      <c r="AD129" s="359"/>
      <c r="AE129" s="408"/>
      <c r="AF129" s="409"/>
      <c r="AG129" s="408"/>
      <c r="AH129" s="411"/>
      <c r="AI129" s="411"/>
      <c r="AJ129" s="411"/>
      <c r="AK129" s="409"/>
      <c r="AL129" s="388"/>
      <c r="AM129" s="296">
        <f t="shared" ref="AM129" si="64">AE129*AG129</f>
        <v>0</v>
      </c>
      <c r="AN129" s="297"/>
      <c r="AO129" s="297"/>
      <c r="AP129" s="297"/>
      <c r="AQ129" s="298"/>
      <c r="AR129" s="272"/>
      <c r="AS129" s="273"/>
    </row>
    <row r="130" spans="3:45">
      <c r="C130" s="125"/>
      <c r="D130" s="121"/>
      <c r="E130" s="125"/>
      <c r="F130" s="126"/>
      <c r="G130" s="126"/>
      <c r="H130" s="126"/>
      <c r="I130" s="121"/>
      <c r="J130" s="346"/>
      <c r="K130" s="347"/>
      <c r="L130" s="393"/>
      <c r="M130" s="394"/>
      <c r="N130" s="394"/>
      <c r="O130" s="394"/>
      <c r="P130" s="395"/>
      <c r="Q130" s="393"/>
      <c r="R130" s="394"/>
      <c r="S130" s="394"/>
      <c r="T130" s="394"/>
      <c r="U130" s="395"/>
      <c r="V130" s="393"/>
      <c r="W130" s="394"/>
      <c r="X130" s="394"/>
      <c r="Y130" s="394"/>
      <c r="Z130" s="395"/>
      <c r="AA130" s="360"/>
      <c r="AB130" s="361"/>
      <c r="AC130" s="360"/>
      <c r="AD130" s="361"/>
      <c r="AE130" s="400"/>
      <c r="AF130" s="410"/>
      <c r="AG130" s="400"/>
      <c r="AH130" s="401"/>
      <c r="AI130" s="401"/>
      <c r="AJ130" s="401"/>
      <c r="AK130" s="410"/>
      <c r="AL130" s="389"/>
      <c r="AM130" s="299"/>
      <c r="AN130" s="300"/>
      <c r="AO130" s="300"/>
      <c r="AP130" s="300"/>
      <c r="AQ130" s="301"/>
      <c r="AR130" s="274"/>
      <c r="AS130" s="275"/>
    </row>
    <row r="131" spans="3:45">
      <c r="C131" s="130">
        <v>24</v>
      </c>
      <c r="D131" s="119"/>
      <c r="E131" s="130" t="s">
        <v>163</v>
      </c>
      <c r="F131" s="131"/>
      <c r="G131" s="131"/>
      <c r="H131" s="131"/>
      <c r="I131" s="119"/>
      <c r="J131" s="342"/>
      <c r="K131" s="343"/>
      <c r="L131" s="348"/>
      <c r="M131" s="349"/>
      <c r="N131" s="349"/>
      <c r="O131" s="349"/>
      <c r="P131" s="350"/>
      <c r="Q131" s="348"/>
      <c r="R131" s="349"/>
      <c r="S131" s="349"/>
      <c r="T131" s="349"/>
      <c r="U131" s="350"/>
      <c r="V131" s="348"/>
      <c r="W131" s="349"/>
      <c r="X131" s="349"/>
      <c r="Y131" s="349"/>
      <c r="Z131" s="350"/>
      <c r="AA131" s="354"/>
      <c r="AB131" s="355"/>
      <c r="AC131" s="354"/>
      <c r="AD131" s="355"/>
      <c r="AE131" s="334"/>
      <c r="AF131" s="340"/>
      <c r="AG131" s="334"/>
      <c r="AH131" s="335"/>
      <c r="AI131" s="335"/>
      <c r="AJ131" s="335"/>
      <c r="AK131" s="340"/>
      <c r="AL131" s="387"/>
      <c r="AM131" s="264">
        <f t="shared" ref="AM131" si="65">AE131*AG131</f>
        <v>0</v>
      </c>
      <c r="AN131" s="265"/>
      <c r="AO131" s="265"/>
      <c r="AP131" s="265"/>
      <c r="AQ131" s="266"/>
      <c r="AR131" s="270" t="str">
        <f t="shared" ref="AR131" si="66">IF(
  AND(J131=$AV$40, AL131="APF", AM131&lt;AM133),
  "○",
  IF(
    J131=$AV$41,
    IF(COUNTBLANK(L133)+COUNTBLANK(Q133)+COUNTBLANK(V133)=0,"○","×"),
    IF(
      OR(
        AND(J131=$AV$40, AL131="", AM131&gt;AM133),
        AND(OR(J131=$AV$42, J131=$AV$44), AM131&gt;AM133)
      ),
      "○",
      IF(
        AND(J131=$AV$43, AC131="○"),
        "○",
        IF(
          AND(J131=$AV$45, ISNUMBER(MATCH(AA131, $AV$33:$AV$38, 0)), AA133=$AV$32),
          "○",
          IF(
            AND(J131=$AV$46, COUNTBLANK(L133)+COUNTBLANK(Q133)+COUNTBLANK(V133)=0),
            "○",
            "×"
          )
        )
      )
    )
  )
)</f>
        <v>×</v>
      </c>
      <c r="AS131" s="271"/>
    </row>
    <row r="132" spans="3:45">
      <c r="C132" s="122"/>
      <c r="D132" s="124"/>
      <c r="E132" s="302"/>
      <c r="F132" s="303"/>
      <c r="G132" s="303"/>
      <c r="H132" s="303"/>
      <c r="I132" s="304"/>
      <c r="J132" s="344"/>
      <c r="K132" s="345"/>
      <c r="L132" s="351"/>
      <c r="M132" s="352"/>
      <c r="N132" s="352"/>
      <c r="O132" s="352"/>
      <c r="P132" s="353"/>
      <c r="Q132" s="351"/>
      <c r="R132" s="352"/>
      <c r="S132" s="352"/>
      <c r="T132" s="352"/>
      <c r="U132" s="353"/>
      <c r="V132" s="351"/>
      <c r="W132" s="352"/>
      <c r="X132" s="352"/>
      <c r="Y132" s="352"/>
      <c r="Z132" s="353"/>
      <c r="AA132" s="356"/>
      <c r="AB132" s="357"/>
      <c r="AC132" s="358"/>
      <c r="AD132" s="359"/>
      <c r="AE132" s="336"/>
      <c r="AF132" s="341"/>
      <c r="AG132" s="336"/>
      <c r="AH132" s="337"/>
      <c r="AI132" s="337"/>
      <c r="AJ132" s="337"/>
      <c r="AK132" s="341"/>
      <c r="AL132" s="388"/>
      <c r="AM132" s="267"/>
      <c r="AN132" s="268"/>
      <c r="AO132" s="268"/>
      <c r="AP132" s="268"/>
      <c r="AQ132" s="269"/>
      <c r="AR132" s="272"/>
      <c r="AS132" s="273"/>
    </row>
    <row r="133" spans="3:45">
      <c r="C133" s="122"/>
      <c r="D133" s="124"/>
      <c r="E133" s="122" t="s">
        <v>169</v>
      </c>
      <c r="F133" s="123"/>
      <c r="G133" s="123"/>
      <c r="H133" s="123"/>
      <c r="I133" s="124"/>
      <c r="J133" s="344"/>
      <c r="K133" s="345"/>
      <c r="L133" s="390"/>
      <c r="M133" s="391"/>
      <c r="N133" s="391"/>
      <c r="O133" s="391"/>
      <c r="P133" s="392"/>
      <c r="Q133" s="390"/>
      <c r="R133" s="391"/>
      <c r="S133" s="391"/>
      <c r="T133" s="391"/>
      <c r="U133" s="392"/>
      <c r="V133" s="390"/>
      <c r="W133" s="391"/>
      <c r="X133" s="391"/>
      <c r="Y133" s="391"/>
      <c r="Z133" s="392"/>
      <c r="AA133" s="396"/>
      <c r="AB133" s="397"/>
      <c r="AC133" s="358"/>
      <c r="AD133" s="359"/>
      <c r="AE133" s="408"/>
      <c r="AF133" s="409"/>
      <c r="AG133" s="408"/>
      <c r="AH133" s="411"/>
      <c r="AI133" s="411"/>
      <c r="AJ133" s="411"/>
      <c r="AK133" s="409"/>
      <c r="AL133" s="388"/>
      <c r="AM133" s="296">
        <f t="shared" ref="AM133" si="67">AE133*AG133</f>
        <v>0</v>
      </c>
      <c r="AN133" s="297"/>
      <c r="AO133" s="297"/>
      <c r="AP133" s="297"/>
      <c r="AQ133" s="298"/>
      <c r="AR133" s="272"/>
      <c r="AS133" s="273"/>
    </row>
    <row r="134" spans="3:45">
      <c r="C134" s="125"/>
      <c r="D134" s="121"/>
      <c r="E134" s="125"/>
      <c r="F134" s="126"/>
      <c r="G134" s="126"/>
      <c r="H134" s="126"/>
      <c r="I134" s="121"/>
      <c r="J134" s="346"/>
      <c r="K134" s="347"/>
      <c r="L134" s="393"/>
      <c r="M134" s="394"/>
      <c r="N134" s="394"/>
      <c r="O134" s="394"/>
      <c r="P134" s="395"/>
      <c r="Q134" s="393"/>
      <c r="R134" s="394"/>
      <c r="S134" s="394"/>
      <c r="T134" s="394"/>
      <c r="U134" s="395"/>
      <c r="V134" s="393"/>
      <c r="W134" s="394"/>
      <c r="X134" s="394"/>
      <c r="Y134" s="394"/>
      <c r="Z134" s="395"/>
      <c r="AA134" s="360"/>
      <c r="AB134" s="361"/>
      <c r="AC134" s="360"/>
      <c r="AD134" s="361"/>
      <c r="AE134" s="400"/>
      <c r="AF134" s="410"/>
      <c r="AG134" s="400"/>
      <c r="AH134" s="401"/>
      <c r="AI134" s="401"/>
      <c r="AJ134" s="401"/>
      <c r="AK134" s="410"/>
      <c r="AL134" s="389"/>
      <c r="AM134" s="299"/>
      <c r="AN134" s="300"/>
      <c r="AO134" s="300"/>
      <c r="AP134" s="300"/>
      <c r="AQ134" s="301"/>
      <c r="AR134" s="274"/>
      <c r="AS134" s="275"/>
    </row>
    <row r="135" spans="3:45">
      <c r="C135" s="130">
        <v>25</v>
      </c>
      <c r="D135" s="119"/>
      <c r="E135" s="130" t="s">
        <v>163</v>
      </c>
      <c r="F135" s="131"/>
      <c r="G135" s="131"/>
      <c r="H135" s="131"/>
      <c r="I135" s="119"/>
      <c r="J135" s="342"/>
      <c r="K135" s="343"/>
      <c r="L135" s="348"/>
      <c r="M135" s="349"/>
      <c r="N135" s="349"/>
      <c r="O135" s="349"/>
      <c r="P135" s="350"/>
      <c r="Q135" s="348"/>
      <c r="R135" s="349"/>
      <c r="S135" s="349"/>
      <c r="T135" s="349"/>
      <c r="U135" s="350"/>
      <c r="V135" s="348"/>
      <c r="W135" s="349"/>
      <c r="X135" s="349"/>
      <c r="Y135" s="349"/>
      <c r="Z135" s="350"/>
      <c r="AA135" s="354"/>
      <c r="AB135" s="355"/>
      <c r="AC135" s="354"/>
      <c r="AD135" s="355"/>
      <c r="AE135" s="334"/>
      <c r="AF135" s="340"/>
      <c r="AG135" s="334"/>
      <c r="AH135" s="335"/>
      <c r="AI135" s="335"/>
      <c r="AJ135" s="335"/>
      <c r="AK135" s="340"/>
      <c r="AL135" s="387"/>
      <c r="AM135" s="264">
        <f t="shared" ref="AM135" si="68">AE135*AG135</f>
        <v>0</v>
      </c>
      <c r="AN135" s="265"/>
      <c r="AO135" s="265"/>
      <c r="AP135" s="265"/>
      <c r="AQ135" s="266"/>
      <c r="AR135" s="270" t="str">
        <f t="shared" ref="AR135" si="69">IF(
  AND(J135=$AV$40, AL135="APF", AM135&lt;AM137),
  "○",
  IF(
    J135=$AV$41,
    IF(COUNTBLANK(L137)+COUNTBLANK(Q137)+COUNTBLANK(V137)=0,"○","×"),
    IF(
      OR(
        AND(J135=$AV$40, AL135="", AM135&gt;AM137),
        AND(OR(J135=$AV$42, J135=$AV$44), AM135&gt;AM137)
      ),
      "○",
      IF(
        AND(J135=$AV$43, AC135="○"),
        "○",
        IF(
          AND(J135=$AV$45, ISNUMBER(MATCH(AA135, $AV$33:$AV$38, 0)), AA137=$AV$32),
          "○",
          IF(
            AND(J135=$AV$46, COUNTBLANK(L137)+COUNTBLANK(Q137)+COUNTBLANK(V137)=0),
            "○",
            "×"
          )
        )
      )
    )
  )
)</f>
        <v>×</v>
      </c>
      <c r="AS135" s="271"/>
    </row>
    <row r="136" spans="3:45">
      <c r="C136" s="122"/>
      <c r="D136" s="124"/>
      <c r="E136" s="302"/>
      <c r="F136" s="303"/>
      <c r="G136" s="303"/>
      <c r="H136" s="303"/>
      <c r="I136" s="304"/>
      <c r="J136" s="344"/>
      <c r="K136" s="345"/>
      <c r="L136" s="351"/>
      <c r="M136" s="352"/>
      <c r="N136" s="352"/>
      <c r="O136" s="352"/>
      <c r="P136" s="353"/>
      <c r="Q136" s="351"/>
      <c r="R136" s="352"/>
      <c r="S136" s="352"/>
      <c r="T136" s="352"/>
      <c r="U136" s="353"/>
      <c r="V136" s="351"/>
      <c r="W136" s="352"/>
      <c r="X136" s="352"/>
      <c r="Y136" s="352"/>
      <c r="Z136" s="353"/>
      <c r="AA136" s="356"/>
      <c r="AB136" s="357"/>
      <c r="AC136" s="358"/>
      <c r="AD136" s="359"/>
      <c r="AE136" s="336"/>
      <c r="AF136" s="341"/>
      <c r="AG136" s="336"/>
      <c r="AH136" s="337"/>
      <c r="AI136" s="337"/>
      <c r="AJ136" s="337"/>
      <c r="AK136" s="341"/>
      <c r="AL136" s="388"/>
      <c r="AM136" s="267"/>
      <c r="AN136" s="268"/>
      <c r="AO136" s="268"/>
      <c r="AP136" s="268"/>
      <c r="AQ136" s="269"/>
      <c r="AR136" s="272"/>
      <c r="AS136" s="273"/>
    </row>
    <row r="137" spans="3:45">
      <c r="C137" s="122"/>
      <c r="D137" s="124"/>
      <c r="E137" s="122" t="s">
        <v>169</v>
      </c>
      <c r="F137" s="123"/>
      <c r="G137" s="123"/>
      <c r="H137" s="123"/>
      <c r="I137" s="124"/>
      <c r="J137" s="344"/>
      <c r="K137" s="345"/>
      <c r="L137" s="390"/>
      <c r="M137" s="391"/>
      <c r="N137" s="391"/>
      <c r="O137" s="391"/>
      <c r="P137" s="392"/>
      <c r="Q137" s="390"/>
      <c r="R137" s="391"/>
      <c r="S137" s="391"/>
      <c r="T137" s="391"/>
      <c r="U137" s="392"/>
      <c r="V137" s="390"/>
      <c r="W137" s="391"/>
      <c r="X137" s="391"/>
      <c r="Y137" s="391"/>
      <c r="Z137" s="392"/>
      <c r="AA137" s="396"/>
      <c r="AB137" s="397"/>
      <c r="AC137" s="358"/>
      <c r="AD137" s="359"/>
      <c r="AE137" s="408"/>
      <c r="AF137" s="409"/>
      <c r="AG137" s="408"/>
      <c r="AH137" s="411"/>
      <c r="AI137" s="411"/>
      <c r="AJ137" s="411"/>
      <c r="AK137" s="409"/>
      <c r="AL137" s="388"/>
      <c r="AM137" s="296">
        <f t="shared" ref="AM137" si="70">AE137*AG137</f>
        <v>0</v>
      </c>
      <c r="AN137" s="297"/>
      <c r="AO137" s="297"/>
      <c r="AP137" s="297"/>
      <c r="AQ137" s="298"/>
      <c r="AR137" s="272"/>
      <c r="AS137" s="273"/>
    </row>
    <row r="138" spans="3:45">
      <c r="C138" s="125"/>
      <c r="D138" s="121"/>
      <c r="E138" s="125"/>
      <c r="F138" s="126"/>
      <c r="G138" s="126"/>
      <c r="H138" s="126"/>
      <c r="I138" s="121"/>
      <c r="J138" s="346"/>
      <c r="K138" s="347"/>
      <c r="L138" s="393"/>
      <c r="M138" s="394"/>
      <c r="N138" s="394"/>
      <c r="O138" s="394"/>
      <c r="P138" s="395"/>
      <c r="Q138" s="393"/>
      <c r="R138" s="394"/>
      <c r="S138" s="394"/>
      <c r="T138" s="394"/>
      <c r="U138" s="395"/>
      <c r="V138" s="393"/>
      <c r="W138" s="394"/>
      <c r="X138" s="394"/>
      <c r="Y138" s="394"/>
      <c r="Z138" s="395"/>
      <c r="AA138" s="360"/>
      <c r="AB138" s="361"/>
      <c r="AC138" s="360"/>
      <c r="AD138" s="361"/>
      <c r="AE138" s="400"/>
      <c r="AF138" s="410"/>
      <c r="AG138" s="400"/>
      <c r="AH138" s="401"/>
      <c r="AI138" s="401"/>
      <c r="AJ138" s="401"/>
      <c r="AK138" s="410"/>
      <c r="AL138" s="389"/>
      <c r="AM138" s="299"/>
      <c r="AN138" s="300"/>
      <c r="AO138" s="300"/>
      <c r="AP138" s="300"/>
      <c r="AQ138" s="301"/>
      <c r="AR138" s="274"/>
      <c r="AS138" s="275"/>
    </row>
    <row r="139" spans="3:45">
      <c r="C139" s="130">
        <v>26</v>
      </c>
      <c r="D139" s="119"/>
      <c r="E139" s="130" t="s">
        <v>163</v>
      </c>
      <c r="F139" s="131"/>
      <c r="G139" s="131"/>
      <c r="H139" s="131"/>
      <c r="I139" s="119"/>
      <c r="J139" s="342"/>
      <c r="K139" s="343"/>
      <c r="L139" s="348"/>
      <c r="M139" s="349"/>
      <c r="N139" s="349"/>
      <c r="O139" s="349"/>
      <c r="P139" s="350"/>
      <c r="Q139" s="348"/>
      <c r="R139" s="349"/>
      <c r="S139" s="349"/>
      <c r="T139" s="349"/>
      <c r="U139" s="350"/>
      <c r="V139" s="348"/>
      <c r="W139" s="349"/>
      <c r="X139" s="349"/>
      <c r="Y139" s="349"/>
      <c r="Z139" s="350"/>
      <c r="AA139" s="354"/>
      <c r="AB139" s="355"/>
      <c r="AC139" s="354"/>
      <c r="AD139" s="355"/>
      <c r="AE139" s="334"/>
      <c r="AF139" s="340"/>
      <c r="AG139" s="334"/>
      <c r="AH139" s="335"/>
      <c r="AI139" s="335"/>
      <c r="AJ139" s="335"/>
      <c r="AK139" s="340"/>
      <c r="AL139" s="387"/>
      <c r="AM139" s="264">
        <f t="shared" ref="AM139" si="71">AE139*AG139</f>
        <v>0</v>
      </c>
      <c r="AN139" s="265"/>
      <c r="AO139" s="265"/>
      <c r="AP139" s="265"/>
      <c r="AQ139" s="266"/>
      <c r="AR139" s="270" t="str">
        <f t="shared" ref="AR139" si="72">IF(
  AND(J139=$AV$40, AL139="APF", AM139&lt;AM141),
  "○",
  IF(
    J139=$AV$41,
    IF(COUNTBLANK(L141)+COUNTBLANK(Q141)+COUNTBLANK(V141)=0,"○","×"),
    IF(
      OR(
        AND(J139=$AV$40, AL139="", AM139&gt;AM141),
        AND(OR(J139=$AV$42, J139=$AV$44), AM139&gt;AM141)
      ),
      "○",
      IF(
        AND(J139=$AV$43, AC139="○"),
        "○",
        IF(
          AND(J139=$AV$45, ISNUMBER(MATCH(AA139, $AV$33:$AV$38, 0)), AA141=$AV$32),
          "○",
          IF(
            AND(J139=$AV$46, COUNTBLANK(L141)+COUNTBLANK(Q141)+COUNTBLANK(V141)=0),
            "○",
            "×"
          )
        )
      )
    )
  )
)</f>
        <v>×</v>
      </c>
      <c r="AS139" s="271"/>
    </row>
    <row r="140" spans="3:45">
      <c r="C140" s="122"/>
      <c r="D140" s="124"/>
      <c r="E140" s="302"/>
      <c r="F140" s="303"/>
      <c r="G140" s="303"/>
      <c r="H140" s="303"/>
      <c r="I140" s="304"/>
      <c r="J140" s="344"/>
      <c r="K140" s="345"/>
      <c r="L140" s="351"/>
      <c r="M140" s="352"/>
      <c r="N140" s="352"/>
      <c r="O140" s="352"/>
      <c r="P140" s="353"/>
      <c r="Q140" s="351"/>
      <c r="R140" s="352"/>
      <c r="S140" s="352"/>
      <c r="T140" s="352"/>
      <c r="U140" s="353"/>
      <c r="V140" s="351"/>
      <c r="W140" s="352"/>
      <c r="X140" s="352"/>
      <c r="Y140" s="352"/>
      <c r="Z140" s="353"/>
      <c r="AA140" s="356"/>
      <c r="AB140" s="357"/>
      <c r="AC140" s="358"/>
      <c r="AD140" s="359"/>
      <c r="AE140" s="336"/>
      <c r="AF140" s="341"/>
      <c r="AG140" s="336"/>
      <c r="AH140" s="337"/>
      <c r="AI140" s="337"/>
      <c r="AJ140" s="337"/>
      <c r="AK140" s="341"/>
      <c r="AL140" s="388"/>
      <c r="AM140" s="267"/>
      <c r="AN140" s="268"/>
      <c r="AO140" s="268"/>
      <c r="AP140" s="268"/>
      <c r="AQ140" s="269"/>
      <c r="AR140" s="272"/>
      <c r="AS140" s="273"/>
    </row>
    <row r="141" spans="3:45">
      <c r="C141" s="122"/>
      <c r="D141" s="124"/>
      <c r="E141" s="122" t="s">
        <v>169</v>
      </c>
      <c r="F141" s="123"/>
      <c r="G141" s="123"/>
      <c r="H141" s="123"/>
      <c r="I141" s="124"/>
      <c r="J141" s="344"/>
      <c r="K141" s="345"/>
      <c r="L141" s="390"/>
      <c r="M141" s="391"/>
      <c r="N141" s="391"/>
      <c r="O141" s="391"/>
      <c r="P141" s="392"/>
      <c r="Q141" s="390"/>
      <c r="R141" s="391"/>
      <c r="S141" s="391"/>
      <c r="T141" s="391"/>
      <c r="U141" s="392"/>
      <c r="V141" s="390"/>
      <c r="W141" s="391"/>
      <c r="X141" s="391"/>
      <c r="Y141" s="391"/>
      <c r="Z141" s="392"/>
      <c r="AA141" s="396"/>
      <c r="AB141" s="397"/>
      <c r="AC141" s="358"/>
      <c r="AD141" s="359"/>
      <c r="AE141" s="408"/>
      <c r="AF141" s="409"/>
      <c r="AG141" s="408"/>
      <c r="AH141" s="411"/>
      <c r="AI141" s="411"/>
      <c r="AJ141" s="411"/>
      <c r="AK141" s="409"/>
      <c r="AL141" s="388"/>
      <c r="AM141" s="296">
        <f t="shared" ref="AM141" si="73">AE141*AG141</f>
        <v>0</v>
      </c>
      <c r="AN141" s="297"/>
      <c r="AO141" s="297"/>
      <c r="AP141" s="297"/>
      <c r="AQ141" s="298"/>
      <c r="AR141" s="272"/>
      <c r="AS141" s="273"/>
    </row>
    <row r="142" spans="3:45">
      <c r="C142" s="125"/>
      <c r="D142" s="121"/>
      <c r="E142" s="125"/>
      <c r="F142" s="126"/>
      <c r="G142" s="126"/>
      <c r="H142" s="126"/>
      <c r="I142" s="121"/>
      <c r="J142" s="346"/>
      <c r="K142" s="347"/>
      <c r="L142" s="393"/>
      <c r="M142" s="394"/>
      <c r="N142" s="394"/>
      <c r="O142" s="394"/>
      <c r="P142" s="395"/>
      <c r="Q142" s="393"/>
      <c r="R142" s="394"/>
      <c r="S142" s="394"/>
      <c r="T142" s="394"/>
      <c r="U142" s="395"/>
      <c r="V142" s="393"/>
      <c r="W142" s="394"/>
      <c r="X142" s="394"/>
      <c r="Y142" s="394"/>
      <c r="Z142" s="395"/>
      <c r="AA142" s="360"/>
      <c r="AB142" s="361"/>
      <c r="AC142" s="360"/>
      <c r="AD142" s="361"/>
      <c r="AE142" s="400"/>
      <c r="AF142" s="410"/>
      <c r="AG142" s="400"/>
      <c r="AH142" s="401"/>
      <c r="AI142" s="401"/>
      <c r="AJ142" s="401"/>
      <c r="AK142" s="410"/>
      <c r="AL142" s="389"/>
      <c r="AM142" s="299"/>
      <c r="AN142" s="300"/>
      <c r="AO142" s="300"/>
      <c r="AP142" s="300"/>
      <c r="AQ142" s="301"/>
      <c r="AR142" s="274"/>
      <c r="AS142" s="275"/>
    </row>
    <row r="145" spans="3:45">
      <c r="C145" s="130" t="s">
        <v>6</v>
      </c>
      <c r="D145" s="119"/>
      <c r="E145" s="130" t="s">
        <v>151</v>
      </c>
      <c r="F145" s="131"/>
      <c r="G145" s="131"/>
      <c r="H145" s="131"/>
      <c r="I145" s="119"/>
      <c r="J145" s="215" t="s">
        <v>152</v>
      </c>
      <c r="K145" s="217"/>
      <c r="L145" s="130" t="s">
        <v>153</v>
      </c>
      <c r="M145" s="131"/>
      <c r="N145" s="131"/>
      <c r="O145" s="131"/>
      <c r="P145" s="119"/>
      <c r="Q145" s="215" t="s">
        <v>154</v>
      </c>
      <c r="R145" s="216"/>
      <c r="S145" s="216"/>
      <c r="T145" s="216"/>
      <c r="U145" s="217"/>
      <c r="V145" s="130" t="s">
        <v>155</v>
      </c>
      <c r="W145" s="131"/>
      <c r="X145" s="131"/>
      <c r="Y145" s="131"/>
      <c r="Z145" s="119"/>
      <c r="AA145" s="365" t="s">
        <v>156</v>
      </c>
      <c r="AB145" s="366"/>
      <c r="AC145" s="365" t="s">
        <v>157</v>
      </c>
      <c r="AD145" s="366"/>
      <c r="AE145" s="130" t="s">
        <v>158</v>
      </c>
      <c r="AF145" s="131"/>
      <c r="AG145" s="371" t="s">
        <v>159</v>
      </c>
      <c r="AH145" s="371"/>
      <c r="AI145" s="371"/>
      <c r="AJ145" s="371"/>
      <c r="AK145" s="371"/>
      <c r="AL145" s="372" t="s">
        <v>160</v>
      </c>
      <c r="AM145" s="216" t="s">
        <v>161</v>
      </c>
      <c r="AN145" s="216"/>
      <c r="AO145" s="216"/>
      <c r="AP145" s="216"/>
      <c r="AQ145" s="216"/>
      <c r="AR145" s="130" t="s">
        <v>162</v>
      </c>
      <c r="AS145" s="119"/>
    </row>
    <row r="146" spans="3:45">
      <c r="C146" s="122"/>
      <c r="D146" s="124"/>
      <c r="E146" s="122"/>
      <c r="F146" s="123"/>
      <c r="G146" s="123"/>
      <c r="H146" s="123"/>
      <c r="I146" s="124"/>
      <c r="J146" s="184"/>
      <c r="K146" s="185"/>
      <c r="L146" s="122"/>
      <c r="M146" s="123"/>
      <c r="N146" s="123"/>
      <c r="O146" s="123"/>
      <c r="P146" s="124"/>
      <c r="Q146" s="184"/>
      <c r="R146" s="113"/>
      <c r="S146" s="113"/>
      <c r="T146" s="113"/>
      <c r="U146" s="185"/>
      <c r="V146" s="122"/>
      <c r="W146" s="123"/>
      <c r="X146" s="123"/>
      <c r="Y146" s="123"/>
      <c r="Z146" s="124"/>
      <c r="AA146" s="367"/>
      <c r="AB146" s="368"/>
      <c r="AC146" s="367"/>
      <c r="AD146" s="368"/>
      <c r="AE146" s="122"/>
      <c r="AF146" s="123"/>
      <c r="AG146" s="371"/>
      <c r="AH146" s="371"/>
      <c r="AI146" s="371"/>
      <c r="AJ146" s="371"/>
      <c r="AK146" s="371"/>
      <c r="AL146" s="373"/>
      <c r="AM146" s="113"/>
      <c r="AN146" s="113"/>
      <c r="AO146" s="113"/>
      <c r="AP146" s="113"/>
      <c r="AQ146" s="113"/>
      <c r="AR146" s="122"/>
      <c r="AS146" s="124"/>
    </row>
    <row r="147" spans="3:45">
      <c r="C147" s="122"/>
      <c r="D147" s="124"/>
      <c r="E147" s="122"/>
      <c r="F147" s="123"/>
      <c r="G147" s="123"/>
      <c r="H147" s="123"/>
      <c r="I147" s="124"/>
      <c r="J147" s="184"/>
      <c r="K147" s="185"/>
      <c r="L147" s="122"/>
      <c r="M147" s="123"/>
      <c r="N147" s="123"/>
      <c r="O147" s="123"/>
      <c r="P147" s="124"/>
      <c r="Q147" s="184"/>
      <c r="R147" s="113"/>
      <c r="S147" s="113"/>
      <c r="T147" s="113"/>
      <c r="U147" s="185"/>
      <c r="V147" s="122"/>
      <c r="W147" s="123"/>
      <c r="X147" s="123"/>
      <c r="Y147" s="123"/>
      <c r="Z147" s="124"/>
      <c r="AA147" s="367"/>
      <c r="AB147" s="368"/>
      <c r="AC147" s="367"/>
      <c r="AD147" s="368"/>
      <c r="AE147" s="122"/>
      <c r="AF147" s="123"/>
      <c r="AG147" s="371"/>
      <c r="AH147" s="371"/>
      <c r="AI147" s="371"/>
      <c r="AJ147" s="371"/>
      <c r="AK147" s="371"/>
      <c r="AL147" s="373"/>
      <c r="AM147" s="113"/>
      <c r="AN147" s="113"/>
      <c r="AO147" s="113"/>
      <c r="AP147" s="113"/>
      <c r="AQ147" s="113"/>
      <c r="AR147" s="122"/>
      <c r="AS147" s="124"/>
    </row>
    <row r="148" spans="3:45">
      <c r="C148" s="122"/>
      <c r="D148" s="124"/>
      <c r="E148" s="122"/>
      <c r="F148" s="123"/>
      <c r="G148" s="123"/>
      <c r="H148" s="123"/>
      <c r="I148" s="124"/>
      <c r="J148" s="184"/>
      <c r="K148" s="185"/>
      <c r="L148" s="122"/>
      <c r="M148" s="123"/>
      <c r="N148" s="123"/>
      <c r="O148" s="123"/>
      <c r="P148" s="124"/>
      <c r="Q148" s="184"/>
      <c r="R148" s="113"/>
      <c r="S148" s="113"/>
      <c r="T148" s="113"/>
      <c r="U148" s="185"/>
      <c r="V148" s="122"/>
      <c r="W148" s="123"/>
      <c r="X148" s="123"/>
      <c r="Y148" s="123"/>
      <c r="Z148" s="124"/>
      <c r="AA148" s="367"/>
      <c r="AB148" s="368"/>
      <c r="AC148" s="367"/>
      <c r="AD148" s="368"/>
      <c r="AE148" s="122"/>
      <c r="AF148" s="123"/>
      <c r="AG148" s="371"/>
      <c r="AH148" s="371"/>
      <c r="AI148" s="371"/>
      <c r="AJ148" s="371"/>
      <c r="AK148" s="371"/>
      <c r="AL148" s="373"/>
      <c r="AM148" s="113"/>
      <c r="AN148" s="113"/>
      <c r="AO148" s="113"/>
      <c r="AP148" s="113"/>
      <c r="AQ148" s="113"/>
      <c r="AR148" s="122"/>
      <c r="AS148" s="124"/>
    </row>
    <row r="149" spans="3:45">
      <c r="C149" s="125"/>
      <c r="D149" s="121"/>
      <c r="E149" s="125"/>
      <c r="F149" s="126"/>
      <c r="G149" s="126"/>
      <c r="H149" s="126"/>
      <c r="I149" s="121"/>
      <c r="J149" s="186"/>
      <c r="K149" s="187"/>
      <c r="L149" s="125"/>
      <c r="M149" s="126"/>
      <c r="N149" s="126"/>
      <c r="O149" s="126"/>
      <c r="P149" s="121"/>
      <c r="Q149" s="186"/>
      <c r="R149" s="116"/>
      <c r="S149" s="116"/>
      <c r="T149" s="116"/>
      <c r="U149" s="187"/>
      <c r="V149" s="125"/>
      <c r="W149" s="126"/>
      <c r="X149" s="126"/>
      <c r="Y149" s="126"/>
      <c r="Z149" s="121"/>
      <c r="AA149" s="369"/>
      <c r="AB149" s="370"/>
      <c r="AC149" s="369"/>
      <c r="AD149" s="370"/>
      <c r="AE149" s="125"/>
      <c r="AF149" s="126"/>
      <c r="AG149" s="371"/>
      <c r="AH149" s="371"/>
      <c r="AI149" s="371"/>
      <c r="AJ149" s="371"/>
      <c r="AK149" s="371"/>
      <c r="AL149" s="374"/>
      <c r="AM149" s="116"/>
      <c r="AN149" s="116"/>
      <c r="AO149" s="116"/>
      <c r="AP149" s="116"/>
      <c r="AQ149" s="116"/>
      <c r="AR149" s="125"/>
      <c r="AS149" s="121"/>
    </row>
    <row r="150" spans="3:45">
      <c r="C150" s="130">
        <v>27</v>
      </c>
      <c r="D150" s="119"/>
      <c r="E150" s="130" t="s">
        <v>163</v>
      </c>
      <c r="F150" s="131"/>
      <c r="G150" s="131"/>
      <c r="H150" s="131"/>
      <c r="I150" s="119"/>
      <c r="J150" s="412"/>
      <c r="K150" s="413"/>
      <c r="L150" s="348"/>
      <c r="M150" s="349"/>
      <c r="N150" s="349"/>
      <c r="O150" s="349"/>
      <c r="P150" s="350"/>
      <c r="Q150" s="348"/>
      <c r="R150" s="349"/>
      <c r="S150" s="349"/>
      <c r="T150" s="349"/>
      <c r="U150" s="350"/>
      <c r="V150" s="348"/>
      <c r="W150" s="349"/>
      <c r="X150" s="349"/>
      <c r="Y150" s="349"/>
      <c r="Z150" s="350"/>
      <c r="AA150" s="354"/>
      <c r="AB150" s="355"/>
      <c r="AC150" s="354"/>
      <c r="AD150" s="355"/>
      <c r="AE150" s="334"/>
      <c r="AF150" s="335"/>
      <c r="AG150" s="381"/>
      <c r="AH150" s="382"/>
      <c r="AI150" s="382"/>
      <c r="AJ150" s="382"/>
      <c r="AK150" s="383"/>
      <c r="AL150" s="387"/>
      <c r="AM150" s="264">
        <f>AE150*AG150</f>
        <v>0</v>
      </c>
      <c r="AN150" s="265"/>
      <c r="AO150" s="265"/>
      <c r="AP150" s="265"/>
      <c r="AQ150" s="266"/>
      <c r="AR150" s="270" t="str">
        <f>IF(
  AND(J150=$AV$40, AL150="APF", AM150&lt;AM152),
  "○",
  IF(
    J150=$AV$41,
    IF(COUNTBLANK(L152)+COUNTBLANK(Q152)+COUNTBLANK(V152)=0,"○","×"),
    IF(
      OR(
        AND(J150=$AV$40, AL150="", AM150&gt;AM152),
        AND(OR(J150=$AV$42, J150=$AV$44), AM150&gt;AM152)
      ),
      "○",
      IF(
        AND(J150=$AV$43, AC150="○"),
        "○",
        IF(
          AND(J150=$AV$45, ISNUMBER(MATCH(AA150, $AV$33:$AV$38, 0)), AA152=$AV$32),
          "○",
          IF(
            AND(J150=$AV$46, COUNTBLANK(L152)+COUNTBLANK(Q152)+COUNTBLANK(V152)=0),
            "○",
            "×"
          )
        )
      )
    )
  )
)</f>
        <v>×</v>
      </c>
      <c r="AS150" s="271"/>
    </row>
    <row r="151" spans="3:45">
      <c r="C151" s="122"/>
      <c r="D151" s="124"/>
      <c r="E151" s="302"/>
      <c r="F151" s="303"/>
      <c r="G151" s="303"/>
      <c r="H151" s="303"/>
      <c r="I151" s="304"/>
      <c r="J151" s="414"/>
      <c r="K151" s="415"/>
      <c r="L151" s="351"/>
      <c r="M151" s="352"/>
      <c r="N151" s="352"/>
      <c r="O151" s="352"/>
      <c r="P151" s="353"/>
      <c r="Q151" s="351"/>
      <c r="R151" s="352"/>
      <c r="S151" s="352"/>
      <c r="T151" s="352"/>
      <c r="U151" s="353"/>
      <c r="V151" s="351"/>
      <c r="W151" s="352"/>
      <c r="X151" s="352"/>
      <c r="Y151" s="352"/>
      <c r="Z151" s="353"/>
      <c r="AA151" s="356"/>
      <c r="AB151" s="357"/>
      <c r="AC151" s="358"/>
      <c r="AD151" s="359"/>
      <c r="AE151" s="336"/>
      <c r="AF151" s="337"/>
      <c r="AG151" s="384"/>
      <c r="AH151" s="385"/>
      <c r="AI151" s="385"/>
      <c r="AJ151" s="385"/>
      <c r="AK151" s="386"/>
      <c r="AL151" s="388"/>
      <c r="AM151" s="267"/>
      <c r="AN151" s="268"/>
      <c r="AO151" s="268"/>
      <c r="AP151" s="268"/>
      <c r="AQ151" s="269"/>
      <c r="AR151" s="272"/>
      <c r="AS151" s="273"/>
    </row>
    <row r="152" spans="3:45">
      <c r="C152" s="122"/>
      <c r="D152" s="124"/>
      <c r="E152" s="184" t="s">
        <v>169</v>
      </c>
      <c r="F152" s="123"/>
      <c r="G152" s="123"/>
      <c r="H152" s="123"/>
      <c r="I152" s="124"/>
      <c r="J152" s="414"/>
      <c r="K152" s="415"/>
      <c r="L152" s="418"/>
      <c r="M152" s="419"/>
      <c r="N152" s="419"/>
      <c r="O152" s="419"/>
      <c r="P152" s="420"/>
      <c r="Q152" s="418"/>
      <c r="R152" s="419"/>
      <c r="S152" s="419"/>
      <c r="T152" s="419"/>
      <c r="U152" s="420"/>
      <c r="V152" s="418"/>
      <c r="W152" s="419"/>
      <c r="X152" s="419"/>
      <c r="Y152" s="419"/>
      <c r="Z152" s="420"/>
      <c r="AA152" s="396"/>
      <c r="AB152" s="397"/>
      <c r="AC152" s="358"/>
      <c r="AD152" s="359"/>
      <c r="AE152" s="398"/>
      <c r="AF152" s="399"/>
      <c r="AG152" s="402"/>
      <c r="AH152" s="403"/>
      <c r="AI152" s="403"/>
      <c r="AJ152" s="403"/>
      <c r="AK152" s="404"/>
      <c r="AL152" s="388"/>
      <c r="AM152" s="296">
        <f t="shared" ref="AM152" si="74">AE152*AG152</f>
        <v>0</v>
      </c>
      <c r="AN152" s="297"/>
      <c r="AO152" s="297"/>
      <c r="AP152" s="297"/>
      <c r="AQ152" s="298"/>
      <c r="AR152" s="272"/>
      <c r="AS152" s="273"/>
    </row>
    <row r="153" spans="3:45">
      <c r="C153" s="125"/>
      <c r="D153" s="121"/>
      <c r="E153" s="125"/>
      <c r="F153" s="126"/>
      <c r="G153" s="126"/>
      <c r="H153" s="126"/>
      <c r="I153" s="121"/>
      <c r="J153" s="416"/>
      <c r="K153" s="417"/>
      <c r="L153" s="393"/>
      <c r="M153" s="394"/>
      <c r="N153" s="394"/>
      <c r="O153" s="394"/>
      <c r="P153" s="395"/>
      <c r="Q153" s="393"/>
      <c r="R153" s="394"/>
      <c r="S153" s="394"/>
      <c r="T153" s="394"/>
      <c r="U153" s="395"/>
      <c r="V153" s="393"/>
      <c r="W153" s="394"/>
      <c r="X153" s="394"/>
      <c r="Y153" s="394"/>
      <c r="Z153" s="395"/>
      <c r="AA153" s="360"/>
      <c r="AB153" s="361"/>
      <c r="AC153" s="360"/>
      <c r="AD153" s="361"/>
      <c r="AE153" s="400"/>
      <c r="AF153" s="401"/>
      <c r="AG153" s="405"/>
      <c r="AH153" s="406"/>
      <c r="AI153" s="406"/>
      <c r="AJ153" s="406"/>
      <c r="AK153" s="407"/>
      <c r="AL153" s="389"/>
      <c r="AM153" s="299"/>
      <c r="AN153" s="300"/>
      <c r="AO153" s="300"/>
      <c r="AP153" s="300"/>
      <c r="AQ153" s="301"/>
      <c r="AR153" s="274"/>
      <c r="AS153" s="275"/>
    </row>
    <row r="154" spans="3:45">
      <c r="C154" s="130">
        <v>28</v>
      </c>
      <c r="D154" s="119"/>
      <c r="E154" s="130" t="s">
        <v>163</v>
      </c>
      <c r="F154" s="131"/>
      <c r="G154" s="131"/>
      <c r="H154" s="131"/>
      <c r="I154" s="119"/>
      <c r="J154" s="342"/>
      <c r="K154" s="343"/>
      <c r="L154" s="348"/>
      <c r="M154" s="349"/>
      <c r="N154" s="349"/>
      <c r="O154" s="349"/>
      <c r="P154" s="350"/>
      <c r="Q154" s="348"/>
      <c r="R154" s="349"/>
      <c r="S154" s="349"/>
      <c r="T154" s="349"/>
      <c r="U154" s="350"/>
      <c r="V154" s="348"/>
      <c r="W154" s="349"/>
      <c r="X154" s="349"/>
      <c r="Y154" s="349"/>
      <c r="Z154" s="350"/>
      <c r="AA154" s="354"/>
      <c r="AB154" s="355"/>
      <c r="AC154" s="354"/>
      <c r="AD154" s="355"/>
      <c r="AE154" s="334"/>
      <c r="AF154" s="335"/>
      <c r="AG154" s="381"/>
      <c r="AH154" s="382"/>
      <c r="AI154" s="382"/>
      <c r="AJ154" s="382"/>
      <c r="AK154" s="383"/>
      <c r="AL154" s="387"/>
      <c r="AM154" s="264">
        <f t="shared" ref="AM154" si="75">AE154*AG154</f>
        <v>0</v>
      </c>
      <c r="AN154" s="265"/>
      <c r="AO154" s="265"/>
      <c r="AP154" s="265"/>
      <c r="AQ154" s="266"/>
      <c r="AR154" s="270" t="str">
        <f t="shared" ref="AR154" si="76">IF(
  AND(J154=$AV$40, AL154="APF", AM154&lt;AM156),
  "○",
  IF(
    J154=$AV$41,
    IF(COUNTBLANK(L156)+COUNTBLANK(Q156)+COUNTBLANK(V156)=0,"○","×"),
    IF(
      OR(
        AND(J154=$AV$40, AL154="", AM154&gt;AM156),
        AND(OR(J154=$AV$42, J154=$AV$44), AM154&gt;AM156)
      ),
      "○",
      IF(
        AND(J154=$AV$43, AC154="○"),
        "○",
        IF(
          AND(J154=$AV$45, ISNUMBER(MATCH(AA154, $AV$33:$AV$38, 0)), AA156=$AV$32),
          "○",
          IF(
            AND(J154=$AV$46, COUNTBLANK(L156)+COUNTBLANK(Q156)+COUNTBLANK(V156)=0),
            "○",
            "×"
          )
        )
      )
    )
  )
)</f>
        <v>×</v>
      </c>
      <c r="AS154" s="271"/>
    </row>
    <row r="155" spans="3:45">
      <c r="C155" s="122"/>
      <c r="D155" s="124"/>
      <c r="E155" s="302"/>
      <c r="F155" s="303"/>
      <c r="G155" s="303"/>
      <c r="H155" s="303"/>
      <c r="I155" s="304"/>
      <c r="J155" s="344"/>
      <c r="K155" s="345"/>
      <c r="L155" s="351"/>
      <c r="M155" s="352"/>
      <c r="N155" s="352"/>
      <c r="O155" s="352"/>
      <c r="P155" s="353"/>
      <c r="Q155" s="351"/>
      <c r="R155" s="352"/>
      <c r="S155" s="352"/>
      <c r="T155" s="352"/>
      <c r="U155" s="353"/>
      <c r="V155" s="351"/>
      <c r="W155" s="352"/>
      <c r="X155" s="352"/>
      <c r="Y155" s="352"/>
      <c r="Z155" s="353"/>
      <c r="AA155" s="356"/>
      <c r="AB155" s="357"/>
      <c r="AC155" s="358"/>
      <c r="AD155" s="359"/>
      <c r="AE155" s="336"/>
      <c r="AF155" s="337"/>
      <c r="AG155" s="384"/>
      <c r="AH155" s="385"/>
      <c r="AI155" s="385"/>
      <c r="AJ155" s="385"/>
      <c r="AK155" s="386"/>
      <c r="AL155" s="388"/>
      <c r="AM155" s="267"/>
      <c r="AN155" s="268"/>
      <c r="AO155" s="268"/>
      <c r="AP155" s="268"/>
      <c r="AQ155" s="269"/>
      <c r="AR155" s="272"/>
      <c r="AS155" s="273"/>
    </row>
    <row r="156" spans="3:45">
      <c r="C156" s="122"/>
      <c r="D156" s="124"/>
      <c r="E156" s="122" t="s">
        <v>169</v>
      </c>
      <c r="F156" s="123"/>
      <c r="G156" s="123"/>
      <c r="H156" s="123"/>
      <c r="I156" s="124"/>
      <c r="J156" s="344"/>
      <c r="K156" s="345"/>
      <c r="L156" s="390"/>
      <c r="M156" s="391"/>
      <c r="N156" s="391"/>
      <c r="O156" s="391"/>
      <c r="P156" s="392"/>
      <c r="Q156" s="390"/>
      <c r="R156" s="391"/>
      <c r="S156" s="391"/>
      <c r="T156" s="391"/>
      <c r="U156" s="392"/>
      <c r="V156" s="390"/>
      <c r="W156" s="391"/>
      <c r="X156" s="391"/>
      <c r="Y156" s="391"/>
      <c r="Z156" s="392"/>
      <c r="AA156" s="396"/>
      <c r="AB156" s="397"/>
      <c r="AC156" s="358"/>
      <c r="AD156" s="359"/>
      <c r="AE156" s="398"/>
      <c r="AF156" s="399"/>
      <c r="AG156" s="402"/>
      <c r="AH156" s="403"/>
      <c r="AI156" s="403"/>
      <c r="AJ156" s="403"/>
      <c r="AK156" s="404"/>
      <c r="AL156" s="388"/>
      <c r="AM156" s="296">
        <f t="shared" ref="AM156" si="77">AE156*AG156</f>
        <v>0</v>
      </c>
      <c r="AN156" s="297"/>
      <c r="AO156" s="297"/>
      <c r="AP156" s="297"/>
      <c r="AQ156" s="298"/>
      <c r="AR156" s="272"/>
      <c r="AS156" s="273"/>
    </row>
    <row r="157" spans="3:45">
      <c r="C157" s="125"/>
      <c r="D157" s="121"/>
      <c r="E157" s="125"/>
      <c r="F157" s="126"/>
      <c r="G157" s="126"/>
      <c r="H157" s="126"/>
      <c r="I157" s="121"/>
      <c r="J157" s="346"/>
      <c r="K157" s="347"/>
      <c r="L157" s="393"/>
      <c r="M157" s="394"/>
      <c r="N157" s="394"/>
      <c r="O157" s="394"/>
      <c r="P157" s="395"/>
      <c r="Q157" s="393"/>
      <c r="R157" s="394"/>
      <c r="S157" s="394"/>
      <c r="T157" s="394"/>
      <c r="U157" s="395"/>
      <c r="V157" s="393"/>
      <c r="W157" s="394"/>
      <c r="X157" s="394"/>
      <c r="Y157" s="394"/>
      <c r="Z157" s="395"/>
      <c r="AA157" s="360"/>
      <c r="AB157" s="361"/>
      <c r="AC157" s="360"/>
      <c r="AD157" s="361"/>
      <c r="AE157" s="400"/>
      <c r="AF157" s="401"/>
      <c r="AG157" s="405"/>
      <c r="AH157" s="406"/>
      <c r="AI157" s="406"/>
      <c r="AJ157" s="406"/>
      <c r="AK157" s="407"/>
      <c r="AL157" s="389"/>
      <c r="AM157" s="299"/>
      <c r="AN157" s="300"/>
      <c r="AO157" s="300"/>
      <c r="AP157" s="300"/>
      <c r="AQ157" s="301"/>
      <c r="AR157" s="274"/>
      <c r="AS157" s="275"/>
    </row>
    <row r="158" spans="3:45">
      <c r="C158" s="130">
        <v>29</v>
      </c>
      <c r="D158" s="119"/>
      <c r="E158" s="130" t="s">
        <v>163</v>
      </c>
      <c r="F158" s="131"/>
      <c r="G158" s="131"/>
      <c r="H158" s="131"/>
      <c r="I158" s="119"/>
      <c r="J158" s="342"/>
      <c r="K158" s="343"/>
      <c r="L158" s="348"/>
      <c r="M158" s="349"/>
      <c r="N158" s="349"/>
      <c r="O158" s="349"/>
      <c r="P158" s="350"/>
      <c r="Q158" s="348"/>
      <c r="R158" s="349"/>
      <c r="S158" s="349"/>
      <c r="T158" s="349"/>
      <c r="U158" s="350"/>
      <c r="V158" s="348"/>
      <c r="W158" s="349"/>
      <c r="X158" s="349"/>
      <c r="Y158" s="349"/>
      <c r="Z158" s="350"/>
      <c r="AA158" s="354"/>
      <c r="AB158" s="355"/>
      <c r="AC158" s="354"/>
      <c r="AD158" s="355"/>
      <c r="AE158" s="334"/>
      <c r="AF158" s="335"/>
      <c r="AG158" s="381"/>
      <c r="AH158" s="382"/>
      <c r="AI158" s="382"/>
      <c r="AJ158" s="382"/>
      <c r="AK158" s="383"/>
      <c r="AL158" s="387"/>
      <c r="AM158" s="264">
        <f t="shared" ref="AM158" si="78">AE158*AG158</f>
        <v>0</v>
      </c>
      <c r="AN158" s="265"/>
      <c r="AO158" s="265"/>
      <c r="AP158" s="265"/>
      <c r="AQ158" s="266"/>
      <c r="AR158" s="270" t="str">
        <f t="shared" ref="AR158" si="79">IF(
  AND(J158=$AV$40, AL158="APF", AM158&lt;AM160),
  "○",
  IF(
    J158=$AV$41,
    IF(COUNTBLANK(L160)+COUNTBLANK(Q160)+COUNTBLANK(V160)=0,"○","×"),
    IF(
      OR(
        AND(J158=$AV$40, AL158="", AM158&gt;AM160),
        AND(OR(J158=$AV$42, J158=$AV$44), AM158&gt;AM160)
      ),
      "○",
      IF(
        AND(J158=$AV$43, AC158="○"),
        "○",
        IF(
          AND(J158=$AV$45, ISNUMBER(MATCH(AA158, $AV$33:$AV$38, 0)), AA160=$AV$32),
          "○",
          IF(
            AND(J158=$AV$46, COUNTBLANK(L160)+COUNTBLANK(Q160)+COUNTBLANK(V160)=0),
            "○",
            "×"
          )
        )
      )
    )
  )
)</f>
        <v>×</v>
      </c>
      <c r="AS158" s="271"/>
    </row>
    <row r="159" spans="3:45">
      <c r="C159" s="122"/>
      <c r="D159" s="124"/>
      <c r="E159" s="302"/>
      <c r="F159" s="303"/>
      <c r="G159" s="303"/>
      <c r="H159" s="303"/>
      <c r="I159" s="304"/>
      <c r="J159" s="344"/>
      <c r="K159" s="345"/>
      <c r="L159" s="351"/>
      <c r="M159" s="352"/>
      <c r="N159" s="352"/>
      <c r="O159" s="352"/>
      <c r="P159" s="353"/>
      <c r="Q159" s="351"/>
      <c r="R159" s="352"/>
      <c r="S159" s="352"/>
      <c r="T159" s="352"/>
      <c r="U159" s="353"/>
      <c r="V159" s="351"/>
      <c r="W159" s="352"/>
      <c r="X159" s="352"/>
      <c r="Y159" s="352"/>
      <c r="Z159" s="353"/>
      <c r="AA159" s="356"/>
      <c r="AB159" s="357"/>
      <c r="AC159" s="358"/>
      <c r="AD159" s="359"/>
      <c r="AE159" s="336"/>
      <c r="AF159" s="337"/>
      <c r="AG159" s="384"/>
      <c r="AH159" s="385"/>
      <c r="AI159" s="385"/>
      <c r="AJ159" s="385"/>
      <c r="AK159" s="386"/>
      <c r="AL159" s="388"/>
      <c r="AM159" s="267"/>
      <c r="AN159" s="268"/>
      <c r="AO159" s="268"/>
      <c r="AP159" s="268"/>
      <c r="AQ159" s="269"/>
      <c r="AR159" s="272"/>
      <c r="AS159" s="273"/>
    </row>
    <row r="160" spans="3:45">
      <c r="C160" s="122"/>
      <c r="D160" s="124"/>
      <c r="E160" s="122" t="s">
        <v>169</v>
      </c>
      <c r="F160" s="123"/>
      <c r="G160" s="123"/>
      <c r="H160" s="123"/>
      <c r="I160" s="124"/>
      <c r="J160" s="344"/>
      <c r="K160" s="345"/>
      <c r="L160" s="418"/>
      <c r="M160" s="419"/>
      <c r="N160" s="419"/>
      <c r="O160" s="419"/>
      <c r="P160" s="420"/>
      <c r="Q160" s="418"/>
      <c r="R160" s="419"/>
      <c r="S160" s="419"/>
      <c r="T160" s="419"/>
      <c r="U160" s="420"/>
      <c r="V160" s="418"/>
      <c r="W160" s="419"/>
      <c r="X160" s="419"/>
      <c r="Y160" s="419"/>
      <c r="Z160" s="420"/>
      <c r="AA160" s="396"/>
      <c r="AB160" s="397"/>
      <c r="AC160" s="358"/>
      <c r="AD160" s="359"/>
      <c r="AE160" s="398"/>
      <c r="AF160" s="399"/>
      <c r="AG160" s="402"/>
      <c r="AH160" s="403"/>
      <c r="AI160" s="403"/>
      <c r="AJ160" s="403"/>
      <c r="AK160" s="404"/>
      <c r="AL160" s="388"/>
      <c r="AM160" s="296">
        <f t="shared" ref="AM160" si="80">AE160*AG160</f>
        <v>0</v>
      </c>
      <c r="AN160" s="297"/>
      <c r="AO160" s="297"/>
      <c r="AP160" s="297"/>
      <c r="AQ160" s="298"/>
      <c r="AR160" s="272"/>
      <c r="AS160" s="273"/>
    </row>
    <row r="161" spans="3:45">
      <c r="C161" s="125"/>
      <c r="D161" s="121"/>
      <c r="E161" s="125"/>
      <c r="F161" s="126"/>
      <c r="G161" s="126"/>
      <c r="H161" s="126"/>
      <c r="I161" s="121"/>
      <c r="J161" s="346"/>
      <c r="K161" s="347"/>
      <c r="L161" s="393"/>
      <c r="M161" s="394"/>
      <c r="N161" s="394"/>
      <c r="O161" s="394"/>
      <c r="P161" s="395"/>
      <c r="Q161" s="393"/>
      <c r="R161" s="394"/>
      <c r="S161" s="394"/>
      <c r="T161" s="394"/>
      <c r="U161" s="395"/>
      <c r="V161" s="393"/>
      <c r="W161" s="394"/>
      <c r="X161" s="394"/>
      <c r="Y161" s="394"/>
      <c r="Z161" s="395"/>
      <c r="AA161" s="360"/>
      <c r="AB161" s="361"/>
      <c r="AC161" s="360"/>
      <c r="AD161" s="361"/>
      <c r="AE161" s="400"/>
      <c r="AF161" s="401"/>
      <c r="AG161" s="405"/>
      <c r="AH161" s="406"/>
      <c r="AI161" s="406"/>
      <c r="AJ161" s="406"/>
      <c r="AK161" s="407"/>
      <c r="AL161" s="389"/>
      <c r="AM161" s="299"/>
      <c r="AN161" s="300"/>
      <c r="AO161" s="300"/>
      <c r="AP161" s="300"/>
      <c r="AQ161" s="301"/>
      <c r="AR161" s="274"/>
      <c r="AS161" s="275"/>
    </row>
    <row r="162" spans="3:45">
      <c r="C162" s="130">
        <v>30</v>
      </c>
      <c r="D162" s="119"/>
      <c r="E162" s="130" t="s">
        <v>163</v>
      </c>
      <c r="F162" s="131"/>
      <c r="G162" s="131"/>
      <c r="H162" s="131"/>
      <c r="I162" s="119"/>
      <c r="J162" s="342"/>
      <c r="K162" s="343"/>
      <c r="L162" s="348"/>
      <c r="M162" s="349"/>
      <c r="N162" s="349"/>
      <c r="O162" s="349"/>
      <c r="P162" s="350"/>
      <c r="Q162" s="348"/>
      <c r="R162" s="349"/>
      <c r="S162" s="349"/>
      <c r="T162" s="349"/>
      <c r="U162" s="350"/>
      <c r="V162" s="348"/>
      <c r="W162" s="349"/>
      <c r="X162" s="349"/>
      <c r="Y162" s="349"/>
      <c r="Z162" s="350"/>
      <c r="AA162" s="354"/>
      <c r="AB162" s="355"/>
      <c r="AC162" s="354"/>
      <c r="AD162" s="355"/>
      <c r="AE162" s="334"/>
      <c r="AF162" s="335"/>
      <c r="AG162" s="381"/>
      <c r="AH162" s="382"/>
      <c r="AI162" s="382"/>
      <c r="AJ162" s="382"/>
      <c r="AK162" s="383"/>
      <c r="AL162" s="387"/>
      <c r="AM162" s="264">
        <f t="shared" ref="AM162" si="81">AE162*AG162</f>
        <v>0</v>
      </c>
      <c r="AN162" s="265"/>
      <c r="AO162" s="265"/>
      <c r="AP162" s="265"/>
      <c r="AQ162" s="266"/>
      <c r="AR162" s="270" t="str">
        <f t="shared" ref="AR162" si="82">IF(
  AND(J162=$AV$40, AL162="APF", AM162&lt;AM164),
  "○",
  IF(
    J162=$AV$41,
    IF(COUNTBLANK(L164)+COUNTBLANK(Q164)+COUNTBLANK(V164)=0,"○","×"),
    IF(
      OR(
        AND(J162=$AV$40, AL162="", AM162&gt;AM164),
        AND(OR(J162=$AV$42, J162=$AV$44), AM162&gt;AM164)
      ),
      "○",
      IF(
        AND(J162=$AV$43, AC162="○"),
        "○",
        IF(
          AND(J162=$AV$45, ISNUMBER(MATCH(AA162, $AV$33:$AV$38, 0)), AA164=$AV$32),
          "○",
          IF(
            AND(J162=$AV$46, COUNTBLANK(L164)+COUNTBLANK(Q164)+COUNTBLANK(V164)=0),
            "○",
            "×"
          )
        )
      )
    )
  )
)</f>
        <v>×</v>
      </c>
      <c r="AS162" s="271"/>
    </row>
    <row r="163" spans="3:45">
      <c r="C163" s="122"/>
      <c r="D163" s="124"/>
      <c r="E163" s="302"/>
      <c r="F163" s="303"/>
      <c r="G163" s="303"/>
      <c r="H163" s="303"/>
      <c r="I163" s="304"/>
      <c r="J163" s="344"/>
      <c r="K163" s="345"/>
      <c r="L163" s="351"/>
      <c r="M163" s="352"/>
      <c r="N163" s="352"/>
      <c r="O163" s="352"/>
      <c r="P163" s="353"/>
      <c r="Q163" s="351"/>
      <c r="R163" s="352"/>
      <c r="S163" s="352"/>
      <c r="T163" s="352"/>
      <c r="U163" s="353"/>
      <c r="V163" s="351"/>
      <c r="W163" s="352"/>
      <c r="X163" s="352"/>
      <c r="Y163" s="352"/>
      <c r="Z163" s="353"/>
      <c r="AA163" s="356"/>
      <c r="AB163" s="357"/>
      <c r="AC163" s="358"/>
      <c r="AD163" s="359"/>
      <c r="AE163" s="336"/>
      <c r="AF163" s="337"/>
      <c r="AG163" s="384"/>
      <c r="AH163" s="385"/>
      <c r="AI163" s="385"/>
      <c r="AJ163" s="385"/>
      <c r="AK163" s="386"/>
      <c r="AL163" s="388"/>
      <c r="AM163" s="267"/>
      <c r="AN163" s="268"/>
      <c r="AO163" s="268"/>
      <c r="AP163" s="268"/>
      <c r="AQ163" s="269"/>
      <c r="AR163" s="272"/>
      <c r="AS163" s="273"/>
    </row>
    <row r="164" spans="3:45">
      <c r="C164" s="122"/>
      <c r="D164" s="124"/>
      <c r="E164" s="122" t="s">
        <v>169</v>
      </c>
      <c r="F164" s="123"/>
      <c r="G164" s="123"/>
      <c r="H164" s="123"/>
      <c r="I164" s="124"/>
      <c r="J164" s="344"/>
      <c r="K164" s="345"/>
      <c r="L164" s="418"/>
      <c r="M164" s="419"/>
      <c r="N164" s="419"/>
      <c r="O164" s="419"/>
      <c r="P164" s="420"/>
      <c r="Q164" s="418"/>
      <c r="R164" s="419"/>
      <c r="S164" s="419"/>
      <c r="T164" s="419"/>
      <c r="U164" s="420"/>
      <c r="V164" s="418"/>
      <c r="W164" s="419"/>
      <c r="X164" s="419"/>
      <c r="Y164" s="419"/>
      <c r="Z164" s="420"/>
      <c r="AA164" s="396"/>
      <c r="AB164" s="397"/>
      <c r="AC164" s="358"/>
      <c r="AD164" s="359"/>
      <c r="AE164" s="398"/>
      <c r="AF164" s="399"/>
      <c r="AG164" s="402"/>
      <c r="AH164" s="403"/>
      <c r="AI164" s="403"/>
      <c r="AJ164" s="403"/>
      <c r="AK164" s="404"/>
      <c r="AL164" s="388"/>
      <c r="AM164" s="296">
        <f t="shared" ref="AM164" si="83">AE164*AG164</f>
        <v>0</v>
      </c>
      <c r="AN164" s="297"/>
      <c r="AO164" s="297"/>
      <c r="AP164" s="297"/>
      <c r="AQ164" s="298"/>
      <c r="AR164" s="272"/>
      <c r="AS164" s="273"/>
    </row>
    <row r="165" spans="3:45">
      <c r="C165" s="125"/>
      <c r="D165" s="121"/>
      <c r="E165" s="125"/>
      <c r="F165" s="126"/>
      <c r="G165" s="126"/>
      <c r="H165" s="126"/>
      <c r="I165" s="121"/>
      <c r="J165" s="346"/>
      <c r="K165" s="347"/>
      <c r="L165" s="393"/>
      <c r="M165" s="394"/>
      <c r="N165" s="394"/>
      <c r="O165" s="394"/>
      <c r="P165" s="395"/>
      <c r="Q165" s="393"/>
      <c r="R165" s="394"/>
      <c r="S165" s="394"/>
      <c r="T165" s="394"/>
      <c r="U165" s="395"/>
      <c r="V165" s="393"/>
      <c r="W165" s="394"/>
      <c r="X165" s="394"/>
      <c r="Y165" s="394"/>
      <c r="Z165" s="395"/>
      <c r="AA165" s="360"/>
      <c r="AB165" s="361"/>
      <c r="AC165" s="360"/>
      <c r="AD165" s="361"/>
      <c r="AE165" s="400"/>
      <c r="AF165" s="401"/>
      <c r="AG165" s="405"/>
      <c r="AH165" s="406"/>
      <c r="AI165" s="406"/>
      <c r="AJ165" s="406"/>
      <c r="AK165" s="407"/>
      <c r="AL165" s="389"/>
      <c r="AM165" s="299"/>
      <c r="AN165" s="300"/>
      <c r="AO165" s="300"/>
      <c r="AP165" s="300"/>
      <c r="AQ165" s="301"/>
      <c r="AR165" s="274"/>
      <c r="AS165" s="275"/>
    </row>
    <row r="166" spans="3:45">
      <c r="C166" s="130">
        <v>31</v>
      </c>
      <c r="D166" s="119"/>
      <c r="E166" s="130" t="s">
        <v>163</v>
      </c>
      <c r="F166" s="131"/>
      <c r="G166" s="131"/>
      <c r="H166" s="131"/>
      <c r="I166" s="119"/>
      <c r="J166" s="342"/>
      <c r="K166" s="343"/>
      <c r="L166" s="348"/>
      <c r="M166" s="349"/>
      <c r="N166" s="349"/>
      <c r="O166" s="349"/>
      <c r="P166" s="350"/>
      <c r="Q166" s="348"/>
      <c r="R166" s="349"/>
      <c r="S166" s="349"/>
      <c r="T166" s="349"/>
      <c r="U166" s="350"/>
      <c r="V166" s="348"/>
      <c r="W166" s="349"/>
      <c r="X166" s="349"/>
      <c r="Y166" s="349"/>
      <c r="Z166" s="350"/>
      <c r="AA166" s="354"/>
      <c r="AB166" s="355"/>
      <c r="AC166" s="354"/>
      <c r="AD166" s="355"/>
      <c r="AE166" s="334"/>
      <c r="AF166" s="340"/>
      <c r="AG166" s="334"/>
      <c r="AH166" s="335"/>
      <c r="AI166" s="335"/>
      <c r="AJ166" s="335"/>
      <c r="AK166" s="340"/>
      <c r="AL166" s="387"/>
      <c r="AM166" s="264">
        <f t="shared" ref="AM166" si="84">AE166*AG166</f>
        <v>0</v>
      </c>
      <c r="AN166" s="265"/>
      <c r="AO166" s="265"/>
      <c r="AP166" s="265"/>
      <c r="AQ166" s="266"/>
      <c r="AR166" s="270" t="str">
        <f t="shared" ref="AR166" si="85">IF(
  AND(J166=$AV$40, AL166="APF", AM166&lt;AM168),
  "○",
  IF(
    J166=$AV$41,
    IF(COUNTBLANK(L168)+COUNTBLANK(Q168)+COUNTBLANK(V168)=0,"○","×"),
    IF(
      OR(
        AND(J166=$AV$40, AL166="", AM166&gt;AM168),
        AND(OR(J166=$AV$42, J166=$AV$44), AM166&gt;AM168)
      ),
      "○",
      IF(
        AND(J166=$AV$43, AC166="○"),
        "○",
        IF(
          AND(J166=$AV$45, ISNUMBER(MATCH(AA166, $AV$33:$AV$38, 0)), AA168=$AV$32),
          "○",
          IF(
            AND(J166=$AV$46, COUNTBLANK(L168)+COUNTBLANK(Q168)+COUNTBLANK(V168)=0),
            "○",
            "×"
          )
        )
      )
    )
  )
)</f>
        <v>×</v>
      </c>
      <c r="AS166" s="271"/>
    </row>
    <row r="167" spans="3:45">
      <c r="C167" s="122"/>
      <c r="D167" s="124"/>
      <c r="E167" s="302"/>
      <c r="F167" s="303"/>
      <c r="G167" s="303"/>
      <c r="H167" s="303"/>
      <c r="I167" s="304"/>
      <c r="J167" s="344"/>
      <c r="K167" s="345"/>
      <c r="L167" s="351"/>
      <c r="M167" s="352"/>
      <c r="N167" s="352"/>
      <c r="O167" s="352"/>
      <c r="P167" s="353"/>
      <c r="Q167" s="351"/>
      <c r="R167" s="352"/>
      <c r="S167" s="352"/>
      <c r="T167" s="352"/>
      <c r="U167" s="353"/>
      <c r="V167" s="351"/>
      <c r="W167" s="352"/>
      <c r="X167" s="352"/>
      <c r="Y167" s="352"/>
      <c r="Z167" s="353"/>
      <c r="AA167" s="356"/>
      <c r="AB167" s="357"/>
      <c r="AC167" s="358"/>
      <c r="AD167" s="359"/>
      <c r="AE167" s="336"/>
      <c r="AF167" s="341"/>
      <c r="AG167" s="336"/>
      <c r="AH167" s="337"/>
      <c r="AI167" s="337"/>
      <c r="AJ167" s="337"/>
      <c r="AK167" s="341"/>
      <c r="AL167" s="388"/>
      <c r="AM167" s="267"/>
      <c r="AN167" s="268"/>
      <c r="AO167" s="268"/>
      <c r="AP167" s="268"/>
      <c r="AQ167" s="269"/>
      <c r="AR167" s="272"/>
      <c r="AS167" s="273"/>
    </row>
    <row r="168" spans="3:45">
      <c r="C168" s="122"/>
      <c r="D168" s="124"/>
      <c r="E168" s="122" t="s">
        <v>169</v>
      </c>
      <c r="F168" s="123"/>
      <c r="G168" s="123"/>
      <c r="H168" s="123"/>
      <c r="I168" s="124"/>
      <c r="J168" s="344"/>
      <c r="K168" s="345"/>
      <c r="L168" s="390"/>
      <c r="M168" s="391"/>
      <c r="N168" s="391"/>
      <c r="O168" s="391"/>
      <c r="P168" s="392"/>
      <c r="Q168" s="390"/>
      <c r="R168" s="391"/>
      <c r="S168" s="391"/>
      <c r="T168" s="391"/>
      <c r="U168" s="392"/>
      <c r="V168" s="390"/>
      <c r="W168" s="391"/>
      <c r="X168" s="391"/>
      <c r="Y168" s="391"/>
      <c r="Z168" s="392"/>
      <c r="AA168" s="396"/>
      <c r="AB168" s="397"/>
      <c r="AC168" s="358"/>
      <c r="AD168" s="359"/>
      <c r="AE168" s="408"/>
      <c r="AF168" s="409"/>
      <c r="AG168" s="408"/>
      <c r="AH168" s="411"/>
      <c r="AI168" s="411"/>
      <c r="AJ168" s="411"/>
      <c r="AK168" s="409"/>
      <c r="AL168" s="388"/>
      <c r="AM168" s="296">
        <f t="shared" ref="AM168" si="86">AE168*AG168</f>
        <v>0</v>
      </c>
      <c r="AN168" s="297"/>
      <c r="AO168" s="297"/>
      <c r="AP168" s="297"/>
      <c r="AQ168" s="298"/>
      <c r="AR168" s="272"/>
      <c r="AS168" s="273"/>
    </row>
    <row r="169" spans="3:45">
      <c r="C169" s="125"/>
      <c r="D169" s="121"/>
      <c r="E169" s="125"/>
      <c r="F169" s="126"/>
      <c r="G169" s="126"/>
      <c r="H169" s="126"/>
      <c r="I169" s="121"/>
      <c r="J169" s="346"/>
      <c r="K169" s="347"/>
      <c r="L169" s="393"/>
      <c r="M169" s="394"/>
      <c r="N169" s="394"/>
      <c r="O169" s="394"/>
      <c r="P169" s="395"/>
      <c r="Q169" s="393"/>
      <c r="R169" s="394"/>
      <c r="S169" s="394"/>
      <c r="T169" s="394"/>
      <c r="U169" s="395"/>
      <c r="V169" s="393"/>
      <c r="W169" s="394"/>
      <c r="X169" s="394"/>
      <c r="Y169" s="394"/>
      <c r="Z169" s="395"/>
      <c r="AA169" s="360"/>
      <c r="AB169" s="361"/>
      <c r="AC169" s="360"/>
      <c r="AD169" s="361"/>
      <c r="AE169" s="400"/>
      <c r="AF169" s="410"/>
      <c r="AG169" s="400"/>
      <c r="AH169" s="401"/>
      <c r="AI169" s="401"/>
      <c r="AJ169" s="401"/>
      <c r="AK169" s="410"/>
      <c r="AL169" s="389"/>
      <c r="AM169" s="299"/>
      <c r="AN169" s="300"/>
      <c r="AO169" s="300"/>
      <c r="AP169" s="300"/>
      <c r="AQ169" s="301"/>
      <c r="AR169" s="274"/>
      <c r="AS169" s="275"/>
    </row>
    <row r="170" spans="3:45">
      <c r="C170" s="130">
        <v>32</v>
      </c>
      <c r="D170" s="119"/>
      <c r="E170" s="130" t="s">
        <v>163</v>
      </c>
      <c r="F170" s="131"/>
      <c r="G170" s="131"/>
      <c r="H170" s="131"/>
      <c r="I170" s="119"/>
      <c r="J170" s="342"/>
      <c r="K170" s="343"/>
      <c r="L170" s="348"/>
      <c r="M170" s="349"/>
      <c r="N170" s="349"/>
      <c r="O170" s="349"/>
      <c r="P170" s="350"/>
      <c r="Q170" s="348"/>
      <c r="R170" s="349"/>
      <c r="S170" s="349"/>
      <c r="T170" s="349"/>
      <c r="U170" s="350"/>
      <c r="V170" s="348"/>
      <c r="W170" s="349"/>
      <c r="X170" s="349"/>
      <c r="Y170" s="349"/>
      <c r="Z170" s="350"/>
      <c r="AA170" s="354"/>
      <c r="AB170" s="355"/>
      <c r="AC170" s="354"/>
      <c r="AD170" s="355"/>
      <c r="AE170" s="334"/>
      <c r="AF170" s="335"/>
      <c r="AG170" s="381"/>
      <c r="AH170" s="382"/>
      <c r="AI170" s="382"/>
      <c r="AJ170" s="382"/>
      <c r="AK170" s="383"/>
      <c r="AL170" s="387"/>
      <c r="AM170" s="264">
        <f t="shared" ref="AM170" si="87">AE170*AG170</f>
        <v>0</v>
      </c>
      <c r="AN170" s="265"/>
      <c r="AO170" s="265"/>
      <c r="AP170" s="265"/>
      <c r="AQ170" s="266"/>
      <c r="AR170" s="270" t="str">
        <f t="shared" ref="AR170" si="88">IF(
  AND(J170=$AV$40, AL170="APF", AM170&lt;AM172),
  "○",
  IF(
    J170=$AV$41,
    IF(COUNTBLANK(L172)+COUNTBLANK(Q172)+COUNTBLANK(V172)=0,"○","×"),
    IF(
      OR(
        AND(J170=$AV$40, AL170="", AM170&gt;AM172),
        AND(OR(J170=$AV$42, J170=$AV$44), AM170&gt;AM172)
      ),
      "○",
      IF(
        AND(J170=$AV$43, AC170="○"),
        "○",
        IF(
          AND(J170=$AV$45, ISNUMBER(MATCH(AA170, $AV$33:$AV$38, 0)), AA172=$AV$32),
          "○",
          IF(
            AND(J170=$AV$46, COUNTBLANK(L172)+COUNTBLANK(Q172)+COUNTBLANK(V172)=0),
            "○",
            "×"
          )
        )
      )
    )
  )
)</f>
        <v>×</v>
      </c>
      <c r="AS170" s="271"/>
    </row>
    <row r="171" spans="3:45">
      <c r="C171" s="122"/>
      <c r="D171" s="124"/>
      <c r="E171" s="302"/>
      <c r="F171" s="303"/>
      <c r="G171" s="303"/>
      <c r="H171" s="303"/>
      <c r="I171" s="304"/>
      <c r="J171" s="344"/>
      <c r="K171" s="345"/>
      <c r="L171" s="351"/>
      <c r="M171" s="352"/>
      <c r="N171" s="352"/>
      <c r="O171" s="352"/>
      <c r="P171" s="353"/>
      <c r="Q171" s="351"/>
      <c r="R171" s="352"/>
      <c r="S171" s="352"/>
      <c r="T171" s="352"/>
      <c r="U171" s="353"/>
      <c r="V171" s="351"/>
      <c r="W171" s="352"/>
      <c r="X171" s="352"/>
      <c r="Y171" s="352"/>
      <c r="Z171" s="353"/>
      <c r="AA171" s="356"/>
      <c r="AB171" s="357"/>
      <c r="AC171" s="358"/>
      <c r="AD171" s="359"/>
      <c r="AE171" s="336"/>
      <c r="AF171" s="337"/>
      <c r="AG171" s="384"/>
      <c r="AH171" s="385"/>
      <c r="AI171" s="385"/>
      <c r="AJ171" s="385"/>
      <c r="AK171" s="386"/>
      <c r="AL171" s="388"/>
      <c r="AM171" s="267"/>
      <c r="AN171" s="268"/>
      <c r="AO171" s="268"/>
      <c r="AP171" s="268"/>
      <c r="AQ171" s="269"/>
      <c r="AR171" s="272"/>
      <c r="AS171" s="273"/>
    </row>
    <row r="172" spans="3:45">
      <c r="C172" s="122"/>
      <c r="D172" s="124"/>
      <c r="E172" s="122" t="s">
        <v>169</v>
      </c>
      <c r="F172" s="123"/>
      <c r="G172" s="123"/>
      <c r="H172" s="123"/>
      <c r="I172" s="124"/>
      <c r="J172" s="344"/>
      <c r="K172" s="345"/>
      <c r="L172" s="390"/>
      <c r="M172" s="391"/>
      <c r="N172" s="391"/>
      <c r="O172" s="391"/>
      <c r="P172" s="392"/>
      <c r="Q172" s="390"/>
      <c r="R172" s="391"/>
      <c r="S172" s="391"/>
      <c r="T172" s="391"/>
      <c r="U172" s="392"/>
      <c r="V172" s="390"/>
      <c r="W172" s="391"/>
      <c r="X172" s="391"/>
      <c r="Y172" s="391"/>
      <c r="Z172" s="392"/>
      <c r="AA172" s="396"/>
      <c r="AB172" s="397"/>
      <c r="AC172" s="358"/>
      <c r="AD172" s="359"/>
      <c r="AE172" s="398"/>
      <c r="AF172" s="399"/>
      <c r="AG172" s="402"/>
      <c r="AH172" s="403"/>
      <c r="AI172" s="403"/>
      <c r="AJ172" s="403"/>
      <c r="AK172" s="404"/>
      <c r="AL172" s="388"/>
      <c r="AM172" s="296">
        <f t="shared" ref="AM172" si="89">AE172*AG172</f>
        <v>0</v>
      </c>
      <c r="AN172" s="297"/>
      <c r="AO172" s="297"/>
      <c r="AP172" s="297"/>
      <c r="AQ172" s="298"/>
      <c r="AR172" s="272"/>
      <c r="AS172" s="273"/>
    </row>
    <row r="173" spans="3:45">
      <c r="C173" s="125"/>
      <c r="D173" s="121"/>
      <c r="E173" s="125"/>
      <c r="F173" s="126"/>
      <c r="G173" s="126"/>
      <c r="H173" s="126"/>
      <c r="I173" s="121"/>
      <c r="J173" s="346"/>
      <c r="K173" s="347"/>
      <c r="L173" s="393"/>
      <c r="M173" s="394"/>
      <c r="N173" s="394"/>
      <c r="O173" s="394"/>
      <c r="P173" s="395"/>
      <c r="Q173" s="393"/>
      <c r="R173" s="394"/>
      <c r="S173" s="394"/>
      <c r="T173" s="394"/>
      <c r="U173" s="395"/>
      <c r="V173" s="393"/>
      <c r="W173" s="394"/>
      <c r="X173" s="394"/>
      <c r="Y173" s="394"/>
      <c r="Z173" s="395"/>
      <c r="AA173" s="360"/>
      <c r="AB173" s="361"/>
      <c r="AC173" s="360"/>
      <c r="AD173" s="361"/>
      <c r="AE173" s="400"/>
      <c r="AF173" s="401"/>
      <c r="AG173" s="405"/>
      <c r="AH173" s="406"/>
      <c r="AI173" s="406"/>
      <c r="AJ173" s="406"/>
      <c r="AK173" s="407"/>
      <c r="AL173" s="389"/>
      <c r="AM173" s="299"/>
      <c r="AN173" s="300"/>
      <c r="AO173" s="300"/>
      <c r="AP173" s="300"/>
      <c r="AQ173" s="301"/>
      <c r="AR173" s="274"/>
      <c r="AS173" s="275"/>
    </row>
    <row r="174" spans="3:45">
      <c r="C174" s="130">
        <v>33</v>
      </c>
      <c r="D174" s="119"/>
      <c r="E174" s="130" t="s">
        <v>163</v>
      </c>
      <c r="F174" s="131"/>
      <c r="G174" s="131"/>
      <c r="H174" s="131"/>
      <c r="I174" s="119"/>
      <c r="J174" s="342"/>
      <c r="K174" s="343"/>
      <c r="L174" s="348"/>
      <c r="M174" s="349"/>
      <c r="N174" s="349"/>
      <c r="O174" s="349"/>
      <c r="P174" s="350"/>
      <c r="Q174" s="348"/>
      <c r="R174" s="349"/>
      <c r="S174" s="349"/>
      <c r="T174" s="349"/>
      <c r="U174" s="350"/>
      <c r="V174" s="348"/>
      <c r="W174" s="349"/>
      <c r="X174" s="349"/>
      <c r="Y174" s="349"/>
      <c r="Z174" s="350"/>
      <c r="AA174" s="354"/>
      <c r="AB174" s="355"/>
      <c r="AC174" s="354"/>
      <c r="AD174" s="355"/>
      <c r="AE174" s="334"/>
      <c r="AF174" s="335"/>
      <c r="AG174" s="381"/>
      <c r="AH174" s="382"/>
      <c r="AI174" s="382"/>
      <c r="AJ174" s="382"/>
      <c r="AK174" s="383"/>
      <c r="AL174" s="387"/>
      <c r="AM174" s="264">
        <f t="shared" ref="AM174" si="90">AE174*AG174</f>
        <v>0</v>
      </c>
      <c r="AN174" s="265"/>
      <c r="AO174" s="265"/>
      <c r="AP174" s="265"/>
      <c r="AQ174" s="266"/>
      <c r="AR174" s="270" t="str">
        <f t="shared" ref="AR174" si="91">IF(
  AND(J174=$AV$40, AL174="APF", AM174&lt;AM176),
  "○",
  IF(
    J174=$AV$41,
    IF(COUNTBLANK(L176)+COUNTBLANK(Q176)+COUNTBLANK(V176)=0,"○","×"),
    IF(
      OR(
        AND(J174=$AV$40, AL174="", AM174&gt;AM176),
        AND(OR(J174=$AV$42, J174=$AV$44), AM174&gt;AM176)
      ),
      "○",
      IF(
        AND(J174=$AV$43, AC174="○"),
        "○",
        IF(
          AND(J174=$AV$45, ISNUMBER(MATCH(AA174, $AV$33:$AV$38, 0)), AA176=$AV$32),
          "○",
          IF(
            AND(J174=$AV$46, COUNTBLANK(L176)+COUNTBLANK(Q176)+COUNTBLANK(V176)=0),
            "○",
            "×"
          )
        )
      )
    )
  )
)</f>
        <v>×</v>
      </c>
      <c r="AS174" s="271"/>
    </row>
    <row r="175" spans="3:45">
      <c r="C175" s="122"/>
      <c r="D175" s="124"/>
      <c r="E175" s="302"/>
      <c r="F175" s="303"/>
      <c r="G175" s="303"/>
      <c r="H175" s="303"/>
      <c r="I175" s="304"/>
      <c r="J175" s="344"/>
      <c r="K175" s="345"/>
      <c r="L175" s="351"/>
      <c r="M175" s="352"/>
      <c r="N175" s="352"/>
      <c r="O175" s="352"/>
      <c r="P175" s="353"/>
      <c r="Q175" s="351"/>
      <c r="R175" s="352"/>
      <c r="S175" s="352"/>
      <c r="T175" s="352"/>
      <c r="U175" s="353"/>
      <c r="V175" s="351"/>
      <c r="W175" s="352"/>
      <c r="X175" s="352"/>
      <c r="Y175" s="352"/>
      <c r="Z175" s="353"/>
      <c r="AA175" s="356"/>
      <c r="AB175" s="357"/>
      <c r="AC175" s="358"/>
      <c r="AD175" s="359"/>
      <c r="AE175" s="336"/>
      <c r="AF175" s="337"/>
      <c r="AG175" s="384"/>
      <c r="AH175" s="385"/>
      <c r="AI175" s="385"/>
      <c r="AJ175" s="385"/>
      <c r="AK175" s="386"/>
      <c r="AL175" s="388"/>
      <c r="AM175" s="267"/>
      <c r="AN175" s="268"/>
      <c r="AO175" s="268"/>
      <c r="AP175" s="268"/>
      <c r="AQ175" s="269"/>
      <c r="AR175" s="272"/>
      <c r="AS175" s="273"/>
    </row>
    <row r="176" spans="3:45">
      <c r="C176" s="122"/>
      <c r="D176" s="124"/>
      <c r="E176" s="122" t="s">
        <v>169</v>
      </c>
      <c r="F176" s="123"/>
      <c r="G176" s="123"/>
      <c r="H176" s="123"/>
      <c r="I176" s="124"/>
      <c r="J176" s="344"/>
      <c r="K176" s="345"/>
      <c r="L176" s="390"/>
      <c r="M176" s="391"/>
      <c r="N176" s="391"/>
      <c r="O176" s="391"/>
      <c r="P176" s="392"/>
      <c r="Q176" s="390"/>
      <c r="R176" s="391"/>
      <c r="S176" s="391"/>
      <c r="T176" s="391"/>
      <c r="U176" s="392"/>
      <c r="V176" s="390"/>
      <c r="W176" s="391"/>
      <c r="X176" s="391"/>
      <c r="Y176" s="391"/>
      <c r="Z176" s="392"/>
      <c r="AA176" s="396"/>
      <c r="AB176" s="397"/>
      <c r="AC176" s="358"/>
      <c r="AD176" s="359"/>
      <c r="AE176" s="398"/>
      <c r="AF176" s="399"/>
      <c r="AG176" s="402"/>
      <c r="AH176" s="403"/>
      <c r="AI176" s="403"/>
      <c r="AJ176" s="403"/>
      <c r="AK176" s="404"/>
      <c r="AL176" s="388"/>
      <c r="AM176" s="296">
        <f t="shared" ref="AM176" si="92">AE176*AG176</f>
        <v>0</v>
      </c>
      <c r="AN176" s="297"/>
      <c r="AO176" s="297"/>
      <c r="AP176" s="297"/>
      <c r="AQ176" s="298"/>
      <c r="AR176" s="272"/>
      <c r="AS176" s="273"/>
    </row>
    <row r="177" spans="3:45">
      <c r="C177" s="125"/>
      <c r="D177" s="121"/>
      <c r="E177" s="125"/>
      <c r="F177" s="126"/>
      <c r="G177" s="126"/>
      <c r="H177" s="126"/>
      <c r="I177" s="121"/>
      <c r="J177" s="346"/>
      <c r="K177" s="347"/>
      <c r="L177" s="393"/>
      <c r="M177" s="394"/>
      <c r="N177" s="394"/>
      <c r="O177" s="394"/>
      <c r="P177" s="395"/>
      <c r="Q177" s="393"/>
      <c r="R177" s="394"/>
      <c r="S177" s="394"/>
      <c r="T177" s="394"/>
      <c r="U177" s="395"/>
      <c r="V177" s="393"/>
      <c r="W177" s="394"/>
      <c r="X177" s="394"/>
      <c r="Y177" s="394"/>
      <c r="Z177" s="395"/>
      <c r="AA177" s="360"/>
      <c r="AB177" s="361"/>
      <c r="AC177" s="360"/>
      <c r="AD177" s="361"/>
      <c r="AE177" s="400"/>
      <c r="AF177" s="401"/>
      <c r="AG177" s="405"/>
      <c r="AH177" s="406"/>
      <c r="AI177" s="406"/>
      <c r="AJ177" s="406"/>
      <c r="AK177" s="407"/>
      <c r="AL177" s="389"/>
      <c r="AM177" s="299"/>
      <c r="AN177" s="300"/>
      <c r="AO177" s="300"/>
      <c r="AP177" s="300"/>
      <c r="AQ177" s="301"/>
      <c r="AR177" s="274"/>
      <c r="AS177" s="275"/>
    </row>
    <row r="178" spans="3:45">
      <c r="C178" s="130">
        <v>34</v>
      </c>
      <c r="D178" s="119"/>
      <c r="E178" s="130" t="s">
        <v>163</v>
      </c>
      <c r="F178" s="131"/>
      <c r="G178" s="131"/>
      <c r="H178" s="131"/>
      <c r="I178" s="119"/>
      <c r="J178" s="342"/>
      <c r="K178" s="343"/>
      <c r="L178" s="348"/>
      <c r="M178" s="349"/>
      <c r="N178" s="349"/>
      <c r="O178" s="349"/>
      <c r="P178" s="350"/>
      <c r="Q178" s="348"/>
      <c r="R178" s="349"/>
      <c r="S178" s="349"/>
      <c r="T178" s="349"/>
      <c r="U178" s="350"/>
      <c r="V178" s="348"/>
      <c r="W178" s="349"/>
      <c r="X178" s="349"/>
      <c r="Y178" s="349"/>
      <c r="Z178" s="350"/>
      <c r="AA178" s="354"/>
      <c r="AB178" s="355"/>
      <c r="AC178" s="354"/>
      <c r="AD178" s="355"/>
      <c r="AE178" s="334"/>
      <c r="AF178" s="340"/>
      <c r="AG178" s="334"/>
      <c r="AH178" s="335"/>
      <c r="AI178" s="335"/>
      <c r="AJ178" s="335"/>
      <c r="AK178" s="340"/>
      <c r="AL178" s="387"/>
      <c r="AM178" s="264">
        <f t="shared" ref="AM178" si="93">AE178*AG178</f>
        <v>0</v>
      </c>
      <c r="AN178" s="265"/>
      <c r="AO178" s="265"/>
      <c r="AP178" s="265"/>
      <c r="AQ178" s="266"/>
      <c r="AR178" s="270" t="str">
        <f t="shared" ref="AR178" si="94">IF(
  AND(J178=$AV$40, AL178="APF", AM178&lt;AM180),
  "○",
  IF(
    J178=$AV$41,
    IF(COUNTBLANK(L180)+COUNTBLANK(Q180)+COUNTBLANK(V180)=0,"○","×"),
    IF(
      OR(
        AND(J178=$AV$40, AL178="", AM178&gt;AM180),
        AND(OR(J178=$AV$42, J178=$AV$44), AM178&gt;AM180)
      ),
      "○",
      IF(
        AND(J178=$AV$43, AC178="○"),
        "○",
        IF(
          AND(J178=$AV$45, ISNUMBER(MATCH(AA178, $AV$33:$AV$38, 0)), AA180=$AV$32),
          "○",
          IF(
            AND(J178=$AV$46, COUNTBLANK(L180)+COUNTBLANK(Q180)+COUNTBLANK(V180)=0),
            "○",
            "×"
          )
        )
      )
    )
  )
)</f>
        <v>×</v>
      </c>
      <c r="AS178" s="271"/>
    </row>
    <row r="179" spans="3:45">
      <c r="C179" s="122"/>
      <c r="D179" s="124"/>
      <c r="E179" s="302"/>
      <c r="F179" s="303"/>
      <c r="G179" s="303"/>
      <c r="H179" s="303"/>
      <c r="I179" s="304"/>
      <c r="J179" s="344"/>
      <c r="K179" s="345"/>
      <c r="L179" s="351"/>
      <c r="M179" s="352"/>
      <c r="N179" s="352"/>
      <c r="O179" s="352"/>
      <c r="P179" s="353"/>
      <c r="Q179" s="351"/>
      <c r="R179" s="352"/>
      <c r="S179" s="352"/>
      <c r="T179" s="352"/>
      <c r="U179" s="353"/>
      <c r="V179" s="351"/>
      <c r="W179" s="352"/>
      <c r="X179" s="352"/>
      <c r="Y179" s="352"/>
      <c r="Z179" s="353"/>
      <c r="AA179" s="356"/>
      <c r="AB179" s="357"/>
      <c r="AC179" s="358"/>
      <c r="AD179" s="359"/>
      <c r="AE179" s="336"/>
      <c r="AF179" s="341"/>
      <c r="AG179" s="336"/>
      <c r="AH179" s="337"/>
      <c r="AI179" s="337"/>
      <c r="AJ179" s="337"/>
      <c r="AK179" s="341"/>
      <c r="AL179" s="388"/>
      <c r="AM179" s="267"/>
      <c r="AN179" s="268"/>
      <c r="AO179" s="268"/>
      <c r="AP179" s="268"/>
      <c r="AQ179" s="269"/>
      <c r="AR179" s="272"/>
      <c r="AS179" s="273"/>
    </row>
    <row r="180" spans="3:45">
      <c r="C180" s="122"/>
      <c r="D180" s="124"/>
      <c r="E180" s="122" t="s">
        <v>169</v>
      </c>
      <c r="F180" s="123"/>
      <c r="G180" s="123"/>
      <c r="H180" s="123"/>
      <c r="I180" s="124"/>
      <c r="J180" s="344"/>
      <c r="K180" s="345"/>
      <c r="L180" s="390"/>
      <c r="M180" s="391"/>
      <c r="N180" s="391"/>
      <c r="O180" s="391"/>
      <c r="P180" s="392"/>
      <c r="Q180" s="390"/>
      <c r="R180" s="391"/>
      <c r="S180" s="391"/>
      <c r="T180" s="391"/>
      <c r="U180" s="392"/>
      <c r="V180" s="390"/>
      <c r="W180" s="391"/>
      <c r="X180" s="391"/>
      <c r="Y180" s="391"/>
      <c r="Z180" s="392"/>
      <c r="AA180" s="396"/>
      <c r="AB180" s="397"/>
      <c r="AC180" s="358"/>
      <c r="AD180" s="359"/>
      <c r="AE180" s="408"/>
      <c r="AF180" s="409"/>
      <c r="AG180" s="408"/>
      <c r="AH180" s="411"/>
      <c r="AI180" s="411"/>
      <c r="AJ180" s="411"/>
      <c r="AK180" s="409"/>
      <c r="AL180" s="388"/>
      <c r="AM180" s="296">
        <f t="shared" ref="AM180" si="95">AE180*AG180</f>
        <v>0</v>
      </c>
      <c r="AN180" s="297"/>
      <c r="AO180" s="297"/>
      <c r="AP180" s="297"/>
      <c r="AQ180" s="298"/>
      <c r="AR180" s="272"/>
      <c r="AS180" s="273"/>
    </row>
    <row r="181" spans="3:45">
      <c r="C181" s="125"/>
      <c r="D181" s="121"/>
      <c r="E181" s="125"/>
      <c r="F181" s="126"/>
      <c r="G181" s="126"/>
      <c r="H181" s="126"/>
      <c r="I181" s="121"/>
      <c r="J181" s="346"/>
      <c r="K181" s="347"/>
      <c r="L181" s="393"/>
      <c r="M181" s="394"/>
      <c r="N181" s="394"/>
      <c r="O181" s="394"/>
      <c r="P181" s="395"/>
      <c r="Q181" s="393"/>
      <c r="R181" s="394"/>
      <c r="S181" s="394"/>
      <c r="T181" s="394"/>
      <c r="U181" s="395"/>
      <c r="V181" s="393"/>
      <c r="W181" s="394"/>
      <c r="X181" s="394"/>
      <c r="Y181" s="394"/>
      <c r="Z181" s="395"/>
      <c r="AA181" s="360"/>
      <c r="AB181" s="361"/>
      <c r="AC181" s="360"/>
      <c r="AD181" s="361"/>
      <c r="AE181" s="400"/>
      <c r="AF181" s="410"/>
      <c r="AG181" s="400"/>
      <c r="AH181" s="401"/>
      <c r="AI181" s="401"/>
      <c r="AJ181" s="401"/>
      <c r="AK181" s="410"/>
      <c r="AL181" s="389"/>
      <c r="AM181" s="299"/>
      <c r="AN181" s="300"/>
      <c r="AO181" s="300"/>
      <c r="AP181" s="300"/>
      <c r="AQ181" s="301"/>
      <c r="AR181" s="274"/>
      <c r="AS181" s="275"/>
    </row>
    <row r="182" spans="3:45">
      <c r="C182" s="130">
        <v>35</v>
      </c>
      <c r="D182" s="119"/>
      <c r="E182" s="130" t="s">
        <v>163</v>
      </c>
      <c r="F182" s="131"/>
      <c r="G182" s="131"/>
      <c r="H182" s="131"/>
      <c r="I182" s="119"/>
      <c r="J182" s="342"/>
      <c r="K182" s="343"/>
      <c r="L182" s="348"/>
      <c r="M182" s="349"/>
      <c r="N182" s="349"/>
      <c r="O182" s="349"/>
      <c r="P182" s="350"/>
      <c r="Q182" s="348"/>
      <c r="R182" s="349"/>
      <c r="S182" s="349"/>
      <c r="T182" s="349"/>
      <c r="U182" s="350"/>
      <c r="V182" s="348"/>
      <c r="W182" s="349"/>
      <c r="X182" s="349"/>
      <c r="Y182" s="349"/>
      <c r="Z182" s="350"/>
      <c r="AA182" s="354"/>
      <c r="AB182" s="355"/>
      <c r="AC182" s="354"/>
      <c r="AD182" s="355"/>
      <c r="AE182" s="334"/>
      <c r="AF182" s="335"/>
      <c r="AG182" s="381"/>
      <c r="AH182" s="382"/>
      <c r="AI182" s="382"/>
      <c r="AJ182" s="382"/>
      <c r="AK182" s="383"/>
      <c r="AL182" s="387"/>
      <c r="AM182" s="264">
        <f t="shared" ref="AM182" si="96">AE182*AG182</f>
        <v>0</v>
      </c>
      <c r="AN182" s="265"/>
      <c r="AO182" s="265"/>
      <c r="AP182" s="265"/>
      <c r="AQ182" s="266"/>
      <c r="AR182" s="270" t="str">
        <f t="shared" ref="AR182" si="97">IF(
  AND(J182=$AV$40, AL182="APF", AM182&lt;AM184),
  "○",
  IF(
    J182=$AV$41,
    IF(COUNTBLANK(L184)+COUNTBLANK(Q184)+COUNTBLANK(V184)=0,"○","×"),
    IF(
      OR(
        AND(J182=$AV$40, AL182="", AM182&gt;AM184),
        AND(OR(J182=$AV$42, J182=$AV$44), AM182&gt;AM184)
      ),
      "○",
      IF(
        AND(J182=$AV$43, AC182="○"),
        "○",
        IF(
          AND(J182=$AV$45, ISNUMBER(MATCH(AA182, $AV$33:$AV$38, 0)), AA184=$AV$32),
          "○",
          IF(
            AND(J182=$AV$46, COUNTBLANK(L184)+COUNTBLANK(Q184)+COUNTBLANK(V184)=0),
            "○",
            "×"
          )
        )
      )
    )
  )
)</f>
        <v>×</v>
      </c>
      <c r="AS182" s="271"/>
    </row>
    <row r="183" spans="3:45">
      <c r="C183" s="122"/>
      <c r="D183" s="124"/>
      <c r="E183" s="302"/>
      <c r="F183" s="303"/>
      <c r="G183" s="303"/>
      <c r="H183" s="303"/>
      <c r="I183" s="304"/>
      <c r="J183" s="344"/>
      <c r="K183" s="345"/>
      <c r="L183" s="351"/>
      <c r="M183" s="352"/>
      <c r="N183" s="352"/>
      <c r="O183" s="352"/>
      <c r="P183" s="353"/>
      <c r="Q183" s="351"/>
      <c r="R183" s="352"/>
      <c r="S183" s="352"/>
      <c r="T183" s="352"/>
      <c r="U183" s="353"/>
      <c r="V183" s="351"/>
      <c r="W183" s="352"/>
      <c r="X183" s="352"/>
      <c r="Y183" s="352"/>
      <c r="Z183" s="353"/>
      <c r="AA183" s="356"/>
      <c r="AB183" s="357"/>
      <c r="AC183" s="358"/>
      <c r="AD183" s="359"/>
      <c r="AE183" s="336"/>
      <c r="AF183" s="337"/>
      <c r="AG183" s="384"/>
      <c r="AH183" s="385"/>
      <c r="AI183" s="385"/>
      <c r="AJ183" s="385"/>
      <c r="AK183" s="386"/>
      <c r="AL183" s="388"/>
      <c r="AM183" s="267"/>
      <c r="AN183" s="268"/>
      <c r="AO183" s="268"/>
      <c r="AP183" s="268"/>
      <c r="AQ183" s="269"/>
      <c r="AR183" s="272"/>
      <c r="AS183" s="273"/>
    </row>
    <row r="184" spans="3:45">
      <c r="C184" s="122"/>
      <c r="D184" s="124"/>
      <c r="E184" s="122" t="s">
        <v>169</v>
      </c>
      <c r="F184" s="123"/>
      <c r="G184" s="123"/>
      <c r="H184" s="123"/>
      <c r="I184" s="124"/>
      <c r="J184" s="344"/>
      <c r="K184" s="345"/>
      <c r="L184" s="390"/>
      <c r="M184" s="391"/>
      <c r="N184" s="391"/>
      <c r="O184" s="391"/>
      <c r="P184" s="392"/>
      <c r="Q184" s="390"/>
      <c r="R184" s="391"/>
      <c r="S184" s="391"/>
      <c r="T184" s="391"/>
      <c r="U184" s="392"/>
      <c r="V184" s="390"/>
      <c r="W184" s="391"/>
      <c r="X184" s="391"/>
      <c r="Y184" s="391"/>
      <c r="Z184" s="392"/>
      <c r="AA184" s="396"/>
      <c r="AB184" s="397"/>
      <c r="AC184" s="358"/>
      <c r="AD184" s="359"/>
      <c r="AE184" s="398"/>
      <c r="AF184" s="399"/>
      <c r="AG184" s="402"/>
      <c r="AH184" s="403"/>
      <c r="AI184" s="403"/>
      <c r="AJ184" s="403"/>
      <c r="AK184" s="404"/>
      <c r="AL184" s="388"/>
      <c r="AM184" s="296">
        <f t="shared" ref="AM184" si="98">AE184*AG184</f>
        <v>0</v>
      </c>
      <c r="AN184" s="297"/>
      <c r="AO184" s="297"/>
      <c r="AP184" s="297"/>
      <c r="AQ184" s="298"/>
      <c r="AR184" s="272"/>
      <c r="AS184" s="273"/>
    </row>
    <row r="185" spans="3:45">
      <c r="C185" s="125"/>
      <c r="D185" s="121"/>
      <c r="E185" s="125"/>
      <c r="F185" s="126"/>
      <c r="G185" s="126"/>
      <c r="H185" s="126"/>
      <c r="I185" s="121"/>
      <c r="J185" s="346"/>
      <c r="K185" s="347"/>
      <c r="L185" s="393"/>
      <c r="M185" s="394"/>
      <c r="N185" s="394"/>
      <c r="O185" s="394"/>
      <c r="P185" s="395"/>
      <c r="Q185" s="393"/>
      <c r="R185" s="394"/>
      <c r="S185" s="394"/>
      <c r="T185" s="394"/>
      <c r="U185" s="395"/>
      <c r="V185" s="393"/>
      <c r="W185" s="394"/>
      <c r="X185" s="394"/>
      <c r="Y185" s="394"/>
      <c r="Z185" s="395"/>
      <c r="AA185" s="360"/>
      <c r="AB185" s="361"/>
      <c r="AC185" s="360"/>
      <c r="AD185" s="361"/>
      <c r="AE185" s="400"/>
      <c r="AF185" s="401"/>
      <c r="AG185" s="405"/>
      <c r="AH185" s="406"/>
      <c r="AI185" s="406"/>
      <c r="AJ185" s="406"/>
      <c r="AK185" s="407"/>
      <c r="AL185" s="389"/>
      <c r="AM185" s="299"/>
      <c r="AN185" s="300"/>
      <c r="AO185" s="300"/>
      <c r="AP185" s="300"/>
      <c r="AQ185" s="301"/>
      <c r="AR185" s="274"/>
      <c r="AS185" s="275"/>
    </row>
    <row r="186" spans="3:45">
      <c r="C186" s="130">
        <v>36</v>
      </c>
      <c r="D186" s="119"/>
      <c r="E186" s="130" t="s">
        <v>163</v>
      </c>
      <c r="F186" s="131"/>
      <c r="G186" s="131"/>
      <c r="H186" s="131"/>
      <c r="I186" s="119"/>
      <c r="J186" s="342"/>
      <c r="K186" s="343"/>
      <c r="L186" s="348"/>
      <c r="M186" s="349"/>
      <c r="N186" s="349"/>
      <c r="O186" s="349"/>
      <c r="P186" s="350"/>
      <c r="Q186" s="348"/>
      <c r="R186" s="349"/>
      <c r="S186" s="349"/>
      <c r="T186" s="349"/>
      <c r="U186" s="350"/>
      <c r="V186" s="348"/>
      <c r="W186" s="349"/>
      <c r="X186" s="349"/>
      <c r="Y186" s="349"/>
      <c r="Z186" s="350"/>
      <c r="AA186" s="354"/>
      <c r="AB186" s="355"/>
      <c r="AC186" s="354"/>
      <c r="AD186" s="355"/>
      <c r="AE186" s="334"/>
      <c r="AF186" s="340"/>
      <c r="AG186" s="334"/>
      <c r="AH186" s="335"/>
      <c r="AI186" s="335"/>
      <c r="AJ186" s="335"/>
      <c r="AK186" s="340"/>
      <c r="AL186" s="387"/>
      <c r="AM186" s="264">
        <f t="shared" ref="AM186" si="99">AE186*AG186</f>
        <v>0</v>
      </c>
      <c r="AN186" s="265"/>
      <c r="AO186" s="265"/>
      <c r="AP186" s="265"/>
      <c r="AQ186" s="266"/>
      <c r="AR186" s="270" t="str">
        <f t="shared" ref="AR186" si="100">IF(
  AND(J186=$AV$40, AL186="APF", AM186&lt;AM188),
  "○",
  IF(
    J186=$AV$41,
    IF(COUNTBLANK(L188)+COUNTBLANK(Q188)+COUNTBLANK(V188)=0,"○","×"),
    IF(
      OR(
        AND(J186=$AV$40, AL186="", AM186&gt;AM188),
        AND(OR(J186=$AV$42, J186=$AV$44), AM186&gt;AM188)
      ),
      "○",
      IF(
        AND(J186=$AV$43, AC186="○"),
        "○",
        IF(
          AND(J186=$AV$45, ISNUMBER(MATCH(AA186, $AV$33:$AV$38, 0)), AA188=$AV$32),
          "○",
          IF(
            AND(J186=$AV$46, COUNTBLANK(L188)+COUNTBLANK(Q188)+COUNTBLANK(V188)=0),
            "○",
            "×"
          )
        )
      )
    )
  )
)</f>
        <v>×</v>
      </c>
      <c r="AS186" s="271"/>
    </row>
    <row r="187" spans="3:45">
      <c r="C187" s="122"/>
      <c r="D187" s="124"/>
      <c r="E187" s="302"/>
      <c r="F187" s="303"/>
      <c r="G187" s="303"/>
      <c r="H187" s="303"/>
      <c r="I187" s="304"/>
      <c r="J187" s="344"/>
      <c r="K187" s="345"/>
      <c r="L187" s="351"/>
      <c r="M187" s="352"/>
      <c r="N187" s="352"/>
      <c r="O187" s="352"/>
      <c r="P187" s="353"/>
      <c r="Q187" s="351"/>
      <c r="R187" s="352"/>
      <c r="S187" s="352"/>
      <c r="T187" s="352"/>
      <c r="U187" s="353"/>
      <c r="V187" s="351"/>
      <c r="W187" s="352"/>
      <c r="X187" s="352"/>
      <c r="Y187" s="352"/>
      <c r="Z187" s="353"/>
      <c r="AA187" s="356"/>
      <c r="AB187" s="357"/>
      <c r="AC187" s="358"/>
      <c r="AD187" s="359"/>
      <c r="AE187" s="336"/>
      <c r="AF187" s="341"/>
      <c r="AG187" s="336"/>
      <c r="AH187" s="337"/>
      <c r="AI187" s="337"/>
      <c r="AJ187" s="337"/>
      <c r="AK187" s="341"/>
      <c r="AL187" s="388"/>
      <c r="AM187" s="267"/>
      <c r="AN187" s="268"/>
      <c r="AO187" s="268"/>
      <c r="AP187" s="268"/>
      <c r="AQ187" s="269"/>
      <c r="AR187" s="272"/>
      <c r="AS187" s="273"/>
    </row>
    <row r="188" spans="3:45">
      <c r="C188" s="122"/>
      <c r="D188" s="124"/>
      <c r="E188" s="122" t="s">
        <v>169</v>
      </c>
      <c r="F188" s="123"/>
      <c r="G188" s="123"/>
      <c r="H188" s="123"/>
      <c r="I188" s="124"/>
      <c r="J188" s="344"/>
      <c r="K188" s="345"/>
      <c r="L188" s="390"/>
      <c r="M188" s="391"/>
      <c r="N188" s="391"/>
      <c r="O188" s="391"/>
      <c r="P188" s="392"/>
      <c r="Q188" s="390"/>
      <c r="R188" s="391"/>
      <c r="S188" s="391"/>
      <c r="T188" s="391"/>
      <c r="U188" s="392"/>
      <c r="V188" s="390"/>
      <c r="W188" s="391"/>
      <c r="X188" s="391"/>
      <c r="Y188" s="391"/>
      <c r="Z188" s="392"/>
      <c r="AA188" s="396"/>
      <c r="AB188" s="397"/>
      <c r="AC188" s="358"/>
      <c r="AD188" s="359"/>
      <c r="AE188" s="408"/>
      <c r="AF188" s="409"/>
      <c r="AG188" s="408"/>
      <c r="AH188" s="411"/>
      <c r="AI188" s="411"/>
      <c r="AJ188" s="411"/>
      <c r="AK188" s="409"/>
      <c r="AL188" s="388"/>
      <c r="AM188" s="296">
        <f t="shared" ref="AM188" si="101">AE188*AG188</f>
        <v>0</v>
      </c>
      <c r="AN188" s="297"/>
      <c r="AO188" s="297"/>
      <c r="AP188" s="297"/>
      <c r="AQ188" s="298"/>
      <c r="AR188" s="272"/>
      <c r="AS188" s="273"/>
    </row>
    <row r="189" spans="3:45">
      <c r="C189" s="125"/>
      <c r="D189" s="121"/>
      <c r="E189" s="125"/>
      <c r="F189" s="126"/>
      <c r="G189" s="126"/>
      <c r="H189" s="126"/>
      <c r="I189" s="121"/>
      <c r="J189" s="346"/>
      <c r="K189" s="347"/>
      <c r="L189" s="393"/>
      <c r="M189" s="394"/>
      <c r="N189" s="394"/>
      <c r="O189" s="394"/>
      <c r="P189" s="395"/>
      <c r="Q189" s="393"/>
      <c r="R189" s="394"/>
      <c r="S189" s="394"/>
      <c r="T189" s="394"/>
      <c r="U189" s="395"/>
      <c r="V189" s="393"/>
      <c r="W189" s="394"/>
      <c r="X189" s="394"/>
      <c r="Y189" s="394"/>
      <c r="Z189" s="395"/>
      <c r="AA189" s="360"/>
      <c r="AB189" s="361"/>
      <c r="AC189" s="360"/>
      <c r="AD189" s="361"/>
      <c r="AE189" s="400"/>
      <c r="AF189" s="410"/>
      <c r="AG189" s="400"/>
      <c r="AH189" s="401"/>
      <c r="AI189" s="401"/>
      <c r="AJ189" s="401"/>
      <c r="AK189" s="410"/>
      <c r="AL189" s="389"/>
      <c r="AM189" s="299"/>
      <c r="AN189" s="300"/>
      <c r="AO189" s="300"/>
      <c r="AP189" s="300"/>
      <c r="AQ189" s="301"/>
      <c r="AR189" s="274"/>
      <c r="AS189" s="275"/>
    </row>
    <row r="190" spans="3:45">
      <c r="C190" s="130">
        <v>37</v>
      </c>
      <c r="D190" s="119"/>
      <c r="E190" s="130" t="s">
        <v>163</v>
      </c>
      <c r="F190" s="131"/>
      <c r="G190" s="131"/>
      <c r="H190" s="131"/>
      <c r="I190" s="119"/>
      <c r="J190" s="342"/>
      <c r="K190" s="343"/>
      <c r="L190" s="348"/>
      <c r="M190" s="349"/>
      <c r="N190" s="349"/>
      <c r="O190" s="349"/>
      <c r="P190" s="350"/>
      <c r="Q190" s="348"/>
      <c r="R190" s="349"/>
      <c r="S190" s="349"/>
      <c r="T190" s="349"/>
      <c r="U190" s="350"/>
      <c r="V190" s="348"/>
      <c r="W190" s="349"/>
      <c r="X190" s="349"/>
      <c r="Y190" s="349"/>
      <c r="Z190" s="350"/>
      <c r="AA190" s="354"/>
      <c r="AB190" s="355"/>
      <c r="AC190" s="354"/>
      <c r="AD190" s="355"/>
      <c r="AE190" s="334"/>
      <c r="AF190" s="340"/>
      <c r="AG190" s="334"/>
      <c r="AH190" s="335"/>
      <c r="AI190" s="335"/>
      <c r="AJ190" s="335"/>
      <c r="AK190" s="340"/>
      <c r="AL190" s="387"/>
      <c r="AM190" s="264">
        <f t="shared" ref="AM190" si="102">AE190*AG190</f>
        <v>0</v>
      </c>
      <c r="AN190" s="265"/>
      <c r="AO190" s="265"/>
      <c r="AP190" s="265"/>
      <c r="AQ190" s="266"/>
      <c r="AR190" s="270" t="str">
        <f t="shared" ref="AR190" si="103">IF(
  AND(J190=$AV$40, AL190="APF", AM190&lt;AM192),
  "○",
  IF(
    J190=$AV$41,
    IF(COUNTBLANK(L192)+COUNTBLANK(Q192)+COUNTBLANK(V192)=0,"○","×"),
    IF(
      OR(
        AND(J190=$AV$40, AL190="", AM190&gt;AM192),
        AND(OR(J190=$AV$42, J190=$AV$44), AM190&gt;AM192)
      ),
      "○",
      IF(
        AND(J190=$AV$43, AC190="○"),
        "○",
        IF(
          AND(J190=$AV$45, ISNUMBER(MATCH(AA190, $AV$33:$AV$38, 0)), AA192=$AV$32),
          "○",
          IF(
            AND(J190=$AV$46, COUNTBLANK(L192)+COUNTBLANK(Q192)+COUNTBLANK(V192)=0),
            "○",
            "×"
          )
        )
      )
    )
  )
)</f>
        <v>×</v>
      </c>
      <c r="AS190" s="271"/>
    </row>
    <row r="191" spans="3:45">
      <c r="C191" s="122"/>
      <c r="D191" s="124"/>
      <c r="E191" s="302"/>
      <c r="F191" s="303"/>
      <c r="G191" s="303"/>
      <c r="H191" s="303"/>
      <c r="I191" s="304"/>
      <c r="J191" s="344"/>
      <c r="K191" s="345"/>
      <c r="L191" s="351"/>
      <c r="M191" s="352"/>
      <c r="N191" s="352"/>
      <c r="O191" s="352"/>
      <c r="P191" s="353"/>
      <c r="Q191" s="351"/>
      <c r="R191" s="352"/>
      <c r="S191" s="352"/>
      <c r="T191" s="352"/>
      <c r="U191" s="353"/>
      <c r="V191" s="351"/>
      <c r="W191" s="352"/>
      <c r="X191" s="352"/>
      <c r="Y191" s="352"/>
      <c r="Z191" s="353"/>
      <c r="AA191" s="356"/>
      <c r="AB191" s="357"/>
      <c r="AC191" s="358"/>
      <c r="AD191" s="359"/>
      <c r="AE191" s="336"/>
      <c r="AF191" s="341"/>
      <c r="AG191" s="336"/>
      <c r="AH191" s="337"/>
      <c r="AI191" s="337"/>
      <c r="AJ191" s="337"/>
      <c r="AK191" s="341"/>
      <c r="AL191" s="388"/>
      <c r="AM191" s="267"/>
      <c r="AN191" s="268"/>
      <c r="AO191" s="268"/>
      <c r="AP191" s="268"/>
      <c r="AQ191" s="269"/>
      <c r="AR191" s="272"/>
      <c r="AS191" s="273"/>
    </row>
    <row r="192" spans="3:45">
      <c r="C192" s="122"/>
      <c r="D192" s="124"/>
      <c r="E192" s="122" t="s">
        <v>169</v>
      </c>
      <c r="F192" s="123"/>
      <c r="G192" s="123"/>
      <c r="H192" s="123"/>
      <c r="I192" s="124"/>
      <c r="J192" s="344"/>
      <c r="K192" s="345"/>
      <c r="L192" s="390"/>
      <c r="M192" s="391"/>
      <c r="N192" s="391"/>
      <c r="O192" s="391"/>
      <c r="P192" s="392"/>
      <c r="Q192" s="390"/>
      <c r="R192" s="391"/>
      <c r="S192" s="391"/>
      <c r="T192" s="391"/>
      <c r="U192" s="392"/>
      <c r="V192" s="390"/>
      <c r="W192" s="391"/>
      <c r="X192" s="391"/>
      <c r="Y192" s="391"/>
      <c r="Z192" s="392"/>
      <c r="AA192" s="396"/>
      <c r="AB192" s="397"/>
      <c r="AC192" s="358"/>
      <c r="AD192" s="359"/>
      <c r="AE192" s="408"/>
      <c r="AF192" s="409"/>
      <c r="AG192" s="408"/>
      <c r="AH192" s="411"/>
      <c r="AI192" s="411"/>
      <c r="AJ192" s="411"/>
      <c r="AK192" s="409"/>
      <c r="AL192" s="388"/>
      <c r="AM192" s="296">
        <f t="shared" ref="AM192" si="104">AE192*AG192</f>
        <v>0</v>
      </c>
      <c r="AN192" s="297"/>
      <c r="AO192" s="297"/>
      <c r="AP192" s="297"/>
      <c r="AQ192" s="298"/>
      <c r="AR192" s="272"/>
      <c r="AS192" s="273"/>
    </row>
    <row r="193" spans="3:45">
      <c r="C193" s="125"/>
      <c r="D193" s="121"/>
      <c r="E193" s="125"/>
      <c r="F193" s="126"/>
      <c r="G193" s="126"/>
      <c r="H193" s="126"/>
      <c r="I193" s="121"/>
      <c r="J193" s="346"/>
      <c r="K193" s="347"/>
      <c r="L193" s="393"/>
      <c r="M193" s="394"/>
      <c r="N193" s="394"/>
      <c r="O193" s="394"/>
      <c r="P193" s="395"/>
      <c r="Q193" s="393"/>
      <c r="R193" s="394"/>
      <c r="S193" s="394"/>
      <c r="T193" s="394"/>
      <c r="U193" s="395"/>
      <c r="V193" s="393"/>
      <c r="W193" s="394"/>
      <c r="X193" s="394"/>
      <c r="Y193" s="394"/>
      <c r="Z193" s="395"/>
      <c r="AA193" s="360"/>
      <c r="AB193" s="361"/>
      <c r="AC193" s="360"/>
      <c r="AD193" s="361"/>
      <c r="AE193" s="400"/>
      <c r="AF193" s="410"/>
      <c r="AG193" s="400"/>
      <c r="AH193" s="401"/>
      <c r="AI193" s="401"/>
      <c r="AJ193" s="401"/>
      <c r="AK193" s="410"/>
      <c r="AL193" s="389"/>
      <c r="AM193" s="299"/>
      <c r="AN193" s="300"/>
      <c r="AO193" s="300"/>
      <c r="AP193" s="300"/>
      <c r="AQ193" s="301"/>
      <c r="AR193" s="274"/>
      <c r="AS193" s="275"/>
    </row>
    <row r="194" spans="3:45">
      <c r="C194" s="130">
        <v>38</v>
      </c>
      <c r="D194" s="119"/>
      <c r="E194" s="130" t="s">
        <v>163</v>
      </c>
      <c r="F194" s="131"/>
      <c r="G194" s="131"/>
      <c r="H194" s="131"/>
      <c r="I194" s="119"/>
      <c r="J194" s="342"/>
      <c r="K194" s="343"/>
      <c r="L194" s="348"/>
      <c r="M194" s="349"/>
      <c r="N194" s="349"/>
      <c r="O194" s="349"/>
      <c r="P194" s="350"/>
      <c r="Q194" s="348"/>
      <c r="R194" s="349"/>
      <c r="S194" s="349"/>
      <c r="T194" s="349"/>
      <c r="U194" s="350"/>
      <c r="V194" s="348"/>
      <c r="W194" s="349"/>
      <c r="X194" s="349"/>
      <c r="Y194" s="349"/>
      <c r="Z194" s="350"/>
      <c r="AA194" s="354"/>
      <c r="AB194" s="355"/>
      <c r="AC194" s="354"/>
      <c r="AD194" s="355"/>
      <c r="AE194" s="334"/>
      <c r="AF194" s="340"/>
      <c r="AG194" s="334"/>
      <c r="AH194" s="335"/>
      <c r="AI194" s="335"/>
      <c r="AJ194" s="335"/>
      <c r="AK194" s="340"/>
      <c r="AL194" s="387"/>
      <c r="AM194" s="264">
        <f t="shared" ref="AM194" si="105">AE194*AG194</f>
        <v>0</v>
      </c>
      <c r="AN194" s="265"/>
      <c r="AO194" s="265"/>
      <c r="AP194" s="265"/>
      <c r="AQ194" s="266"/>
      <c r="AR194" s="270" t="str">
        <f t="shared" ref="AR194" si="106">IF(
  AND(J194=$AV$40, AL194="APF", AM194&lt;AM196),
  "○",
  IF(
    J194=$AV$41,
    IF(COUNTBLANK(L196)+COUNTBLANK(Q196)+COUNTBLANK(V196)=0,"○","×"),
    IF(
      OR(
        AND(J194=$AV$40, AL194="", AM194&gt;AM196),
        AND(OR(J194=$AV$42, J194=$AV$44), AM194&gt;AM196)
      ),
      "○",
      IF(
        AND(J194=$AV$43, AC194="○"),
        "○",
        IF(
          AND(J194=$AV$45, ISNUMBER(MATCH(AA194, $AV$33:$AV$38, 0)), AA196=$AV$32),
          "○",
          IF(
            AND(J194=$AV$46, COUNTBLANK(L196)+COUNTBLANK(Q196)+COUNTBLANK(V196)=0),
            "○",
            "×"
          )
        )
      )
    )
  )
)</f>
        <v>×</v>
      </c>
      <c r="AS194" s="271"/>
    </row>
    <row r="195" spans="3:45">
      <c r="C195" s="122"/>
      <c r="D195" s="124"/>
      <c r="E195" s="302"/>
      <c r="F195" s="303"/>
      <c r="G195" s="303"/>
      <c r="H195" s="303"/>
      <c r="I195" s="304"/>
      <c r="J195" s="344"/>
      <c r="K195" s="345"/>
      <c r="L195" s="351"/>
      <c r="M195" s="352"/>
      <c r="N195" s="352"/>
      <c r="O195" s="352"/>
      <c r="P195" s="353"/>
      <c r="Q195" s="351"/>
      <c r="R195" s="352"/>
      <c r="S195" s="352"/>
      <c r="T195" s="352"/>
      <c r="U195" s="353"/>
      <c r="V195" s="351"/>
      <c r="W195" s="352"/>
      <c r="X195" s="352"/>
      <c r="Y195" s="352"/>
      <c r="Z195" s="353"/>
      <c r="AA195" s="356"/>
      <c r="AB195" s="357"/>
      <c r="AC195" s="358"/>
      <c r="AD195" s="359"/>
      <c r="AE195" s="336"/>
      <c r="AF195" s="341"/>
      <c r="AG195" s="336"/>
      <c r="AH195" s="337"/>
      <c r="AI195" s="337"/>
      <c r="AJ195" s="337"/>
      <c r="AK195" s="341"/>
      <c r="AL195" s="388"/>
      <c r="AM195" s="267"/>
      <c r="AN195" s="268"/>
      <c r="AO195" s="268"/>
      <c r="AP195" s="268"/>
      <c r="AQ195" s="269"/>
      <c r="AR195" s="272"/>
      <c r="AS195" s="273"/>
    </row>
    <row r="196" spans="3:45">
      <c r="C196" s="122"/>
      <c r="D196" s="124"/>
      <c r="E196" s="122" t="s">
        <v>169</v>
      </c>
      <c r="F196" s="123"/>
      <c r="G196" s="123"/>
      <c r="H196" s="123"/>
      <c r="I196" s="124"/>
      <c r="J196" s="344"/>
      <c r="K196" s="345"/>
      <c r="L196" s="390"/>
      <c r="M196" s="391"/>
      <c r="N196" s="391"/>
      <c r="O196" s="391"/>
      <c r="P196" s="392"/>
      <c r="Q196" s="390"/>
      <c r="R196" s="391"/>
      <c r="S196" s="391"/>
      <c r="T196" s="391"/>
      <c r="U196" s="392"/>
      <c r="V196" s="390"/>
      <c r="W196" s="391"/>
      <c r="X196" s="391"/>
      <c r="Y196" s="391"/>
      <c r="Z196" s="392"/>
      <c r="AA196" s="396"/>
      <c r="AB196" s="397"/>
      <c r="AC196" s="358"/>
      <c r="AD196" s="359"/>
      <c r="AE196" s="408"/>
      <c r="AF196" s="409"/>
      <c r="AG196" s="408"/>
      <c r="AH196" s="411"/>
      <c r="AI196" s="411"/>
      <c r="AJ196" s="411"/>
      <c r="AK196" s="409"/>
      <c r="AL196" s="388"/>
      <c r="AM196" s="296">
        <f t="shared" ref="AM196" si="107">AE196*AG196</f>
        <v>0</v>
      </c>
      <c r="AN196" s="297"/>
      <c r="AO196" s="297"/>
      <c r="AP196" s="297"/>
      <c r="AQ196" s="298"/>
      <c r="AR196" s="272"/>
      <c r="AS196" s="273"/>
    </row>
    <row r="197" spans="3:45">
      <c r="C197" s="125"/>
      <c r="D197" s="121"/>
      <c r="E197" s="125"/>
      <c r="F197" s="126"/>
      <c r="G197" s="126"/>
      <c r="H197" s="126"/>
      <c r="I197" s="121"/>
      <c r="J197" s="346"/>
      <c r="K197" s="347"/>
      <c r="L197" s="393"/>
      <c r="M197" s="394"/>
      <c r="N197" s="394"/>
      <c r="O197" s="394"/>
      <c r="P197" s="395"/>
      <c r="Q197" s="393"/>
      <c r="R197" s="394"/>
      <c r="S197" s="394"/>
      <c r="T197" s="394"/>
      <c r="U197" s="395"/>
      <c r="V197" s="393"/>
      <c r="W197" s="394"/>
      <c r="X197" s="394"/>
      <c r="Y197" s="394"/>
      <c r="Z197" s="395"/>
      <c r="AA197" s="360"/>
      <c r="AB197" s="361"/>
      <c r="AC197" s="360"/>
      <c r="AD197" s="361"/>
      <c r="AE197" s="400"/>
      <c r="AF197" s="410"/>
      <c r="AG197" s="400"/>
      <c r="AH197" s="401"/>
      <c r="AI197" s="401"/>
      <c r="AJ197" s="401"/>
      <c r="AK197" s="410"/>
      <c r="AL197" s="389"/>
      <c r="AM197" s="299"/>
      <c r="AN197" s="300"/>
      <c r="AO197" s="300"/>
      <c r="AP197" s="300"/>
      <c r="AQ197" s="301"/>
      <c r="AR197" s="274"/>
      <c r="AS197" s="275"/>
    </row>
    <row r="198" spans="3:45">
      <c r="C198" s="130">
        <v>39</v>
      </c>
      <c r="D198" s="119"/>
      <c r="E198" s="130" t="s">
        <v>163</v>
      </c>
      <c r="F198" s="131"/>
      <c r="G198" s="131"/>
      <c r="H198" s="131"/>
      <c r="I198" s="119"/>
      <c r="J198" s="342"/>
      <c r="K198" s="343"/>
      <c r="L198" s="348"/>
      <c r="M198" s="349"/>
      <c r="N198" s="349"/>
      <c r="O198" s="349"/>
      <c r="P198" s="350"/>
      <c r="Q198" s="348"/>
      <c r="R198" s="349"/>
      <c r="S198" s="349"/>
      <c r="T198" s="349"/>
      <c r="U198" s="350"/>
      <c r="V198" s="348"/>
      <c r="W198" s="349"/>
      <c r="X198" s="349"/>
      <c r="Y198" s="349"/>
      <c r="Z198" s="350"/>
      <c r="AA198" s="354"/>
      <c r="AB198" s="355"/>
      <c r="AC198" s="354"/>
      <c r="AD198" s="355"/>
      <c r="AE198" s="334"/>
      <c r="AF198" s="340"/>
      <c r="AG198" s="334"/>
      <c r="AH198" s="335"/>
      <c r="AI198" s="335"/>
      <c r="AJ198" s="335"/>
      <c r="AK198" s="340"/>
      <c r="AL198" s="387"/>
      <c r="AM198" s="264">
        <f t="shared" ref="AM198" si="108">AE198*AG198</f>
        <v>0</v>
      </c>
      <c r="AN198" s="265"/>
      <c r="AO198" s="265"/>
      <c r="AP198" s="265"/>
      <c r="AQ198" s="266"/>
      <c r="AR198" s="270" t="str">
        <f t="shared" ref="AR198" si="109">IF(
  AND(J198=$AV$40, AL198="APF", AM198&lt;AM200),
  "○",
  IF(
    J198=$AV$41,
    IF(COUNTBLANK(L200)+COUNTBLANK(Q200)+COUNTBLANK(V200)=0,"○","×"),
    IF(
      OR(
        AND(J198=$AV$40, AL198="", AM198&gt;AM200),
        AND(OR(J198=$AV$42, J198=$AV$44), AM198&gt;AM200)
      ),
      "○",
      IF(
        AND(J198=$AV$43, AC198="○"),
        "○",
        IF(
          AND(J198=$AV$45, ISNUMBER(MATCH(AA198, $AV$33:$AV$38, 0)), AA200=$AV$32),
          "○",
          IF(
            AND(J198=$AV$46, COUNTBLANK(L200)+COUNTBLANK(Q200)+COUNTBLANK(V200)=0),
            "○",
            "×"
          )
        )
      )
    )
  )
)</f>
        <v>×</v>
      </c>
      <c r="AS198" s="271"/>
    </row>
    <row r="199" spans="3:45">
      <c r="C199" s="122"/>
      <c r="D199" s="124"/>
      <c r="E199" s="302"/>
      <c r="F199" s="303"/>
      <c r="G199" s="303"/>
      <c r="H199" s="303"/>
      <c r="I199" s="304"/>
      <c r="J199" s="344"/>
      <c r="K199" s="345"/>
      <c r="L199" s="351"/>
      <c r="M199" s="352"/>
      <c r="N199" s="352"/>
      <c r="O199" s="352"/>
      <c r="P199" s="353"/>
      <c r="Q199" s="351"/>
      <c r="R199" s="352"/>
      <c r="S199" s="352"/>
      <c r="T199" s="352"/>
      <c r="U199" s="353"/>
      <c r="V199" s="351"/>
      <c r="W199" s="352"/>
      <c r="X199" s="352"/>
      <c r="Y199" s="352"/>
      <c r="Z199" s="353"/>
      <c r="AA199" s="356"/>
      <c r="AB199" s="357"/>
      <c r="AC199" s="358"/>
      <c r="AD199" s="359"/>
      <c r="AE199" s="336"/>
      <c r="AF199" s="341"/>
      <c r="AG199" s="336"/>
      <c r="AH199" s="337"/>
      <c r="AI199" s="337"/>
      <c r="AJ199" s="337"/>
      <c r="AK199" s="341"/>
      <c r="AL199" s="388"/>
      <c r="AM199" s="267"/>
      <c r="AN199" s="268"/>
      <c r="AO199" s="268"/>
      <c r="AP199" s="268"/>
      <c r="AQ199" s="269"/>
      <c r="AR199" s="272"/>
      <c r="AS199" s="273"/>
    </row>
    <row r="200" spans="3:45">
      <c r="C200" s="122"/>
      <c r="D200" s="124"/>
      <c r="E200" s="122" t="s">
        <v>169</v>
      </c>
      <c r="F200" s="123"/>
      <c r="G200" s="123"/>
      <c r="H200" s="123"/>
      <c r="I200" s="124"/>
      <c r="J200" s="344"/>
      <c r="K200" s="345"/>
      <c r="L200" s="390"/>
      <c r="M200" s="391"/>
      <c r="N200" s="391"/>
      <c r="O200" s="391"/>
      <c r="P200" s="392"/>
      <c r="Q200" s="390"/>
      <c r="R200" s="391"/>
      <c r="S200" s="391"/>
      <c r="T200" s="391"/>
      <c r="U200" s="392"/>
      <c r="V200" s="390"/>
      <c r="W200" s="391"/>
      <c r="X200" s="391"/>
      <c r="Y200" s="391"/>
      <c r="Z200" s="392"/>
      <c r="AA200" s="396"/>
      <c r="AB200" s="397"/>
      <c r="AC200" s="358"/>
      <c r="AD200" s="359"/>
      <c r="AE200" s="408"/>
      <c r="AF200" s="409"/>
      <c r="AG200" s="408"/>
      <c r="AH200" s="411"/>
      <c r="AI200" s="411"/>
      <c r="AJ200" s="411"/>
      <c r="AK200" s="409"/>
      <c r="AL200" s="388"/>
      <c r="AM200" s="296">
        <f t="shared" ref="AM200" si="110">AE200*AG200</f>
        <v>0</v>
      </c>
      <c r="AN200" s="297"/>
      <c r="AO200" s="297"/>
      <c r="AP200" s="297"/>
      <c r="AQ200" s="298"/>
      <c r="AR200" s="272"/>
      <c r="AS200" s="273"/>
    </row>
    <row r="201" spans="3:45">
      <c r="C201" s="125"/>
      <c r="D201" s="121"/>
      <c r="E201" s="125"/>
      <c r="F201" s="126"/>
      <c r="G201" s="126"/>
      <c r="H201" s="126"/>
      <c r="I201" s="121"/>
      <c r="J201" s="346"/>
      <c r="K201" s="347"/>
      <c r="L201" s="393"/>
      <c r="M201" s="394"/>
      <c r="N201" s="394"/>
      <c r="O201" s="394"/>
      <c r="P201" s="395"/>
      <c r="Q201" s="393"/>
      <c r="R201" s="394"/>
      <c r="S201" s="394"/>
      <c r="T201" s="394"/>
      <c r="U201" s="395"/>
      <c r="V201" s="393"/>
      <c r="W201" s="394"/>
      <c r="X201" s="394"/>
      <c r="Y201" s="394"/>
      <c r="Z201" s="395"/>
      <c r="AA201" s="360"/>
      <c r="AB201" s="361"/>
      <c r="AC201" s="360"/>
      <c r="AD201" s="361"/>
      <c r="AE201" s="400"/>
      <c r="AF201" s="410"/>
      <c r="AG201" s="400"/>
      <c r="AH201" s="401"/>
      <c r="AI201" s="401"/>
      <c r="AJ201" s="401"/>
      <c r="AK201" s="410"/>
      <c r="AL201" s="389"/>
      <c r="AM201" s="299"/>
      <c r="AN201" s="300"/>
      <c r="AO201" s="300"/>
      <c r="AP201" s="300"/>
      <c r="AQ201" s="301"/>
      <c r="AR201" s="274"/>
      <c r="AS201" s="275"/>
    </row>
  </sheetData>
  <mergeCells count="887">
    <mergeCell ref="AG198:AK199"/>
    <mergeCell ref="AL198:AL201"/>
    <mergeCell ref="AM198:AQ199"/>
    <mergeCell ref="AR198:AS201"/>
    <mergeCell ref="E200:I201"/>
    <mergeCell ref="L200:P201"/>
    <mergeCell ref="Q200:U201"/>
    <mergeCell ref="V200:Z201"/>
    <mergeCell ref="AA200:AB201"/>
    <mergeCell ref="AE200:AF201"/>
    <mergeCell ref="AG200:AK201"/>
    <mergeCell ref="AM200:AQ201"/>
    <mergeCell ref="C198:D201"/>
    <mergeCell ref="E198:I199"/>
    <mergeCell ref="J198:K201"/>
    <mergeCell ref="L198:P199"/>
    <mergeCell ref="Q198:U199"/>
    <mergeCell ref="V198:Z199"/>
    <mergeCell ref="AA198:AB199"/>
    <mergeCell ref="AC198:AD201"/>
    <mergeCell ref="AE198:AF199"/>
    <mergeCell ref="AG194:AK195"/>
    <mergeCell ref="AL194:AL197"/>
    <mergeCell ref="AM194:AQ195"/>
    <mergeCell ref="AR194:AS197"/>
    <mergeCell ref="E196:I197"/>
    <mergeCell ref="L196:P197"/>
    <mergeCell ref="Q196:U197"/>
    <mergeCell ref="V196:Z197"/>
    <mergeCell ref="AA196:AB197"/>
    <mergeCell ref="AE196:AF197"/>
    <mergeCell ref="AG196:AK197"/>
    <mergeCell ref="AM196:AQ197"/>
    <mergeCell ref="C194:D197"/>
    <mergeCell ref="E194:I195"/>
    <mergeCell ref="J194:K197"/>
    <mergeCell ref="L194:P195"/>
    <mergeCell ref="Q194:U195"/>
    <mergeCell ref="V194:Z195"/>
    <mergeCell ref="AA194:AB195"/>
    <mergeCell ref="AC194:AD197"/>
    <mergeCell ref="AE194:AF195"/>
    <mergeCell ref="AG190:AK191"/>
    <mergeCell ref="AL190:AL193"/>
    <mergeCell ref="AM190:AQ191"/>
    <mergeCell ref="AR190:AS193"/>
    <mergeCell ref="E192:I193"/>
    <mergeCell ref="L192:P193"/>
    <mergeCell ref="Q192:U193"/>
    <mergeCell ref="V192:Z193"/>
    <mergeCell ref="AA192:AB193"/>
    <mergeCell ref="AE192:AF193"/>
    <mergeCell ref="AG192:AK193"/>
    <mergeCell ref="AM192:AQ193"/>
    <mergeCell ref="C190:D193"/>
    <mergeCell ref="E190:I191"/>
    <mergeCell ref="J190:K193"/>
    <mergeCell ref="L190:P191"/>
    <mergeCell ref="Q190:U191"/>
    <mergeCell ref="V190:Z191"/>
    <mergeCell ref="AA190:AB191"/>
    <mergeCell ref="AC190:AD193"/>
    <mergeCell ref="AE190:AF191"/>
    <mergeCell ref="AG186:AK187"/>
    <mergeCell ref="AL186:AL189"/>
    <mergeCell ref="AM186:AQ187"/>
    <mergeCell ref="AR186:AS189"/>
    <mergeCell ref="E188:I189"/>
    <mergeCell ref="L188:P189"/>
    <mergeCell ref="Q188:U189"/>
    <mergeCell ref="V188:Z189"/>
    <mergeCell ref="AA188:AB189"/>
    <mergeCell ref="AE188:AF189"/>
    <mergeCell ref="AG188:AK189"/>
    <mergeCell ref="AM188:AQ189"/>
    <mergeCell ref="C186:D189"/>
    <mergeCell ref="E186:I187"/>
    <mergeCell ref="J186:K189"/>
    <mergeCell ref="L186:P187"/>
    <mergeCell ref="Q186:U187"/>
    <mergeCell ref="V186:Z187"/>
    <mergeCell ref="AA186:AB187"/>
    <mergeCell ref="AC186:AD189"/>
    <mergeCell ref="AE186:AF187"/>
    <mergeCell ref="AG182:AK183"/>
    <mergeCell ref="AL182:AL185"/>
    <mergeCell ref="AM182:AQ183"/>
    <mergeCell ref="AR182:AS185"/>
    <mergeCell ref="E184:I185"/>
    <mergeCell ref="L184:P185"/>
    <mergeCell ref="Q184:U185"/>
    <mergeCell ref="V184:Z185"/>
    <mergeCell ref="AA184:AB185"/>
    <mergeCell ref="AE184:AF185"/>
    <mergeCell ref="AG184:AK185"/>
    <mergeCell ref="AM184:AQ185"/>
    <mergeCell ref="C182:D185"/>
    <mergeCell ref="E182:I183"/>
    <mergeCell ref="J182:K185"/>
    <mergeCell ref="L182:P183"/>
    <mergeCell ref="Q182:U183"/>
    <mergeCell ref="V182:Z183"/>
    <mergeCell ref="AA182:AB183"/>
    <mergeCell ref="AC182:AD185"/>
    <mergeCell ref="AE182:AF183"/>
    <mergeCell ref="AG178:AK179"/>
    <mergeCell ref="AL178:AL181"/>
    <mergeCell ref="AM178:AQ179"/>
    <mergeCell ref="AR178:AS181"/>
    <mergeCell ref="E180:I181"/>
    <mergeCell ref="L180:P181"/>
    <mergeCell ref="Q180:U181"/>
    <mergeCell ref="V180:Z181"/>
    <mergeCell ref="AA180:AB181"/>
    <mergeCell ref="AE180:AF181"/>
    <mergeCell ref="AG180:AK181"/>
    <mergeCell ref="AM180:AQ181"/>
    <mergeCell ref="C178:D181"/>
    <mergeCell ref="E178:I179"/>
    <mergeCell ref="J178:K181"/>
    <mergeCell ref="L178:P179"/>
    <mergeCell ref="Q178:U179"/>
    <mergeCell ref="V178:Z179"/>
    <mergeCell ref="AA178:AB179"/>
    <mergeCell ref="AC178:AD181"/>
    <mergeCell ref="AE178:AF179"/>
    <mergeCell ref="AG174:AK175"/>
    <mergeCell ref="AL174:AL177"/>
    <mergeCell ref="AM174:AQ175"/>
    <mergeCell ref="AR174:AS177"/>
    <mergeCell ref="E176:I177"/>
    <mergeCell ref="L176:P177"/>
    <mergeCell ref="Q176:U177"/>
    <mergeCell ref="V176:Z177"/>
    <mergeCell ref="AA176:AB177"/>
    <mergeCell ref="AE176:AF177"/>
    <mergeCell ref="AG176:AK177"/>
    <mergeCell ref="AM176:AQ177"/>
    <mergeCell ref="C174:D177"/>
    <mergeCell ref="E174:I175"/>
    <mergeCell ref="J174:K177"/>
    <mergeCell ref="L174:P175"/>
    <mergeCell ref="Q174:U175"/>
    <mergeCell ref="V174:Z175"/>
    <mergeCell ref="AA174:AB175"/>
    <mergeCell ref="AC174:AD177"/>
    <mergeCell ref="AE174:AF175"/>
    <mergeCell ref="AG170:AK171"/>
    <mergeCell ref="AL170:AL173"/>
    <mergeCell ref="AM170:AQ171"/>
    <mergeCell ref="AR170:AS173"/>
    <mergeCell ref="E172:I173"/>
    <mergeCell ref="L172:P173"/>
    <mergeCell ref="Q172:U173"/>
    <mergeCell ref="V172:Z173"/>
    <mergeCell ref="AA172:AB173"/>
    <mergeCell ref="AE172:AF173"/>
    <mergeCell ref="AG172:AK173"/>
    <mergeCell ref="AM172:AQ173"/>
    <mergeCell ref="C170:D173"/>
    <mergeCell ref="E170:I171"/>
    <mergeCell ref="J170:K173"/>
    <mergeCell ref="L170:P171"/>
    <mergeCell ref="Q170:U171"/>
    <mergeCell ref="V170:Z171"/>
    <mergeCell ref="AA170:AB171"/>
    <mergeCell ref="AC170:AD173"/>
    <mergeCell ref="AE170:AF171"/>
    <mergeCell ref="AG166:AK167"/>
    <mergeCell ref="AL166:AL169"/>
    <mergeCell ref="AM166:AQ167"/>
    <mergeCell ref="AR166:AS169"/>
    <mergeCell ref="E168:I169"/>
    <mergeCell ref="L168:P169"/>
    <mergeCell ref="Q168:U169"/>
    <mergeCell ref="V168:Z169"/>
    <mergeCell ref="AA168:AB169"/>
    <mergeCell ref="AE168:AF169"/>
    <mergeCell ref="AG168:AK169"/>
    <mergeCell ref="AM168:AQ169"/>
    <mergeCell ref="C166:D169"/>
    <mergeCell ref="E166:I167"/>
    <mergeCell ref="J166:K169"/>
    <mergeCell ref="L166:P167"/>
    <mergeCell ref="Q166:U167"/>
    <mergeCell ref="V166:Z167"/>
    <mergeCell ref="AA166:AB167"/>
    <mergeCell ref="AC166:AD169"/>
    <mergeCell ref="AE166:AF167"/>
    <mergeCell ref="AG162:AK163"/>
    <mergeCell ref="AL162:AL165"/>
    <mergeCell ref="AM162:AQ163"/>
    <mergeCell ref="AR162:AS165"/>
    <mergeCell ref="E164:I165"/>
    <mergeCell ref="L164:P165"/>
    <mergeCell ref="Q164:U165"/>
    <mergeCell ref="V164:Z165"/>
    <mergeCell ref="AA164:AB165"/>
    <mergeCell ref="AE164:AF165"/>
    <mergeCell ref="AG164:AK165"/>
    <mergeCell ref="AM164:AQ165"/>
    <mergeCell ref="C162:D165"/>
    <mergeCell ref="E162:I163"/>
    <mergeCell ref="J162:K165"/>
    <mergeCell ref="L162:P163"/>
    <mergeCell ref="Q162:U163"/>
    <mergeCell ref="V162:Z163"/>
    <mergeCell ref="AA162:AB163"/>
    <mergeCell ref="AC162:AD165"/>
    <mergeCell ref="AE162:AF163"/>
    <mergeCell ref="AG158:AK159"/>
    <mergeCell ref="AL158:AL161"/>
    <mergeCell ref="AM158:AQ159"/>
    <mergeCell ref="AR158:AS161"/>
    <mergeCell ref="E160:I161"/>
    <mergeCell ref="L160:P161"/>
    <mergeCell ref="Q160:U161"/>
    <mergeCell ref="V160:Z161"/>
    <mergeCell ref="AA160:AB161"/>
    <mergeCell ref="AE160:AF161"/>
    <mergeCell ref="AG160:AK161"/>
    <mergeCell ref="AM160:AQ161"/>
    <mergeCell ref="C158:D161"/>
    <mergeCell ref="E158:I159"/>
    <mergeCell ref="J158:K161"/>
    <mergeCell ref="L158:P159"/>
    <mergeCell ref="Q158:U159"/>
    <mergeCell ref="V158:Z159"/>
    <mergeCell ref="AA158:AB159"/>
    <mergeCell ref="AC158:AD161"/>
    <mergeCell ref="AE158:AF159"/>
    <mergeCell ref="AR154:AS157"/>
    <mergeCell ref="E156:I157"/>
    <mergeCell ref="L156:P157"/>
    <mergeCell ref="Q156:U157"/>
    <mergeCell ref="V156:Z157"/>
    <mergeCell ref="AA156:AB157"/>
    <mergeCell ref="AE156:AF157"/>
    <mergeCell ref="AG156:AK157"/>
    <mergeCell ref="AM156:AQ157"/>
    <mergeCell ref="AM152:AQ153"/>
    <mergeCell ref="C154:D157"/>
    <mergeCell ref="E154:I155"/>
    <mergeCell ref="J154:K157"/>
    <mergeCell ref="L154:P155"/>
    <mergeCell ref="Q154:U155"/>
    <mergeCell ref="V154:Z155"/>
    <mergeCell ref="AA154:AB155"/>
    <mergeCell ref="AC154:AD157"/>
    <mergeCell ref="AE154:AF155"/>
    <mergeCell ref="AG154:AK155"/>
    <mergeCell ref="AL154:AL157"/>
    <mergeCell ref="AM154:AQ155"/>
    <mergeCell ref="AG145:AK149"/>
    <mergeCell ref="AL145:AL149"/>
    <mergeCell ref="AM145:AQ149"/>
    <mergeCell ref="AR145:AS149"/>
    <mergeCell ref="C150:D153"/>
    <mergeCell ref="E150:I151"/>
    <mergeCell ref="J150:K153"/>
    <mergeCell ref="L150:P151"/>
    <mergeCell ref="Q150:U151"/>
    <mergeCell ref="V150:Z151"/>
    <mergeCell ref="AA150:AB151"/>
    <mergeCell ref="AC150:AD153"/>
    <mergeCell ref="AE150:AF151"/>
    <mergeCell ref="AG150:AK151"/>
    <mergeCell ref="AL150:AL153"/>
    <mergeCell ref="AM150:AQ151"/>
    <mergeCell ref="AR150:AS153"/>
    <mergeCell ref="E152:I153"/>
    <mergeCell ref="L152:P153"/>
    <mergeCell ref="Q152:U153"/>
    <mergeCell ref="V152:Z153"/>
    <mergeCell ref="AA152:AB153"/>
    <mergeCell ref="AE152:AF153"/>
    <mergeCell ref="AG152:AK153"/>
    <mergeCell ref="C145:D149"/>
    <mergeCell ref="E145:I149"/>
    <mergeCell ref="J145:K149"/>
    <mergeCell ref="L145:P149"/>
    <mergeCell ref="Q145:U149"/>
    <mergeCell ref="V145:Z149"/>
    <mergeCell ref="AA145:AB149"/>
    <mergeCell ref="AC145:AD149"/>
    <mergeCell ref="AE145:AF149"/>
    <mergeCell ref="AG139:AK140"/>
    <mergeCell ref="AL139:AL142"/>
    <mergeCell ref="AM139:AQ140"/>
    <mergeCell ref="AR139:AS142"/>
    <mergeCell ref="E141:I142"/>
    <mergeCell ref="L141:P142"/>
    <mergeCell ref="Q141:U142"/>
    <mergeCell ref="V141:Z142"/>
    <mergeCell ref="AA141:AB142"/>
    <mergeCell ref="AE141:AF142"/>
    <mergeCell ref="AG141:AK142"/>
    <mergeCell ref="AM141:AQ142"/>
    <mergeCell ref="C139:D142"/>
    <mergeCell ref="E139:I140"/>
    <mergeCell ref="J139:K142"/>
    <mergeCell ref="L139:P140"/>
    <mergeCell ref="Q139:U140"/>
    <mergeCell ref="V139:Z140"/>
    <mergeCell ref="AA139:AB140"/>
    <mergeCell ref="AC139:AD142"/>
    <mergeCell ref="AE139:AF140"/>
    <mergeCell ref="AG135:AK136"/>
    <mergeCell ref="AL135:AL138"/>
    <mergeCell ref="AM135:AQ136"/>
    <mergeCell ref="AR135:AS138"/>
    <mergeCell ref="E137:I138"/>
    <mergeCell ref="L137:P138"/>
    <mergeCell ref="Q137:U138"/>
    <mergeCell ref="V137:Z138"/>
    <mergeCell ref="AA137:AB138"/>
    <mergeCell ref="AE137:AF138"/>
    <mergeCell ref="AG137:AK138"/>
    <mergeCell ref="AM137:AQ138"/>
    <mergeCell ref="C135:D138"/>
    <mergeCell ref="E135:I136"/>
    <mergeCell ref="J135:K138"/>
    <mergeCell ref="L135:P136"/>
    <mergeCell ref="Q135:U136"/>
    <mergeCell ref="V135:Z136"/>
    <mergeCell ref="AA135:AB136"/>
    <mergeCell ref="AC135:AD138"/>
    <mergeCell ref="AE135:AF136"/>
    <mergeCell ref="AG131:AK132"/>
    <mergeCell ref="AL131:AL134"/>
    <mergeCell ref="AM131:AQ132"/>
    <mergeCell ref="AR131:AS134"/>
    <mergeCell ref="E133:I134"/>
    <mergeCell ref="L133:P134"/>
    <mergeCell ref="Q133:U134"/>
    <mergeCell ref="V133:Z134"/>
    <mergeCell ref="AA133:AB134"/>
    <mergeCell ref="AE133:AF134"/>
    <mergeCell ref="AG133:AK134"/>
    <mergeCell ref="AM133:AQ134"/>
    <mergeCell ref="C131:D134"/>
    <mergeCell ref="E131:I132"/>
    <mergeCell ref="J131:K134"/>
    <mergeCell ref="L131:P132"/>
    <mergeCell ref="Q131:U132"/>
    <mergeCell ref="V131:Z132"/>
    <mergeCell ref="AA131:AB132"/>
    <mergeCell ref="AC131:AD134"/>
    <mergeCell ref="AE131:AF132"/>
    <mergeCell ref="AG127:AK128"/>
    <mergeCell ref="AL127:AL130"/>
    <mergeCell ref="AM127:AQ128"/>
    <mergeCell ref="AR127:AS130"/>
    <mergeCell ref="E129:I130"/>
    <mergeCell ref="L129:P130"/>
    <mergeCell ref="Q129:U130"/>
    <mergeCell ref="V129:Z130"/>
    <mergeCell ref="AA129:AB130"/>
    <mergeCell ref="AE129:AF130"/>
    <mergeCell ref="AG129:AK130"/>
    <mergeCell ref="AM129:AQ130"/>
    <mergeCell ref="C127:D130"/>
    <mergeCell ref="E127:I128"/>
    <mergeCell ref="J127:K130"/>
    <mergeCell ref="L127:P128"/>
    <mergeCell ref="Q127:U128"/>
    <mergeCell ref="V127:Z128"/>
    <mergeCell ref="AA127:AB128"/>
    <mergeCell ref="AC127:AD130"/>
    <mergeCell ref="AE127:AF128"/>
    <mergeCell ref="AG123:AK124"/>
    <mergeCell ref="AL123:AL126"/>
    <mergeCell ref="AM123:AQ124"/>
    <mergeCell ref="AR123:AS126"/>
    <mergeCell ref="E125:I126"/>
    <mergeCell ref="L125:P126"/>
    <mergeCell ref="Q125:U126"/>
    <mergeCell ref="V125:Z126"/>
    <mergeCell ref="AA125:AB126"/>
    <mergeCell ref="AE125:AF126"/>
    <mergeCell ref="AG125:AK126"/>
    <mergeCell ref="AM125:AQ126"/>
    <mergeCell ref="C123:D126"/>
    <mergeCell ref="E123:I124"/>
    <mergeCell ref="J123:K126"/>
    <mergeCell ref="L123:P124"/>
    <mergeCell ref="Q123:U124"/>
    <mergeCell ref="V123:Z124"/>
    <mergeCell ref="AA123:AB124"/>
    <mergeCell ref="AC123:AD126"/>
    <mergeCell ref="AE123:AF124"/>
    <mergeCell ref="AG119:AK120"/>
    <mergeCell ref="AL119:AL122"/>
    <mergeCell ref="AM119:AQ120"/>
    <mergeCell ref="AR119:AS122"/>
    <mergeCell ref="E121:I122"/>
    <mergeCell ref="L121:P122"/>
    <mergeCell ref="Q121:U122"/>
    <mergeCell ref="V121:Z122"/>
    <mergeCell ref="AA121:AB122"/>
    <mergeCell ref="AE121:AF122"/>
    <mergeCell ref="AG121:AK122"/>
    <mergeCell ref="AM121:AQ122"/>
    <mergeCell ref="C119:D122"/>
    <mergeCell ref="E119:I120"/>
    <mergeCell ref="J119:K122"/>
    <mergeCell ref="L119:P120"/>
    <mergeCell ref="Q119:U120"/>
    <mergeCell ref="V119:Z120"/>
    <mergeCell ref="AA119:AB120"/>
    <mergeCell ref="AC119:AD122"/>
    <mergeCell ref="AE119:AF120"/>
    <mergeCell ref="AG115:AK116"/>
    <mergeCell ref="AL115:AL118"/>
    <mergeCell ref="AM115:AQ116"/>
    <mergeCell ref="AR115:AS118"/>
    <mergeCell ref="E117:I118"/>
    <mergeCell ref="L117:P118"/>
    <mergeCell ref="Q117:U118"/>
    <mergeCell ref="V117:Z118"/>
    <mergeCell ref="AA117:AB118"/>
    <mergeCell ref="AE117:AF118"/>
    <mergeCell ref="AG117:AK118"/>
    <mergeCell ref="AM117:AQ118"/>
    <mergeCell ref="C115:D118"/>
    <mergeCell ref="E115:I116"/>
    <mergeCell ref="J115:K118"/>
    <mergeCell ref="L115:P116"/>
    <mergeCell ref="Q115:U116"/>
    <mergeCell ref="V115:Z116"/>
    <mergeCell ref="AA115:AB116"/>
    <mergeCell ref="AC115:AD118"/>
    <mergeCell ref="AE115:AF116"/>
    <mergeCell ref="AG111:AK112"/>
    <mergeCell ref="AL111:AL114"/>
    <mergeCell ref="AM111:AQ112"/>
    <mergeCell ref="AR111:AS114"/>
    <mergeCell ref="E113:I114"/>
    <mergeCell ref="L113:P114"/>
    <mergeCell ref="Q113:U114"/>
    <mergeCell ref="V113:Z114"/>
    <mergeCell ref="AA113:AB114"/>
    <mergeCell ref="AE113:AF114"/>
    <mergeCell ref="AG113:AK114"/>
    <mergeCell ref="AM113:AQ114"/>
    <mergeCell ref="C111:D114"/>
    <mergeCell ref="E111:I112"/>
    <mergeCell ref="J111:K114"/>
    <mergeCell ref="L111:P112"/>
    <mergeCell ref="Q111:U112"/>
    <mergeCell ref="V111:Z112"/>
    <mergeCell ref="AA111:AB112"/>
    <mergeCell ref="AC111:AD114"/>
    <mergeCell ref="AE111:AF112"/>
    <mergeCell ref="AG107:AK108"/>
    <mergeCell ref="AL107:AL110"/>
    <mergeCell ref="AM107:AQ108"/>
    <mergeCell ref="AR107:AS110"/>
    <mergeCell ref="E109:I110"/>
    <mergeCell ref="L109:P110"/>
    <mergeCell ref="Q109:U110"/>
    <mergeCell ref="V109:Z110"/>
    <mergeCell ref="AA109:AB110"/>
    <mergeCell ref="AE109:AF110"/>
    <mergeCell ref="AG109:AK110"/>
    <mergeCell ref="AM109:AQ110"/>
    <mergeCell ref="C107:D110"/>
    <mergeCell ref="E107:I108"/>
    <mergeCell ref="J107:K110"/>
    <mergeCell ref="L107:P108"/>
    <mergeCell ref="Q107:U108"/>
    <mergeCell ref="V107:Z108"/>
    <mergeCell ref="AA107:AB108"/>
    <mergeCell ref="AC107:AD110"/>
    <mergeCell ref="AE107:AF108"/>
    <mergeCell ref="AG103:AK104"/>
    <mergeCell ref="AL103:AL106"/>
    <mergeCell ref="AM103:AQ104"/>
    <mergeCell ref="AR103:AS106"/>
    <mergeCell ref="E105:I106"/>
    <mergeCell ref="L105:P106"/>
    <mergeCell ref="Q105:U106"/>
    <mergeCell ref="V105:Z106"/>
    <mergeCell ref="AA105:AB106"/>
    <mergeCell ref="AE105:AF106"/>
    <mergeCell ref="AG105:AK106"/>
    <mergeCell ref="AM105:AQ106"/>
    <mergeCell ref="C103:D106"/>
    <mergeCell ref="E103:I104"/>
    <mergeCell ref="J103:K106"/>
    <mergeCell ref="L103:P104"/>
    <mergeCell ref="Q103:U104"/>
    <mergeCell ref="V103:Z104"/>
    <mergeCell ref="AA103:AB104"/>
    <mergeCell ref="AC103:AD106"/>
    <mergeCell ref="AE103:AF104"/>
    <mergeCell ref="AG99:AK100"/>
    <mergeCell ref="AL99:AL102"/>
    <mergeCell ref="AM99:AQ100"/>
    <mergeCell ref="AR99:AS102"/>
    <mergeCell ref="E101:I102"/>
    <mergeCell ref="L101:P102"/>
    <mergeCell ref="Q101:U102"/>
    <mergeCell ref="V101:Z102"/>
    <mergeCell ref="AA101:AB102"/>
    <mergeCell ref="AE101:AF102"/>
    <mergeCell ref="AG101:AK102"/>
    <mergeCell ref="AM101:AQ102"/>
    <mergeCell ref="C99:D102"/>
    <mergeCell ref="E99:I100"/>
    <mergeCell ref="J99:K102"/>
    <mergeCell ref="L99:P100"/>
    <mergeCell ref="Q99:U100"/>
    <mergeCell ref="V99:Z100"/>
    <mergeCell ref="AA99:AB100"/>
    <mergeCell ref="AC99:AD102"/>
    <mergeCell ref="AE99:AF100"/>
    <mergeCell ref="AR95:AS98"/>
    <mergeCell ref="E97:I98"/>
    <mergeCell ref="L97:P98"/>
    <mergeCell ref="Q97:U98"/>
    <mergeCell ref="V97:Z98"/>
    <mergeCell ref="AA97:AB98"/>
    <mergeCell ref="AE97:AF98"/>
    <mergeCell ref="AG97:AK98"/>
    <mergeCell ref="AM97:AQ98"/>
    <mergeCell ref="AM93:AQ94"/>
    <mergeCell ref="C95:D98"/>
    <mergeCell ref="E95:I96"/>
    <mergeCell ref="J95:K98"/>
    <mergeCell ref="L95:P96"/>
    <mergeCell ref="Q95:U96"/>
    <mergeCell ref="V95:Z96"/>
    <mergeCell ref="AA95:AB96"/>
    <mergeCell ref="AC95:AD98"/>
    <mergeCell ref="AE95:AF96"/>
    <mergeCell ref="AG95:AK96"/>
    <mergeCell ref="AL95:AL98"/>
    <mergeCell ref="AM95:AQ96"/>
    <mergeCell ref="AG86:AK90"/>
    <mergeCell ref="AL86:AL90"/>
    <mergeCell ref="AM86:AQ90"/>
    <mergeCell ref="AR86:AS90"/>
    <mergeCell ref="C91:D94"/>
    <mergeCell ref="E91:I92"/>
    <mergeCell ref="J91:K94"/>
    <mergeCell ref="L91:P92"/>
    <mergeCell ref="Q91:U92"/>
    <mergeCell ref="V91:Z92"/>
    <mergeCell ref="AA91:AB92"/>
    <mergeCell ref="AC91:AD94"/>
    <mergeCell ref="AE91:AF92"/>
    <mergeCell ref="AG91:AK92"/>
    <mergeCell ref="AL91:AL94"/>
    <mergeCell ref="AM91:AQ92"/>
    <mergeCell ref="AR91:AS94"/>
    <mergeCell ref="E93:I94"/>
    <mergeCell ref="L93:P94"/>
    <mergeCell ref="Q93:U94"/>
    <mergeCell ref="V93:Z94"/>
    <mergeCell ref="AA93:AB94"/>
    <mergeCell ref="AE93:AF94"/>
    <mergeCell ref="AG93:AK94"/>
    <mergeCell ref="C86:D90"/>
    <mergeCell ref="E86:I90"/>
    <mergeCell ref="J86:K90"/>
    <mergeCell ref="L86:P90"/>
    <mergeCell ref="Q86:U90"/>
    <mergeCell ref="V86:Z90"/>
    <mergeCell ref="AA86:AB90"/>
    <mergeCell ref="AC86:AD90"/>
    <mergeCell ref="AE86:AF90"/>
    <mergeCell ref="AG80:AK81"/>
    <mergeCell ref="AL80:AL83"/>
    <mergeCell ref="AM80:AQ81"/>
    <mergeCell ref="AR80:AS83"/>
    <mergeCell ref="E82:I83"/>
    <mergeCell ref="L82:P83"/>
    <mergeCell ref="Q82:U83"/>
    <mergeCell ref="V82:Z83"/>
    <mergeCell ref="AA82:AB83"/>
    <mergeCell ref="AE82:AF83"/>
    <mergeCell ref="AG82:AK83"/>
    <mergeCell ref="AM82:AQ83"/>
    <mergeCell ref="C80:D83"/>
    <mergeCell ref="E80:I81"/>
    <mergeCell ref="J80:K83"/>
    <mergeCell ref="L80:P81"/>
    <mergeCell ref="Q80:U81"/>
    <mergeCell ref="V80:Z81"/>
    <mergeCell ref="AA80:AB81"/>
    <mergeCell ref="AC80:AD83"/>
    <mergeCell ref="AE80:AF81"/>
    <mergeCell ref="AG76:AK77"/>
    <mergeCell ref="AL76:AL79"/>
    <mergeCell ref="AM76:AQ77"/>
    <mergeCell ref="AR76:AS79"/>
    <mergeCell ref="E78:I79"/>
    <mergeCell ref="L78:P79"/>
    <mergeCell ref="Q78:U79"/>
    <mergeCell ref="V78:Z79"/>
    <mergeCell ref="AA78:AB79"/>
    <mergeCell ref="AE78:AF79"/>
    <mergeCell ref="AG78:AK79"/>
    <mergeCell ref="AM78:AQ79"/>
    <mergeCell ref="AG72:AK73"/>
    <mergeCell ref="AL72:AL75"/>
    <mergeCell ref="AM72:AQ73"/>
    <mergeCell ref="AR72:AS75"/>
    <mergeCell ref="E74:I75"/>
    <mergeCell ref="L74:P75"/>
    <mergeCell ref="Q74:U75"/>
    <mergeCell ref="V74:Z75"/>
    <mergeCell ref="AA74:AB75"/>
    <mergeCell ref="AE74:AF75"/>
    <mergeCell ref="AG74:AK75"/>
    <mergeCell ref="AM74:AQ75"/>
    <mergeCell ref="J72:K75"/>
    <mergeCell ref="L72:P73"/>
    <mergeCell ref="Q72:U73"/>
    <mergeCell ref="V72:Z73"/>
    <mergeCell ref="AA72:AB73"/>
    <mergeCell ref="AC72:AD75"/>
    <mergeCell ref="AG68:AK69"/>
    <mergeCell ref="AL68:AL71"/>
    <mergeCell ref="AM68:AQ69"/>
    <mergeCell ref="AR68:AS71"/>
    <mergeCell ref="E70:I71"/>
    <mergeCell ref="L70:P71"/>
    <mergeCell ref="Q70:U71"/>
    <mergeCell ref="V70:Z71"/>
    <mergeCell ref="AA70:AB71"/>
    <mergeCell ref="AE70:AF71"/>
    <mergeCell ref="AG70:AK71"/>
    <mergeCell ref="AM70:AQ71"/>
    <mergeCell ref="AG64:AK65"/>
    <mergeCell ref="AL64:AL67"/>
    <mergeCell ref="AM64:AQ65"/>
    <mergeCell ref="AR64:AS67"/>
    <mergeCell ref="E66:I67"/>
    <mergeCell ref="L66:P67"/>
    <mergeCell ref="Q66:U67"/>
    <mergeCell ref="V66:Z67"/>
    <mergeCell ref="AA66:AB67"/>
    <mergeCell ref="AE66:AF67"/>
    <mergeCell ref="AG66:AK67"/>
    <mergeCell ref="AM66:AQ67"/>
    <mergeCell ref="J64:K67"/>
    <mergeCell ref="L64:P65"/>
    <mergeCell ref="Q64:U65"/>
    <mergeCell ref="V64:Z65"/>
    <mergeCell ref="AA64:AB65"/>
    <mergeCell ref="AC64:AD67"/>
    <mergeCell ref="AG60:AK61"/>
    <mergeCell ref="AL60:AL63"/>
    <mergeCell ref="AM60:AQ61"/>
    <mergeCell ref="AR60:AS63"/>
    <mergeCell ref="E62:I63"/>
    <mergeCell ref="L62:P63"/>
    <mergeCell ref="Q62:U63"/>
    <mergeCell ref="V62:Z63"/>
    <mergeCell ref="AA62:AB63"/>
    <mergeCell ref="AE62:AF63"/>
    <mergeCell ref="AG62:AK63"/>
    <mergeCell ref="AM62:AQ63"/>
    <mergeCell ref="AL56:AL59"/>
    <mergeCell ref="AM56:AQ57"/>
    <mergeCell ref="AR56:AS59"/>
    <mergeCell ref="E58:I59"/>
    <mergeCell ref="L58:P59"/>
    <mergeCell ref="Q58:U59"/>
    <mergeCell ref="V58:Z59"/>
    <mergeCell ref="AA58:AB59"/>
    <mergeCell ref="AE58:AF59"/>
    <mergeCell ref="AG58:AK59"/>
    <mergeCell ref="AM58:AQ59"/>
    <mergeCell ref="J56:K59"/>
    <mergeCell ref="L56:P57"/>
    <mergeCell ref="Q56:U57"/>
    <mergeCell ref="V56:Z57"/>
    <mergeCell ref="AA56:AB57"/>
    <mergeCell ref="AC56:AD59"/>
    <mergeCell ref="AG56:AK57"/>
    <mergeCell ref="AL52:AL55"/>
    <mergeCell ref="AM52:AQ53"/>
    <mergeCell ref="AR52:AS55"/>
    <mergeCell ref="E54:I55"/>
    <mergeCell ref="L54:P55"/>
    <mergeCell ref="Q54:U55"/>
    <mergeCell ref="V54:Z55"/>
    <mergeCell ref="AA54:AB55"/>
    <mergeCell ref="AE54:AF55"/>
    <mergeCell ref="AG54:AK55"/>
    <mergeCell ref="AM54:AQ55"/>
    <mergeCell ref="AG52:AK53"/>
    <mergeCell ref="AG48:AK49"/>
    <mergeCell ref="AL48:AL51"/>
    <mergeCell ref="AM48:AQ49"/>
    <mergeCell ref="AR48:AS51"/>
    <mergeCell ref="E50:I51"/>
    <mergeCell ref="L50:P51"/>
    <mergeCell ref="Q50:U51"/>
    <mergeCell ref="V50:Z51"/>
    <mergeCell ref="AA50:AB51"/>
    <mergeCell ref="AE50:AF51"/>
    <mergeCell ref="AG50:AK51"/>
    <mergeCell ref="AM50:AQ51"/>
    <mergeCell ref="C48:D51"/>
    <mergeCell ref="E48:I49"/>
    <mergeCell ref="J48:K51"/>
    <mergeCell ref="L48:P49"/>
    <mergeCell ref="Q48:U49"/>
    <mergeCell ref="V48:Z49"/>
    <mergeCell ref="AA48:AB49"/>
    <mergeCell ref="AC48:AD51"/>
    <mergeCell ref="AE48:AF49"/>
    <mergeCell ref="AR40:AS43"/>
    <mergeCell ref="E42:I43"/>
    <mergeCell ref="L42:P43"/>
    <mergeCell ref="Q42:U43"/>
    <mergeCell ref="V42:Z43"/>
    <mergeCell ref="AA42:AB43"/>
    <mergeCell ref="AE42:AF43"/>
    <mergeCell ref="AG42:AK43"/>
    <mergeCell ref="AM42:AQ43"/>
    <mergeCell ref="AG27:AK31"/>
    <mergeCell ref="AL27:AL31"/>
    <mergeCell ref="AM27:AQ31"/>
    <mergeCell ref="AR27:AS31"/>
    <mergeCell ref="C32:D35"/>
    <mergeCell ref="E32:I33"/>
    <mergeCell ref="J32:K35"/>
    <mergeCell ref="L32:P33"/>
    <mergeCell ref="Q32:U33"/>
    <mergeCell ref="V32:Z33"/>
    <mergeCell ref="AA32:AB33"/>
    <mergeCell ref="AC32:AD35"/>
    <mergeCell ref="AE32:AF33"/>
    <mergeCell ref="AG32:AK33"/>
    <mergeCell ref="AL32:AL35"/>
    <mergeCell ref="AM32:AQ33"/>
    <mergeCell ref="AR32:AS35"/>
    <mergeCell ref="E34:I35"/>
    <mergeCell ref="L34:P35"/>
    <mergeCell ref="Q34:U35"/>
    <mergeCell ref="V34:Z35"/>
    <mergeCell ref="AA34:AB35"/>
    <mergeCell ref="AE34:AF35"/>
    <mergeCell ref="AG34:AK35"/>
    <mergeCell ref="C27:D31"/>
    <mergeCell ref="E27:I31"/>
    <mergeCell ref="J27:K31"/>
    <mergeCell ref="L27:P31"/>
    <mergeCell ref="Q27:U31"/>
    <mergeCell ref="V27:Z31"/>
    <mergeCell ref="AA27:AB31"/>
    <mergeCell ref="AC27:AD31"/>
    <mergeCell ref="AE27:AF31"/>
    <mergeCell ref="AR36:AS39"/>
    <mergeCell ref="E38:I39"/>
    <mergeCell ref="C36:D39"/>
    <mergeCell ref="E36:I37"/>
    <mergeCell ref="L38:P39"/>
    <mergeCell ref="Q38:U39"/>
    <mergeCell ref="V38:Z39"/>
    <mergeCell ref="AA38:AB39"/>
    <mergeCell ref="AE38:AF39"/>
    <mergeCell ref="J36:K39"/>
    <mergeCell ref="L36:P37"/>
    <mergeCell ref="Q36:U37"/>
    <mergeCell ref="V36:Z37"/>
    <mergeCell ref="AA36:AB37"/>
    <mergeCell ref="AC36:AD39"/>
    <mergeCell ref="AE36:AF37"/>
    <mergeCell ref="AG36:AK37"/>
    <mergeCell ref="AL36:AL39"/>
    <mergeCell ref="C40:D43"/>
    <mergeCell ref="E40:I41"/>
    <mergeCell ref="J40:K43"/>
    <mergeCell ref="L40:P41"/>
    <mergeCell ref="Q40:U41"/>
    <mergeCell ref="V40:Z41"/>
    <mergeCell ref="AA40:AB41"/>
    <mergeCell ref="AC40:AD43"/>
    <mergeCell ref="AM34:AQ35"/>
    <mergeCell ref="AG38:AK39"/>
    <mergeCell ref="AM38:AQ39"/>
    <mergeCell ref="AM36:AQ37"/>
    <mergeCell ref="AE40:AF41"/>
    <mergeCell ref="AG40:AK41"/>
    <mergeCell ref="AL40:AL43"/>
    <mergeCell ref="AM40:AQ41"/>
    <mergeCell ref="C76:D79"/>
    <mergeCell ref="E76:I77"/>
    <mergeCell ref="J76:K79"/>
    <mergeCell ref="L76:P77"/>
    <mergeCell ref="Q76:U77"/>
    <mergeCell ref="V76:Z77"/>
    <mergeCell ref="AA76:AB77"/>
    <mergeCell ref="AC76:AD79"/>
    <mergeCell ref="AE76:AF77"/>
    <mergeCell ref="C72:D75"/>
    <mergeCell ref="E72:I73"/>
    <mergeCell ref="AE72:AF73"/>
    <mergeCell ref="C68:D71"/>
    <mergeCell ref="E68:I69"/>
    <mergeCell ref="J68:K71"/>
    <mergeCell ref="L68:P69"/>
    <mergeCell ref="Q68:U69"/>
    <mergeCell ref="V68:Z69"/>
    <mergeCell ref="AA68:AB69"/>
    <mergeCell ref="AC68:AD71"/>
    <mergeCell ref="AE68:AF69"/>
    <mergeCell ref="C64:D67"/>
    <mergeCell ref="E64:I65"/>
    <mergeCell ref="AE64:AF65"/>
    <mergeCell ref="C60:D63"/>
    <mergeCell ref="E60:I61"/>
    <mergeCell ref="J60:K63"/>
    <mergeCell ref="L60:P61"/>
    <mergeCell ref="Q60:U61"/>
    <mergeCell ref="V60:Z61"/>
    <mergeCell ref="AA60:AB61"/>
    <mergeCell ref="AC60:AD63"/>
    <mergeCell ref="AE60:AF61"/>
    <mergeCell ref="C56:D59"/>
    <mergeCell ref="E56:I57"/>
    <mergeCell ref="AE56:AF57"/>
    <mergeCell ref="C52:D55"/>
    <mergeCell ref="E52:I53"/>
    <mergeCell ref="J52:K55"/>
    <mergeCell ref="L52:P53"/>
    <mergeCell ref="Q52:U53"/>
    <mergeCell ref="V52:Z53"/>
    <mergeCell ref="AA52:AB53"/>
    <mergeCell ref="AC52:AD55"/>
    <mergeCell ref="AE52:AF53"/>
    <mergeCell ref="C44:D47"/>
    <mergeCell ref="E44:I45"/>
    <mergeCell ref="J44:K47"/>
    <mergeCell ref="L44:P45"/>
    <mergeCell ref="Q44:U45"/>
    <mergeCell ref="V44:Z45"/>
    <mergeCell ref="AA44:AB45"/>
    <mergeCell ref="AC44:AD47"/>
    <mergeCell ref="E46:I47"/>
    <mergeCell ref="L46:P47"/>
    <mergeCell ref="Q46:U47"/>
    <mergeCell ref="AE44:AF45"/>
    <mergeCell ref="AG44:AK45"/>
    <mergeCell ref="AL44:AL47"/>
    <mergeCell ref="AM44:AQ45"/>
    <mergeCell ref="AR44:AS47"/>
    <mergeCell ref="V46:Z47"/>
    <mergeCell ref="AA46:AB47"/>
    <mergeCell ref="AE46:AF47"/>
    <mergeCell ref="AG46:AK47"/>
    <mergeCell ref="AM46:AQ47"/>
    <mergeCell ref="C4:AP5"/>
    <mergeCell ref="I9:L10"/>
    <mergeCell ref="M9:S10"/>
    <mergeCell ref="T9:AS10"/>
    <mergeCell ref="I11:L12"/>
    <mergeCell ref="M11:Q12"/>
    <mergeCell ref="R11:S12"/>
    <mergeCell ref="T11:AS12"/>
    <mergeCell ref="I13:L14"/>
    <mergeCell ref="M13:Q14"/>
    <mergeCell ref="R13:S14"/>
    <mergeCell ref="T13:AS14"/>
    <mergeCell ref="R17:S18"/>
    <mergeCell ref="T17:AS18"/>
    <mergeCell ref="I19:L20"/>
    <mergeCell ref="M19:Q20"/>
    <mergeCell ref="R19:S20"/>
    <mergeCell ref="T19:AS20"/>
    <mergeCell ref="D9:H22"/>
    <mergeCell ref="I21:L22"/>
    <mergeCell ref="M21:Q22"/>
    <mergeCell ref="R21:S22"/>
    <mergeCell ref="T21:AS22"/>
    <mergeCell ref="I15:L16"/>
    <mergeCell ref="M15:Q16"/>
    <mergeCell ref="R15:S16"/>
    <mergeCell ref="T15:AS16"/>
    <mergeCell ref="I17:L18"/>
    <mergeCell ref="M17:Q18"/>
  </mergeCells>
  <phoneticPr fontId="3"/>
  <dataValidations count="4">
    <dataValidation type="list" allowBlank="1" showInputMessage="1" showErrorMessage="1" sqref="AC32:AD83 AC91:AD142 AC150:AD201" xr:uid="{01E4F5B3-9E32-4C14-B9F1-62B24DCA5470}">
      <formula1>"○"</formula1>
    </dataValidation>
    <dataValidation type="list" allowBlank="1" showInputMessage="1" showErrorMessage="1" sqref="AL72 AL76 AL80 AL64 AL68 AL32 AL36 AL40 AL44 AL48 AL52 AL56 AL60 AL91 AL95 AL99 AL103 AL107 AL111 AL115 AL119 AL123 AL127 AL131 AL135 AL139 AL150 AL154 AL158 AL162 AL166 AL170 AL174 AL178 AL182 AL186 AL190 AL194 AL198" xr:uid="{B4A09A2B-E7CF-4875-9EF2-87E2A21EDC5A}">
      <formula1>"APF"</formula1>
    </dataValidation>
    <dataValidation type="list" allowBlank="1" showInputMessage="1" showErrorMessage="1" sqref="J32:K83 J91:K142 J150:K201" xr:uid="{7C53039E-543B-47A8-9999-FC6CA5143705}">
      <formula1>$AV$40:$AV$46</formula1>
    </dataValidation>
    <dataValidation type="list" allowBlank="1" showInputMessage="1" showErrorMessage="1" sqref="AA32:AB83 AA91:AB142 AA150:AB201" xr:uid="{98788852-BF0F-424F-887E-4DC7A5CBC168}">
      <formula1>$AV$32:$AV$38</formula1>
    </dataValidation>
  </dataValidations>
  <pageMargins left="0.70866141732283472" right="0.7086614173228347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B8C-D359-4A14-AB66-533F17A423EF}">
  <sheetPr>
    <pageSetUpPr fitToPage="1"/>
  </sheetPr>
  <dimension ref="C2:AJ59"/>
  <sheetViews>
    <sheetView view="pageBreakPreview" topLeftCell="A4" zoomScale="85" zoomScaleNormal="85" zoomScaleSheetLayoutView="85" workbookViewId="0">
      <selection activeCell="N30" sqref="N30:R31"/>
    </sheetView>
  </sheetViews>
  <sheetFormatPr defaultRowHeight="13"/>
  <cols>
    <col min="1" max="110" width="3.26953125" customWidth="1"/>
  </cols>
  <sheetData>
    <row r="2" spans="3:35">
      <c r="C2" t="s">
        <v>200</v>
      </c>
    </row>
    <row r="4" spans="3:35" ht="13.15" customHeight="1">
      <c r="C4" s="20" t="s">
        <v>201</v>
      </c>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row>
    <row r="5" spans="3:35" ht="13.15" customHeight="1">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row>
    <row r="7" spans="3:35" ht="14">
      <c r="C7" s="1" t="s">
        <v>68</v>
      </c>
    </row>
    <row r="9" spans="3:35">
      <c r="D9" s="443" t="s">
        <v>69</v>
      </c>
      <c r="E9" s="443"/>
      <c r="F9" s="443"/>
      <c r="G9" s="443"/>
      <c r="H9" s="443"/>
      <c r="I9" s="443"/>
      <c r="J9" s="443"/>
      <c r="K9" s="444" t="str">
        <f>'01-1事業実績書'!K9</f>
        <v>社会福祉法人　京都府会</v>
      </c>
      <c r="L9" s="444"/>
      <c r="M9" s="444"/>
      <c r="N9" s="444"/>
      <c r="O9" s="444"/>
      <c r="P9" s="444"/>
      <c r="Q9" s="444"/>
      <c r="R9" s="444"/>
      <c r="S9" s="444"/>
      <c r="T9" s="444"/>
      <c r="U9" s="444"/>
      <c r="V9" s="444"/>
      <c r="W9" s="444"/>
      <c r="X9" s="444"/>
      <c r="Y9" s="444"/>
      <c r="Z9" s="444"/>
      <c r="AA9" s="444"/>
      <c r="AB9" s="444"/>
      <c r="AC9" s="444"/>
      <c r="AD9" s="444"/>
      <c r="AE9" s="444"/>
      <c r="AF9" s="444"/>
      <c r="AG9" s="444"/>
      <c r="AH9" s="444"/>
      <c r="AI9" s="444"/>
    </row>
    <row r="10" spans="3:35">
      <c r="D10" s="443"/>
      <c r="E10" s="443"/>
      <c r="F10" s="443"/>
      <c r="G10" s="443"/>
      <c r="H10" s="443"/>
      <c r="I10" s="443"/>
      <c r="J10" s="443"/>
      <c r="K10" s="444"/>
      <c r="L10" s="444"/>
      <c r="M10" s="444"/>
      <c r="N10" s="444"/>
      <c r="O10" s="444"/>
      <c r="P10" s="444"/>
      <c r="Q10" s="444"/>
      <c r="R10" s="444"/>
      <c r="S10" s="444"/>
      <c r="T10" s="444"/>
      <c r="U10" s="444"/>
      <c r="V10" s="444"/>
      <c r="W10" s="444"/>
      <c r="X10" s="444"/>
      <c r="Y10" s="444"/>
      <c r="Z10" s="444"/>
      <c r="AA10" s="444"/>
      <c r="AB10" s="444"/>
      <c r="AC10" s="444"/>
      <c r="AD10" s="444"/>
      <c r="AE10" s="444"/>
      <c r="AF10" s="444"/>
      <c r="AG10" s="444"/>
      <c r="AH10" s="444"/>
      <c r="AI10" s="444"/>
    </row>
    <row r="11" spans="3:35" ht="13.15" customHeight="1">
      <c r="D11" s="443" t="s">
        <v>71</v>
      </c>
      <c r="E11" s="443"/>
      <c r="F11" s="443"/>
      <c r="G11" s="443"/>
      <c r="H11" s="443"/>
      <c r="I11" s="443"/>
      <c r="J11" s="443"/>
      <c r="K11" s="446" t="str">
        <f>'01-1事業実績書'!K11</f>
        <v>〒　012　－　3456
京都市上京区下立売通新町西入薮之内町　　</v>
      </c>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row>
    <row r="12" spans="3:35">
      <c r="D12" s="443"/>
      <c r="E12" s="443"/>
      <c r="F12" s="443"/>
      <c r="G12" s="443"/>
      <c r="H12" s="443"/>
      <c r="I12" s="443"/>
      <c r="J12" s="443"/>
      <c r="K12" s="446"/>
      <c r="L12" s="446"/>
      <c r="M12" s="446"/>
      <c r="N12" s="446"/>
      <c r="O12" s="446"/>
      <c r="P12" s="446"/>
      <c r="Q12" s="446"/>
      <c r="R12" s="446"/>
      <c r="S12" s="446"/>
      <c r="T12" s="446"/>
      <c r="U12" s="446"/>
      <c r="V12" s="446"/>
      <c r="W12" s="446"/>
      <c r="X12" s="446"/>
      <c r="Y12" s="446"/>
      <c r="Z12" s="446"/>
      <c r="AA12" s="446"/>
      <c r="AB12" s="446"/>
      <c r="AC12" s="446"/>
      <c r="AD12" s="446"/>
      <c r="AE12" s="446"/>
      <c r="AF12" s="446"/>
      <c r="AG12" s="446"/>
      <c r="AH12" s="446"/>
      <c r="AI12" s="446"/>
    </row>
    <row r="13" spans="3:35">
      <c r="D13" s="443"/>
      <c r="E13" s="443"/>
      <c r="F13" s="443"/>
      <c r="G13" s="443"/>
      <c r="H13" s="443"/>
      <c r="I13" s="443"/>
      <c r="J13" s="443"/>
      <c r="K13" s="446"/>
      <c r="L13" s="446"/>
      <c r="M13" s="446"/>
      <c r="N13" s="446"/>
      <c r="O13" s="446"/>
      <c r="P13" s="446"/>
      <c r="Q13" s="446"/>
      <c r="R13" s="446"/>
      <c r="S13" s="446"/>
      <c r="T13" s="446"/>
      <c r="U13" s="446"/>
      <c r="V13" s="446"/>
      <c r="W13" s="446"/>
      <c r="X13" s="446"/>
      <c r="Y13" s="446"/>
      <c r="Z13" s="446"/>
      <c r="AA13" s="446"/>
      <c r="AB13" s="446"/>
      <c r="AC13" s="446"/>
      <c r="AD13" s="446"/>
      <c r="AE13" s="446"/>
      <c r="AF13" s="446"/>
      <c r="AG13" s="446"/>
      <c r="AH13" s="446"/>
      <c r="AI13" s="446"/>
    </row>
    <row r="14" spans="3:35">
      <c r="D14" s="443"/>
      <c r="E14" s="443"/>
      <c r="F14" s="443"/>
      <c r="G14" s="443"/>
      <c r="H14" s="443"/>
      <c r="I14" s="443"/>
      <c r="J14" s="443"/>
      <c r="K14" s="446"/>
      <c r="L14" s="446"/>
      <c r="M14" s="446"/>
      <c r="N14" s="446"/>
      <c r="O14" s="446"/>
      <c r="P14" s="446"/>
      <c r="Q14" s="446"/>
      <c r="R14" s="446"/>
      <c r="S14" s="446"/>
      <c r="T14" s="446"/>
      <c r="U14" s="446"/>
      <c r="V14" s="446"/>
      <c r="W14" s="446"/>
      <c r="X14" s="446"/>
      <c r="Y14" s="446"/>
      <c r="Z14" s="446"/>
      <c r="AA14" s="446"/>
      <c r="AB14" s="446"/>
      <c r="AC14" s="446"/>
      <c r="AD14" s="446"/>
      <c r="AE14" s="446"/>
      <c r="AF14" s="446"/>
      <c r="AG14" s="446"/>
      <c r="AH14" s="446"/>
      <c r="AI14" s="446"/>
    </row>
    <row r="15" spans="3:35">
      <c r="D15" s="443" t="s">
        <v>73</v>
      </c>
      <c r="E15" s="443"/>
      <c r="F15" s="443"/>
      <c r="G15" s="443"/>
      <c r="H15" s="443"/>
      <c r="I15" s="443"/>
      <c r="J15" s="443"/>
      <c r="K15" s="444" t="str">
        <f>'01-1事業実績書'!K15</f>
        <v>幼保連携型認定こども園</v>
      </c>
      <c r="L15" s="444"/>
      <c r="M15" s="444"/>
      <c r="N15" s="444"/>
      <c r="O15" s="444"/>
      <c r="P15" s="444"/>
      <c r="Q15" s="444"/>
      <c r="R15" s="444"/>
      <c r="S15" s="444"/>
      <c r="T15" s="444"/>
      <c r="U15" s="444"/>
      <c r="V15" s="444"/>
      <c r="W15" s="444"/>
      <c r="X15" s="444"/>
      <c r="Y15" s="444"/>
      <c r="Z15" s="444"/>
      <c r="AA15" s="444"/>
      <c r="AB15" s="444"/>
      <c r="AC15" s="444"/>
      <c r="AD15" s="444"/>
      <c r="AE15" s="444"/>
      <c r="AF15" s="444"/>
      <c r="AG15" s="444"/>
      <c r="AH15" s="444"/>
      <c r="AI15" s="444"/>
    </row>
    <row r="16" spans="3:35">
      <c r="D16" s="443"/>
      <c r="E16" s="443"/>
      <c r="F16" s="443"/>
      <c r="G16" s="443"/>
      <c r="H16" s="443"/>
      <c r="I16" s="443"/>
      <c r="J16" s="443"/>
      <c r="K16" s="444"/>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4"/>
    </row>
    <row r="17" spans="3:36">
      <c r="D17" s="443" t="s">
        <v>80</v>
      </c>
      <c r="E17" s="443"/>
      <c r="F17" s="443"/>
      <c r="G17" s="443"/>
      <c r="H17" s="443"/>
      <c r="I17" s="443"/>
      <c r="J17" s="443"/>
      <c r="K17" s="444" t="str">
        <f>'01-1事業実績書'!K17</f>
        <v>幼保連携型認定こども園　きょうと園</v>
      </c>
      <c r="L17" s="444"/>
      <c r="M17" s="444"/>
      <c r="N17" s="444"/>
      <c r="O17" s="444"/>
      <c r="P17" s="444"/>
      <c r="Q17" s="444"/>
      <c r="R17" s="444"/>
      <c r="S17" s="444"/>
      <c r="T17" s="444"/>
      <c r="U17" s="444"/>
      <c r="V17" s="444"/>
      <c r="W17" s="444"/>
      <c r="X17" s="444"/>
      <c r="Y17" s="444"/>
      <c r="Z17" s="444"/>
      <c r="AA17" s="444"/>
      <c r="AB17" s="444"/>
      <c r="AC17" s="444"/>
      <c r="AD17" s="444"/>
      <c r="AE17" s="444"/>
      <c r="AF17" s="444"/>
      <c r="AG17" s="444"/>
      <c r="AH17" s="444"/>
      <c r="AI17" s="444"/>
    </row>
    <row r="18" spans="3:36">
      <c r="D18" s="443"/>
      <c r="E18" s="443"/>
      <c r="F18" s="443"/>
      <c r="G18" s="443"/>
      <c r="H18" s="443"/>
      <c r="I18" s="443"/>
      <c r="J18" s="443"/>
      <c r="K18" s="444"/>
      <c r="L18" s="444"/>
      <c r="M18" s="444"/>
      <c r="N18" s="444"/>
      <c r="O18" s="444"/>
      <c r="P18" s="444"/>
      <c r="Q18" s="444"/>
      <c r="R18" s="444"/>
      <c r="S18" s="444"/>
      <c r="T18" s="444"/>
      <c r="U18" s="444"/>
      <c r="V18" s="444"/>
      <c r="W18" s="444"/>
      <c r="X18" s="444"/>
      <c r="Y18" s="444"/>
      <c r="Z18" s="444"/>
      <c r="AA18" s="444"/>
      <c r="AB18" s="444"/>
      <c r="AC18" s="444"/>
      <c r="AD18" s="444"/>
      <c r="AE18" s="444"/>
      <c r="AF18" s="444"/>
      <c r="AG18" s="444"/>
      <c r="AH18" s="444"/>
      <c r="AI18" s="444"/>
    </row>
    <row r="19" spans="3:36">
      <c r="D19" s="443" t="s">
        <v>84</v>
      </c>
      <c r="E19" s="443"/>
      <c r="F19" s="443"/>
      <c r="G19" s="443"/>
      <c r="H19" s="443"/>
      <c r="I19" s="443"/>
      <c r="J19" s="443"/>
      <c r="K19" s="445" t="str">
        <f>'01-1事業実績書'!K19</f>
        <v>〒　012　－　3456
京都市上京区下立売通新町西入薮之内町　　</v>
      </c>
      <c r="L19" s="445"/>
      <c r="M19" s="445"/>
      <c r="N19" s="445"/>
      <c r="O19" s="445"/>
      <c r="P19" s="445"/>
      <c r="Q19" s="445"/>
      <c r="R19" s="445"/>
      <c r="S19" s="445"/>
      <c r="T19" s="445"/>
      <c r="U19" s="445"/>
      <c r="V19" s="445"/>
      <c r="W19" s="445"/>
      <c r="X19" s="445"/>
      <c r="Y19" s="445"/>
      <c r="Z19" s="445"/>
      <c r="AA19" s="445"/>
      <c r="AB19" s="445"/>
      <c r="AC19" s="445"/>
      <c r="AD19" s="445"/>
      <c r="AE19" s="445"/>
      <c r="AF19" s="445"/>
      <c r="AG19" s="445"/>
      <c r="AH19" s="445"/>
      <c r="AI19" s="445"/>
    </row>
    <row r="20" spans="3:36">
      <c r="D20" s="443"/>
      <c r="E20" s="443"/>
      <c r="F20" s="443"/>
      <c r="G20" s="443"/>
      <c r="H20" s="443"/>
      <c r="I20" s="443"/>
      <c r="J20" s="443"/>
      <c r="K20" s="445"/>
      <c r="L20" s="445"/>
      <c r="M20" s="445"/>
      <c r="N20" s="445"/>
      <c r="O20" s="445"/>
      <c r="P20" s="445"/>
      <c r="Q20" s="445"/>
      <c r="R20" s="445"/>
      <c r="S20" s="445"/>
      <c r="T20" s="445"/>
      <c r="U20" s="445"/>
      <c r="V20" s="445"/>
      <c r="W20" s="445"/>
      <c r="X20" s="445"/>
      <c r="Y20" s="445"/>
      <c r="Z20" s="445"/>
      <c r="AA20" s="445"/>
      <c r="AB20" s="445"/>
      <c r="AC20" s="445"/>
      <c r="AD20" s="445"/>
      <c r="AE20" s="445"/>
      <c r="AF20" s="445"/>
      <c r="AG20" s="445"/>
      <c r="AH20" s="445"/>
      <c r="AI20" s="445"/>
    </row>
    <row r="22" spans="3:36">
      <c r="C22" t="s">
        <v>202</v>
      </c>
    </row>
    <row r="23" spans="3:36">
      <c r="AD23" s="440" t="s">
        <v>203</v>
      </c>
      <c r="AE23" s="440"/>
      <c r="AF23" s="440"/>
      <c r="AG23" s="440"/>
      <c r="AH23" s="440"/>
      <c r="AI23" s="440"/>
    </row>
    <row r="24" spans="3:36">
      <c r="D24" s="426" t="s">
        <v>204</v>
      </c>
      <c r="E24" s="426"/>
      <c r="F24" s="426"/>
      <c r="G24" s="426"/>
      <c r="H24" s="426"/>
      <c r="I24" s="426" t="s">
        <v>205</v>
      </c>
      <c r="J24" s="426"/>
      <c r="K24" s="426"/>
      <c r="L24" s="426"/>
      <c r="M24" s="426"/>
      <c r="N24" s="250" t="s">
        <v>206</v>
      </c>
      <c r="O24" s="250"/>
      <c r="P24" s="250"/>
      <c r="Q24" s="250"/>
      <c r="R24" s="250"/>
      <c r="S24" s="426" t="s">
        <v>207</v>
      </c>
      <c r="T24" s="426"/>
      <c r="U24" s="426"/>
      <c r="V24" s="426"/>
      <c r="W24" s="426"/>
      <c r="X24" s="426"/>
      <c r="Y24" s="426"/>
      <c r="Z24" s="426"/>
      <c r="AA24" s="426"/>
      <c r="AB24" s="426"/>
      <c r="AC24" s="426"/>
      <c r="AD24" s="426"/>
      <c r="AE24" s="426"/>
      <c r="AF24" s="426"/>
      <c r="AG24" s="426"/>
      <c r="AH24" s="426"/>
      <c r="AI24" s="426"/>
    </row>
    <row r="25" spans="3:36">
      <c r="D25" s="426"/>
      <c r="E25" s="426"/>
      <c r="F25" s="426"/>
      <c r="G25" s="426"/>
      <c r="H25" s="426"/>
      <c r="I25" s="426"/>
      <c r="J25" s="426"/>
      <c r="K25" s="426"/>
      <c r="L25" s="426"/>
      <c r="M25" s="426"/>
      <c r="N25" s="250"/>
      <c r="O25" s="250"/>
      <c r="P25" s="250"/>
      <c r="Q25" s="250"/>
      <c r="R25" s="250"/>
      <c r="S25" s="426"/>
      <c r="T25" s="426"/>
      <c r="U25" s="426"/>
      <c r="V25" s="426"/>
      <c r="W25" s="426"/>
      <c r="X25" s="426"/>
      <c r="Y25" s="426"/>
      <c r="Z25" s="426"/>
      <c r="AA25" s="426"/>
      <c r="AB25" s="426"/>
      <c r="AC25" s="426"/>
      <c r="AD25" s="426"/>
      <c r="AE25" s="426"/>
      <c r="AF25" s="426"/>
      <c r="AG25" s="426"/>
      <c r="AH25" s="426"/>
      <c r="AI25" s="426"/>
    </row>
    <row r="26" spans="3:36" ht="13.15" customHeight="1">
      <c r="D26" s="426" t="s">
        <v>208</v>
      </c>
      <c r="E26" s="426"/>
      <c r="F26" s="426"/>
      <c r="G26" s="426"/>
      <c r="H26" s="426"/>
      <c r="I26" s="175">
        <v>476000</v>
      </c>
      <c r="J26" s="175"/>
      <c r="K26" s="175"/>
      <c r="L26" s="175"/>
      <c r="M26" s="175"/>
      <c r="N26" s="175">
        <v>461000</v>
      </c>
      <c r="O26" s="175"/>
      <c r="P26" s="175"/>
      <c r="Q26" s="175"/>
      <c r="R26" s="175"/>
      <c r="S26" s="427" t="s">
        <v>209</v>
      </c>
      <c r="T26" s="428"/>
      <c r="U26" s="428"/>
      <c r="V26" s="428"/>
      <c r="W26" s="428"/>
      <c r="X26" s="428"/>
      <c r="Y26" s="428"/>
      <c r="Z26" s="428"/>
      <c r="AA26" s="428"/>
      <c r="AB26" s="428"/>
      <c r="AC26" s="428"/>
      <c r="AD26" s="428"/>
      <c r="AE26" s="428"/>
      <c r="AF26" s="428"/>
      <c r="AG26" s="428"/>
      <c r="AH26" s="428"/>
      <c r="AI26" s="429"/>
    </row>
    <row r="27" spans="3:36">
      <c r="D27" s="426"/>
      <c r="E27" s="426"/>
      <c r="F27" s="426"/>
      <c r="G27" s="426"/>
      <c r="H27" s="426"/>
      <c r="I27" s="175"/>
      <c r="J27" s="175"/>
      <c r="K27" s="175"/>
      <c r="L27" s="175"/>
      <c r="M27" s="175"/>
      <c r="N27" s="175"/>
      <c r="O27" s="175"/>
      <c r="P27" s="175"/>
      <c r="Q27" s="175"/>
      <c r="R27" s="175"/>
      <c r="S27" s="430"/>
      <c r="T27" s="431"/>
      <c r="U27" s="431"/>
      <c r="V27" s="431"/>
      <c r="W27" s="431"/>
      <c r="X27" s="431"/>
      <c r="Y27" s="431"/>
      <c r="Z27" s="431"/>
      <c r="AA27" s="431"/>
      <c r="AB27" s="431"/>
      <c r="AC27" s="431"/>
      <c r="AD27" s="431"/>
      <c r="AE27" s="431"/>
      <c r="AF27" s="431"/>
      <c r="AG27" s="431"/>
      <c r="AH27" s="431"/>
      <c r="AI27" s="432"/>
    </row>
    <row r="28" spans="3:36">
      <c r="D28" s="426" t="s">
        <v>210</v>
      </c>
      <c r="E28" s="426"/>
      <c r="F28" s="426"/>
      <c r="G28" s="426"/>
      <c r="H28" s="426"/>
      <c r="I28" s="175">
        <v>324000</v>
      </c>
      <c r="J28" s="175"/>
      <c r="K28" s="175"/>
      <c r="L28" s="175"/>
      <c r="M28" s="175"/>
      <c r="N28" s="175">
        <v>309000</v>
      </c>
      <c r="O28" s="175"/>
      <c r="P28" s="175"/>
      <c r="Q28" s="175"/>
      <c r="R28" s="175"/>
      <c r="S28" s="433"/>
      <c r="T28" s="434"/>
      <c r="U28" s="434"/>
      <c r="V28" s="434"/>
      <c r="W28" s="434"/>
      <c r="X28" s="434"/>
      <c r="Y28" s="434"/>
      <c r="Z28" s="434"/>
      <c r="AA28" s="434"/>
      <c r="AB28" s="434"/>
      <c r="AC28" s="434"/>
      <c r="AD28" s="434"/>
      <c r="AE28" s="434"/>
      <c r="AF28" s="434"/>
      <c r="AG28" s="434"/>
      <c r="AH28" s="434"/>
      <c r="AI28" s="435"/>
    </row>
    <row r="29" spans="3:36">
      <c r="D29" s="426"/>
      <c r="E29" s="426"/>
      <c r="F29" s="426"/>
      <c r="G29" s="426"/>
      <c r="H29" s="426"/>
      <c r="I29" s="175"/>
      <c r="J29" s="175"/>
      <c r="K29" s="175"/>
      <c r="L29" s="175"/>
      <c r="M29" s="175"/>
      <c r="N29" s="175"/>
      <c r="O29" s="175"/>
      <c r="P29" s="175"/>
      <c r="Q29" s="175"/>
      <c r="R29" s="175"/>
      <c r="S29" s="436"/>
      <c r="T29" s="437"/>
      <c r="U29" s="437"/>
      <c r="V29" s="437"/>
      <c r="W29" s="437"/>
      <c r="X29" s="437"/>
      <c r="Y29" s="437"/>
      <c r="Z29" s="437"/>
      <c r="AA29" s="437"/>
      <c r="AB29" s="437"/>
      <c r="AC29" s="437"/>
      <c r="AD29" s="437"/>
      <c r="AE29" s="437"/>
      <c r="AF29" s="437"/>
      <c r="AG29" s="437"/>
      <c r="AH29" s="437"/>
      <c r="AI29" s="438"/>
    </row>
    <row r="30" spans="3:36">
      <c r="D30" s="426" t="s">
        <v>176</v>
      </c>
      <c r="E30" s="426"/>
      <c r="F30" s="426"/>
      <c r="G30" s="426"/>
      <c r="H30" s="426"/>
      <c r="I30" s="421"/>
      <c r="J30" s="421"/>
      <c r="K30" s="421"/>
      <c r="L30" s="421"/>
      <c r="M30" s="421"/>
      <c r="N30" s="424"/>
      <c r="O30" s="424"/>
      <c r="P30" s="424"/>
      <c r="Q30" s="424"/>
      <c r="R30" s="424"/>
      <c r="S30" s="422"/>
      <c r="T30" s="422"/>
      <c r="U30" s="422"/>
      <c r="V30" s="422"/>
      <c r="W30" s="422"/>
      <c r="X30" s="422"/>
      <c r="Y30" s="422"/>
      <c r="Z30" s="422"/>
      <c r="AA30" s="422"/>
      <c r="AB30" s="422"/>
      <c r="AC30" s="422"/>
      <c r="AD30" s="422"/>
      <c r="AE30" s="422"/>
      <c r="AF30" s="422"/>
      <c r="AG30" s="422"/>
      <c r="AH30" s="422"/>
      <c r="AI30" s="422"/>
    </row>
    <row r="31" spans="3:36">
      <c r="D31" s="426"/>
      <c r="E31" s="426"/>
      <c r="F31" s="426"/>
      <c r="G31" s="426"/>
      <c r="H31" s="426"/>
      <c r="I31" s="421"/>
      <c r="J31" s="421"/>
      <c r="K31" s="421"/>
      <c r="L31" s="421"/>
      <c r="M31" s="421"/>
      <c r="N31" s="424"/>
      <c r="O31" s="424"/>
      <c r="P31" s="424"/>
      <c r="Q31" s="424"/>
      <c r="R31" s="424"/>
      <c r="S31" s="422"/>
      <c r="T31" s="422"/>
      <c r="U31" s="422"/>
      <c r="V31" s="422"/>
      <c r="W31" s="422"/>
      <c r="X31" s="422"/>
      <c r="Y31" s="422"/>
      <c r="Z31" s="422"/>
      <c r="AA31" s="422"/>
      <c r="AB31" s="422"/>
      <c r="AC31" s="422"/>
      <c r="AD31" s="422"/>
      <c r="AE31" s="422"/>
      <c r="AF31" s="422"/>
      <c r="AG31" s="422"/>
      <c r="AH31" s="422"/>
      <c r="AI31" s="422"/>
    </row>
    <row r="32" spans="3:36">
      <c r="D32" s="426" t="s">
        <v>141</v>
      </c>
      <c r="E32" s="426"/>
      <c r="F32" s="426"/>
      <c r="G32" s="426"/>
      <c r="H32" s="426"/>
      <c r="I32" s="423">
        <f>SUM(I26:M31)</f>
        <v>800000</v>
      </c>
      <c r="J32" s="423"/>
      <c r="K32" s="423"/>
      <c r="L32" s="423"/>
      <c r="M32" s="423"/>
      <c r="N32" s="425">
        <f>SUM(N26:R31)</f>
        <v>770000</v>
      </c>
      <c r="O32" s="425"/>
      <c r="P32" s="425"/>
      <c r="Q32" s="425"/>
      <c r="R32" s="425"/>
      <c r="S32" s="422"/>
      <c r="T32" s="422"/>
      <c r="U32" s="422"/>
      <c r="V32" s="422"/>
      <c r="W32" s="422"/>
      <c r="X32" s="422"/>
      <c r="Y32" s="422"/>
      <c r="Z32" s="422"/>
      <c r="AA32" s="422"/>
      <c r="AB32" s="422"/>
      <c r="AC32" s="422"/>
      <c r="AD32" s="422"/>
      <c r="AE32" s="422"/>
      <c r="AF32" s="422"/>
      <c r="AG32" s="422"/>
      <c r="AH32" s="422"/>
      <c r="AI32" s="422"/>
      <c r="AJ32" s="6"/>
    </row>
    <row r="33" spans="3:36">
      <c r="D33" s="426"/>
      <c r="E33" s="426"/>
      <c r="F33" s="426"/>
      <c r="G33" s="426"/>
      <c r="H33" s="426"/>
      <c r="I33" s="423"/>
      <c r="J33" s="423"/>
      <c r="K33" s="423"/>
      <c r="L33" s="423"/>
      <c r="M33" s="423"/>
      <c r="N33" s="425"/>
      <c r="O33" s="425"/>
      <c r="P33" s="425"/>
      <c r="Q33" s="425"/>
      <c r="R33" s="425"/>
      <c r="S33" s="422"/>
      <c r="T33" s="422"/>
      <c r="U33" s="422"/>
      <c r="V33" s="422"/>
      <c r="W33" s="422"/>
      <c r="X33" s="422"/>
      <c r="Y33" s="422"/>
      <c r="Z33" s="422"/>
      <c r="AA33" s="422"/>
      <c r="AB33" s="422"/>
      <c r="AC33" s="422"/>
      <c r="AD33" s="422"/>
      <c r="AE33" s="422"/>
      <c r="AF33" s="422"/>
      <c r="AG33" s="422"/>
      <c r="AH33" s="422"/>
      <c r="AI33" s="422"/>
      <c r="AJ33" s="6"/>
    </row>
    <row r="34" spans="3:36">
      <c r="N34" s="7"/>
      <c r="O34" s="7"/>
      <c r="P34" s="7"/>
      <c r="Q34" s="7"/>
      <c r="R34" s="7"/>
    </row>
    <row r="35" spans="3:36">
      <c r="N35" s="7"/>
      <c r="O35" s="7"/>
      <c r="P35" s="7"/>
      <c r="Q35" s="7"/>
      <c r="R35" s="7"/>
    </row>
    <row r="36" spans="3:36">
      <c r="C36" t="s">
        <v>211</v>
      </c>
      <c r="N36" s="7"/>
      <c r="O36" s="7"/>
      <c r="P36" s="7"/>
      <c r="Q36" s="7"/>
      <c r="R36" s="7"/>
    </row>
    <row r="37" spans="3:36">
      <c r="N37" s="7"/>
      <c r="O37" s="7"/>
      <c r="P37" s="7"/>
      <c r="Q37" s="7"/>
      <c r="R37" s="7"/>
      <c r="AD37" s="5" t="s">
        <v>203</v>
      </c>
      <c r="AE37" s="5"/>
      <c r="AF37" s="5"/>
      <c r="AG37" s="5"/>
      <c r="AH37" s="5"/>
      <c r="AI37" s="5"/>
    </row>
    <row r="38" spans="3:36">
      <c r="D38" s="426" t="s">
        <v>204</v>
      </c>
      <c r="E38" s="426"/>
      <c r="F38" s="426"/>
      <c r="G38" s="426"/>
      <c r="H38" s="426"/>
      <c r="I38" s="426" t="s">
        <v>205</v>
      </c>
      <c r="J38" s="426"/>
      <c r="K38" s="426"/>
      <c r="L38" s="426"/>
      <c r="M38" s="426"/>
      <c r="N38" s="250" t="s">
        <v>206</v>
      </c>
      <c r="O38" s="250"/>
      <c r="P38" s="250"/>
      <c r="Q38" s="250"/>
      <c r="R38" s="250"/>
      <c r="S38" s="426" t="s">
        <v>207</v>
      </c>
      <c r="T38" s="426"/>
      <c r="U38" s="426"/>
      <c r="V38" s="426"/>
      <c r="W38" s="426"/>
      <c r="X38" s="426"/>
      <c r="Y38" s="426"/>
      <c r="Z38" s="426"/>
      <c r="AA38" s="426"/>
      <c r="AB38" s="426"/>
      <c r="AC38" s="426"/>
      <c r="AD38" s="426"/>
      <c r="AE38" s="426"/>
      <c r="AF38" s="426"/>
      <c r="AG38" s="426"/>
      <c r="AH38" s="426"/>
      <c r="AI38" s="426"/>
    </row>
    <row r="39" spans="3:36">
      <c r="D39" s="426"/>
      <c r="E39" s="426"/>
      <c r="F39" s="426"/>
      <c r="G39" s="426"/>
      <c r="H39" s="426"/>
      <c r="I39" s="426"/>
      <c r="J39" s="426"/>
      <c r="K39" s="426"/>
      <c r="L39" s="426"/>
      <c r="M39" s="426"/>
      <c r="N39" s="250"/>
      <c r="O39" s="250"/>
      <c r="P39" s="250"/>
      <c r="Q39" s="250"/>
      <c r="R39" s="250"/>
      <c r="S39" s="426"/>
      <c r="T39" s="426"/>
      <c r="U39" s="426"/>
      <c r="V39" s="426"/>
      <c r="W39" s="426"/>
      <c r="X39" s="426"/>
      <c r="Y39" s="426"/>
      <c r="Z39" s="426"/>
      <c r="AA39" s="426"/>
      <c r="AB39" s="426"/>
      <c r="AC39" s="426"/>
      <c r="AD39" s="426"/>
      <c r="AE39" s="426"/>
      <c r="AF39" s="426"/>
      <c r="AG39" s="426"/>
      <c r="AH39" s="426"/>
      <c r="AI39" s="426"/>
    </row>
    <row r="40" spans="3:36">
      <c r="D40" s="195" t="s">
        <v>212</v>
      </c>
      <c r="E40" s="195"/>
      <c r="F40" s="195"/>
      <c r="G40" s="195"/>
      <c r="H40" s="195"/>
      <c r="I40" s="175">
        <v>400000</v>
      </c>
      <c r="J40" s="175"/>
      <c r="K40" s="175"/>
      <c r="L40" s="175"/>
      <c r="M40" s="175"/>
      <c r="N40" s="175">
        <v>380000</v>
      </c>
      <c r="O40" s="175"/>
      <c r="P40" s="175"/>
      <c r="Q40" s="175"/>
      <c r="R40" s="175"/>
      <c r="S40" s="422"/>
      <c r="T40" s="422"/>
      <c r="U40" s="422"/>
      <c r="V40" s="422"/>
      <c r="W40" s="422"/>
      <c r="X40" s="422"/>
      <c r="Y40" s="422"/>
      <c r="Z40" s="422"/>
      <c r="AA40" s="422"/>
      <c r="AB40" s="422"/>
      <c r="AC40" s="422"/>
      <c r="AD40" s="422"/>
      <c r="AE40" s="422"/>
      <c r="AF40" s="422"/>
      <c r="AG40" s="422"/>
      <c r="AH40" s="422"/>
      <c r="AI40" s="422"/>
    </row>
    <row r="41" spans="3:36">
      <c r="D41" s="195"/>
      <c r="E41" s="195"/>
      <c r="F41" s="195"/>
      <c r="G41" s="195"/>
      <c r="H41" s="195"/>
      <c r="I41" s="175"/>
      <c r="J41" s="175"/>
      <c r="K41" s="175"/>
      <c r="L41" s="175"/>
      <c r="M41" s="175"/>
      <c r="N41" s="175"/>
      <c r="O41" s="175"/>
      <c r="P41" s="175"/>
      <c r="Q41" s="175"/>
      <c r="R41" s="175"/>
      <c r="S41" s="422"/>
      <c r="T41" s="422"/>
      <c r="U41" s="422"/>
      <c r="V41" s="422"/>
      <c r="W41" s="422"/>
      <c r="X41" s="422"/>
      <c r="Y41" s="422"/>
      <c r="Z41" s="422"/>
      <c r="AA41" s="422"/>
      <c r="AB41" s="422"/>
      <c r="AC41" s="422"/>
      <c r="AD41" s="422"/>
      <c r="AE41" s="422"/>
      <c r="AF41" s="422"/>
      <c r="AG41" s="422"/>
      <c r="AH41" s="422"/>
      <c r="AI41" s="422"/>
    </row>
    <row r="42" spans="3:36">
      <c r="D42" s="195" t="s">
        <v>213</v>
      </c>
      <c r="E42" s="195"/>
      <c r="F42" s="195"/>
      <c r="G42" s="195"/>
      <c r="H42" s="195"/>
      <c r="I42" s="175">
        <v>300000</v>
      </c>
      <c r="J42" s="175"/>
      <c r="K42" s="175"/>
      <c r="L42" s="175"/>
      <c r="M42" s="175"/>
      <c r="N42" s="175">
        <v>300000</v>
      </c>
      <c r="O42" s="175"/>
      <c r="P42" s="175"/>
      <c r="Q42" s="175"/>
      <c r="R42" s="175"/>
      <c r="S42" s="422"/>
      <c r="T42" s="422"/>
      <c r="U42" s="422"/>
      <c r="V42" s="422"/>
      <c r="W42" s="422"/>
      <c r="X42" s="422"/>
      <c r="Y42" s="422"/>
      <c r="Z42" s="422"/>
      <c r="AA42" s="422"/>
      <c r="AB42" s="422"/>
      <c r="AC42" s="422"/>
      <c r="AD42" s="422"/>
      <c r="AE42" s="422"/>
      <c r="AF42" s="422"/>
      <c r="AG42" s="422"/>
      <c r="AH42" s="422"/>
      <c r="AI42" s="422"/>
    </row>
    <row r="43" spans="3:36">
      <c r="D43" s="195"/>
      <c r="E43" s="195"/>
      <c r="F43" s="195"/>
      <c r="G43" s="195"/>
      <c r="H43" s="195"/>
      <c r="I43" s="175"/>
      <c r="J43" s="175"/>
      <c r="K43" s="175"/>
      <c r="L43" s="175"/>
      <c r="M43" s="175"/>
      <c r="N43" s="175"/>
      <c r="O43" s="175"/>
      <c r="P43" s="175"/>
      <c r="Q43" s="175"/>
      <c r="R43" s="175"/>
      <c r="S43" s="422"/>
      <c r="T43" s="422"/>
      <c r="U43" s="422"/>
      <c r="V43" s="422"/>
      <c r="W43" s="422"/>
      <c r="X43" s="422"/>
      <c r="Y43" s="422"/>
      <c r="Z43" s="422"/>
      <c r="AA43" s="422"/>
      <c r="AB43" s="422"/>
      <c r="AC43" s="422"/>
      <c r="AD43" s="422"/>
      <c r="AE43" s="422"/>
      <c r="AF43" s="422"/>
      <c r="AG43" s="422"/>
      <c r="AH43" s="422"/>
      <c r="AI43" s="422"/>
    </row>
    <row r="44" spans="3:36">
      <c r="D44" s="195" t="s">
        <v>214</v>
      </c>
      <c r="E44" s="195"/>
      <c r="F44" s="195"/>
      <c r="G44" s="195"/>
      <c r="H44" s="195"/>
      <c r="I44" s="175">
        <v>100000</v>
      </c>
      <c r="J44" s="175"/>
      <c r="K44" s="175"/>
      <c r="L44" s="175"/>
      <c r="M44" s="175"/>
      <c r="N44" s="175">
        <v>90000</v>
      </c>
      <c r="O44" s="175"/>
      <c r="P44" s="175"/>
      <c r="Q44" s="175"/>
      <c r="R44" s="175"/>
      <c r="S44" s="422"/>
      <c r="T44" s="422"/>
      <c r="U44" s="422"/>
      <c r="V44" s="422"/>
      <c r="W44" s="422"/>
      <c r="X44" s="422"/>
      <c r="Y44" s="422"/>
      <c r="Z44" s="422"/>
      <c r="AA44" s="422"/>
      <c r="AB44" s="422"/>
      <c r="AC44" s="422"/>
      <c r="AD44" s="422"/>
      <c r="AE44" s="422"/>
      <c r="AF44" s="422"/>
      <c r="AG44" s="422"/>
      <c r="AH44" s="422"/>
      <c r="AI44" s="422"/>
    </row>
    <row r="45" spans="3:36">
      <c r="D45" s="195"/>
      <c r="E45" s="195"/>
      <c r="F45" s="195"/>
      <c r="G45" s="195"/>
      <c r="H45" s="195"/>
      <c r="I45" s="175"/>
      <c r="J45" s="175"/>
      <c r="K45" s="175"/>
      <c r="L45" s="175"/>
      <c r="M45" s="175"/>
      <c r="N45" s="175"/>
      <c r="O45" s="175"/>
      <c r="P45" s="175"/>
      <c r="Q45" s="175"/>
      <c r="R45" s="175"/>
      <c r="S45" s="422"/>
      <c r="T45" s="422"/>
      <c r="U45" s="422"/>
      <c r="V45" s="422"/>
      <c r="W45" s="422"/>
      <c r="X45" s="422"/>
      <c r="Y45" s="422"/>
      <c r="Z45" s="422"/>
      <c r="AA45" s="422"/>
      <c r="AB45" s="422"/>
      <c r="AC45" s="422"/>
      <c r="AD45" s="422"/>
      <c r="AE45" s="422"/>
      <c r="AF45" s="422"/>
      <c r="AG45" s="422"/>
      <c r="AH45" s="422"/>
      <c r="AI45" s="422"/>
    </row>
    <row r="46" spans="3:36">
      <c r="D46" s="439"/>
      <c r="E46" s="439"/>
      <c r="F46" s="439"/>
      <c r="G46" s="439"/>
      <c r="H46" s="439"/>
      <c r="I46" s="421"/>
      <c r="J46" s="421"/>
      <c r="K46" s="421"/>
      <c r="L46" s="421"/>
      <c r="M46" s="421"/>
      <c r="N46" s="175"/>
      <c r="O46" s="175"/>
      <c r="P46" s="175"/>
      <c r="Q46" s="175"/>
      <c r="R46" s="175"/>
      <c r="S46" s="422"/>
      <c r="T46" s="422"/>
      <c r="U46" s="422"/>
      <c r="V46" s="422"/>
      <c r="W46" s="422"/>
      <c r="X46" s="422"/>
      <c r="Y46" s="422"/>
      <c r="Z46" s="422"/>
      <c r="AA46" s="422"/>
      <c r="AB46" s="422"/>
      <c r="AC46" s="422"/>
      <c r="AD46" s="422"/>
      <c r="AE46" s="422"/>
      <c r="AF46" s="422"/>
      <c r="AG46" s="422"/>
      <c r="AH46" s="422"/>
      <c r="AI46" s="422"/>
    </row>
    <row r="47" spans="3:36">
      <c r="D47" s="439"/>
      <c r="E47" s="439"/>
      <c r="F47" s="439"/>
      <c r="G47" s="439"/>
      <c r="H47" s="439"/>
      <c r="I47" s="421"/>
      <c r="J47" s="421"/>
      <c r="K47" s="421"/>
      <c r="L47" s="421"/>
      <c r="M47" s="421"/>
      <c r="N47" s="175"/>
      <c r="O47" s="175"/>
      <c r="P47" s="175"/>
      <c r="Q47" s="175"/>
      <c r="R47" s="175"/>
      <c r="S47" s="422"/>
      <c r="T47" s="422"/>
      <c r="U47" s="422"/>
      <c r="V47" s="422"/>
      <c r="W47" s="422"/>
      <c r="X47" s="422"/>
      <c r="Y47" s="422"/>
      <c r="Z47" s="422"/>
      <c r="AA47" s="422"/>
      <c r="AB47" s="422"/>
      <c r="AC47" s="422"/>
      <c r="AD47" s="422"/>
      <c r="AE47" s="422"/>
      <c r="AF47" s="422"/>
      <c r="AG47" s="422"/>
      <c r="AH47" s="422"/>
      <c r="AI47" s="422"/>
    </row>
    <row r="48" spans="3:36">
      <c r="D48" s="439"/>
      <c r="E48" s="439"/>
      <c r="F48" s="439"/>
      <c r="G48" s="439"/>
      <c r="H48" s="439"/>
      <c r="I48" s="421"/>
      <c r="J48" s="421"/>
      <c r="K48" s="421"/>
      <c r="L48" s="421"/>
      <c r="M48" s="421"/>
      <c r="N48" s="421"/>
      <c r="O48" s="421"/>
      <c r="P48" s="421"/>
      <c r="Q48" s="421"/>
      <c r="R48" s="421"/>
      <c r="S48" s="422"/>
      <c r="T48" s="422"/>
      <c r="U48" s="422"/>
      <c r="V48" s="422"/>
      <c r="W48" s="422"/>
      <c r="X48" s="422"/>
      <c r="Y48" s="422"/>
      <c r="Z48" s="422"/>
      <c r="AA48" s="422"/>
      <c r="AB48" s="422"/>
      <c r="AC48" s="422"/>
      <c r="AD48" s="422"/>
      <c r="AE48" s="422"/>
      <c r="AF48" s="422"/>
      <c r="AG48" s="422"/>
      <c r="AH48" s="422"/>
      <c r="AI48" s="422"/>
    </row>
    <row r="49" spans="4:35">
      <c r="D49" s="439"/>
      <c r="E49" s="439"/>
      <c r="F49" s="439"/>
      <c r="G49" s="439"/>
      <c r="H49" s="439"/>
      <c r="I49" s="421"/>
      <c r="J49" s="421"/>
      <c r="K49" s="421"/>
      <c r="L49" s="421"/>
      <c r="M49" s="421"/>
      <c r="N49" s="421"/>
      <c r="O49" s="421"/>
      <c r="P49" s="421"/>
      <c r="Q49" s="421"/>
      <c r="R49" s="421"/>
      <c r="S49" s="422"/>
      <c r="T49" s="422"/>
      <c r="U49" s="422"/>
      <c r="V49" s="422"/>
      <c r="W49" s="422"/>
      <c r="X49" s="422"/>
      <c r="Y49" s="422"/>
      <c r="Z49" s="422"/>
      <c r="AA49" s="422"/>
      <c r="AB49" s="422"/>
      <c r="AC49" s="422"/>
      <c r="AD49" s="422"/>
      <c r="AE49" s="422"/>
      <c r="AF49" s="422"/>
      <c r="AG49" s="422"/>
      <c r="AH49" s="422"/>
      <c r="AI49" s="422"/>
    </row>
    <row r="50" spans="4:35">
      <c r="D50" s="439"/>
      <c r="E50" s="439"/>
      <c r="F50" s="439"/>
      <c r="G50" s="439"/>
      <c r="H50" s="439"/>
      <c r="I50" s="421"/>
      <c r="J50" s="421"/>
      <c r="K50" s="421"/>
      <c r="L50" s="421"/>
      <c r="M50" s="421"/>
      <c r="N50" s="421"/>
      <c r="O50" s="421"/>
      <c r="P50" s="421"/>
      <c r="Q50" s="421"/>
      <c r="R50" s="421"/>
      <c r="S50" s="422"/>
      <c r="T50" s="422"/>
      <c r="U50" s="422"/>
      <c r="V50" s="422"/>
      <c r="W50" s="422"/>
      <c r="X50" s="422"/>
      <c r="Y50" s="422"/>
      <c r="Z50" s="422"/>
      <c r="AA50" s="422"/>
      <c r="AB50" s="422"/>
      <c r="AC50" s="422"/>
      <c r="AD50" s="422"/>
      <c r="AE50" s="422"/>
      <c r="AF50" s="422"/>
      <c r="AG50" s="422"/>
      <c r="AH50" s="422"/>
      <c r="AI50" s="422"/>
    </row>
    <row r="51" spans="4:35">
      <c r="D51" s="439"/>
      <c r="E51" s="439"/>
      <c r="F51" s="439"/>
      <c r="G51" s="439"/>
      <c r="H51" s="439"/>
      <c r="I51" s="421"/>
      <c r="J51" s="421"/>
      <c r="K51" s="421"/>
      <c r="L51" s="421"/>
      <c r="M51" s="421"/>
      <c r="N51" s="421"/>
      <c r="O51" s="421"/>
      <c r="P51" s="421"/>
      <c r="Q51" s="421"/>
      <c r="R51" s="421"/>
      <c r="S51" s="422"/>
      <c r="T51" s="422"/>
      <c r="U51" s="422"/>
      <c r="V51" s="422"/>
      <c r="W51" s="422"/>
      <c r="X51" s="422"/>
      <c r="Y51" s="422"/>
      <c r="Z51" s="422"/>
      <c r="AA51" s="422"/>
      <c r="AB51" s="422"/>
      <c r="AC51" s="422"/>
      <c r="AD51" s="422"/>
      <c r="AE51" s="422"/>
      <c r="AF51" s="422"/>
      <c r="AG51" s="422"/>
      <c r="AH51" s="422"/>
      <c r="AI51" s="422"/>
    </row>
    <row r="52" spans="4:35">
      <c r="D52" s="426" t="s">
        <v>141</v>
      </c>
      <c r="E52" s="426"/>
      <c r="F52" s="426"/>
      <c r="G52" s="426"/>
      <c r="H52" s="426"/>
      <c r="I52" s="423">
        <f>SUM(I40:M51)</f>
        <v>800000</v>
      </c>
      <c r="J52" s="423"/>
      <c r="K52" s="423"/>
      <c r="L52" s="423"/>
      <c r="M52" s="423"/>
      <c r="N52" s="423">
        <f>SUM(N40:R51)</f>
        <v>770000</v>
      </c>
      <c r="O52" s="423"/>
      <c r="P52" s="423"/>
      <c r="Q52" s="423"/>
      <c r="R52" s="423"/>
      <c r="S52" s="422"/>
      <c r="T52" s="422"/>
      <c r="U52" s="422"/>
      <c r="V52" s="422"/>
      <c r="W52" s="422"/>
      <c r="X52" s="422"/>
      <c r="Y52" s="422"/>
      <c r="Z52" s="422"/>
      <c r="AA52" s="422"/>
      <c r="AB52" s="422"/>
      <c r="AC52" s="422"/>
      <c r="AD52" s="422"/>
      <c r="AE52" s="422"/>
      <c r="AF52" s="422"/>
      <c r="AG52" s="422"/>
      <c r="AH52" s="422"/>
      <c r="AI52" s="422"/>
    </row>
    <row r="53" spans="4:35">
      <c r="D53" s="426"/>
      <c r="E53" s="426"/>
      <c r="F53" s="426"/>
      <c r="G53" s="426"/>
      <c r="H53" s="426"/>
      <c r="I53" s="423"/>
      <c r="J53" s="423"/>
      <c r="K53" s="423"/>
      <c r="L53" s="423"/>
      <c r="M53" s="423"/>
      <c r="N53" s="423"/>
      <c r="O53" s="423"/>
      <c r="P53" s="423"/>
      <c r="Q53" s="423"/>
      <c r="R53" s="423"/>
      <c r="S53" s="422"/>
      <c r="T53" s="422"/>
      <c r="U53" s="422"/>
      <c r="V53" s="422"/>
      <c r="W53" s="422"/>
      <c r="X53" s="422"/>
      <c r="Y53" s="422"/>
      <c r="Z53" s="422"/>
      <c r="AA53" s="422"/>
      <c r="AB53" s="422"/>
      <c r="AC53" s="422"/>
      <c r="AD53" s="422"/>
      <c r="AE53" s="422"/>
      <c r="AF53" s="422"/>
      <c r="AG53" s="422"/>
      <c r="AH53" s="422"/>
      <c r="AI53" s="422"/>
    </row>
    <row r="55" spans="4:35">
      <c r="D55" t="s">
        <v>215</v>
      </c>
    </row>
    <row r="57" spans="4:35">
      <c r="D57" s="441" t="str">
        <f>IF(AND(I32=I52, N32=N52),"○","×")</f>
        <v>○</v>
      </c>
      <c r="E57" s="441"/>
      <c r="F57" s="441"/>
      <c r="G57" s="442" t="s">
        <v>216</v>
      </c>
      <c r="H57" s="442"/>
      <c r="I57" s="442"/>
      <c r="J57" s="442"/>
      <c r="K57" s="442"/>
      <c r="L57" s="442"/>
      <c r="M57" s="442"/>
      <c r="N57" s="442"/>
      <c r="O57" s="442"/>
      <c r="P57" s="442"/>
      <c r="Q57" s="442"/>
      <c r="R57" s="442"/>
      <c r="S57" s="442"/>
      <c r="T57" s="442"/>
      <c r="U57" s="442"/>
      <c r="V57" s="442"/>
      <c r="W57" s="442"/>
      <c r="X57" s="442"/>
      <c r="Y57" s="442"/>
      <c r="Z57" s="442"/>
      <c r="AA57" s="442"/>
      <c r="AB57" s="442"/>
      <c r="AC57" s="442"/>
      <c r="AD57" s="442"/>
      <c r="AE57" s="442"/>
      <c r="AF57" s="442"/>
      <c r="AG57" s="442"/>
      <c r="AH57" s="442"/>
      <c r="AI57" s="442"/>
    </row>
    <row r="58" spans="4:35">
      <c r="D58" s="441"/>
      <c r="E58" s="441"/>
      <c r="F58" s="441"/>
      <c r="G58" s="442"/>
      <c r="H58" s="442"/>
      <c r="I58" s="442"/>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c r="AG58" s="442"/>
      <c r="AH58" s="442"/>
      <c r="AI58" s="442"/>
    </row>
    <row r="59" spans="4:35">
      <c r="D59" s="441"/>
      <c r="E59" s="441"/>
      <c r="F59" s="441"/>
      <c r="G59" s="442"/>
      <c r="H59" s="442"/>
      <c r="I59" s="442"/>
      <c r="J59" s="442"/>
      <c r="K59" s="442"/>
      <c r="L59" s="442"/>
      <c r="M59" s="442"/>
      <c r="N59" s="442"/>
      <c r="O59" s="442"/>
      <c r="P59" s="442"/>
      <c r="Q59" s="442"/>
      <c r="R59" s="442"/>
      <c r="S59" s="442"/>
      <c r="T59" s="442"/>
      <c r="U59" s="442"/>
      <c r="V59" s="442"/>
      <c r="W59" s="442"/>
      <c r="X59" s="442"/>
      <c r="Y59" s="442"/>
      <c r="Z59" s="442"/>
      <c r="AA59" s="442"/>
      <c r="AB59" s="442"/>
      <c r="AC59" s="442"/>
      <c r="AD59" s="442"/>
      <c r="AE59" s="442"/>
      <c r="AF59" s="442"/>
      <c r="AG59" s="442"/>
      <c r="AH59" s="442"/>
      <c r="AI59" s="442"/>
    </row>
  </sheetData>
  <mergeCells count="66">
    <mergeCell ref="C4:AI5"/>
    <mergeCell ref="D9:J10"/>
    <mergeCell ref="K9:AI10"/>
    <mergeCell ref="D11:J14"/>
    <mergeCell ref="K11:AI14"/>
    <mergeCell ref="D57:F59"/>
    <mergeCell ref="G57:AI59"/>
    <mergeCell ref="D15:J16"/>
    <mergeCell ref="K15:AI16"/>
    <mergeCell ref="D17:J18"/>
    <mergeCell ref="K17:AI18"/>
    <mergeCell ref="D19:J20"/>
    <mergeCell ref="K19:AI20"/>
    <mergeCell ref="D32:H33"/>
    <mergeCell ref="I24:M25"/>
    <mergeCell ref="D24:H25"/>
    <mergeCell ref="D26:H27"/>
    <mergeCell ref="D28:H29"/>
    <mergeCell ref="D30:H31"/>
    <mergeCell ref="N38:R39"/>
    <mergeCell ref="S38:AI39"/>
    <mergeCell ref="N40:R41"/>
    <mergeCell ref="S40:AI41"/>
    <mergeCell ref="AD23:AI23"/>
    <mergeCell ref="D44:H45"/>
    <mergeCell ref="I44:M45"/>
    <mergeCell ref="I26:M27"/>
    <mergeCell ref="I28:M29"/>
    <mergeCell ref="I30:M31"/>
    <mergeCell ref="I32:M33"/>
    <mergeCell ref="I38:M39"/>
    <mergeCell ref="I40:M41"/>
    <mergeCell ref="D38:H39"/>
    <mergeCell ref="D40:H41"/>
    <mergeCell ref="D42:H43"/>
    <mergeCell ref="I42:M43"/>
    <mergeCell ref="N24:R25"/>
    <mergeCell ref="I46:M47"/>
    <mergeCell ref="D50:H51"/>
    <mergeCell ref="I50:M51"/>
    <mergeCell ref="D46:H47"/>
    <mergeCell ref="D52:H53"/>
    <mergeCell ref="I52:M53"/>
    <mergeCell ref="D48:H49"/>
    <mergeCell ref="I48:M49"/>
    <mergeCell ref="N26:R27"/>
    <mergeCell ref="N28:R29"/>
    <mergeCell ref="N30:R31"/>
    <mergeCell ref="N32:R33"/>
    <mergeCell ref="S24:AI25"/>
    <mergeCell ref="S26:AI27"/>
    <mergeCell ref="S28:AI29"/>
    <mergeCell ref="S30:AI31"/>
    <mergeCell ref="S32:AI33"/>
    <mergeCell ref="N42:R43"/>
    <mergeCell ref="S42:AI43"/>
    <mergeCell ref="N44:R45"/>
    <mergeCell ref="S44:AI45"/>
    <mergeCell ref="N46:R47"/>
    <mergeCell ref="S46:AI47"/>
    <mergeCell ref="N48:R49"/>
    <mergeCell ref="S48:AI49"/>
    <mergeCell ref="N50:R51"/>
    <mergeCell ref="S50:AI51"/>
    <mergeCell ref="N52:R53"/>
    <mergeCell ref="S52:AI53"/>
  </mergeCells>
  <phoneticPr fontId="3"/>
  <pageMargins left="0.7" right="0.7" top="0.75" bottom="0.75" header="0.3" footer="0.3"/>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ACAEE-9ABD-4E12-9427-6D845316B8EA}">
  <dimension ref="B2:B42"/>
  <sheetViews>
    <sheetView topLeftCell="A11" workbookViewId="0">
      <selection activeCell="B20" sqref="B20"/>
    </sheetView>
  </sheetViews>
  <sheetFormatPr defaultColWidth="8.90625" defaultRowHeight="13"/>
  <cols>
    <col min="1" max="1" width="8.90625" style="17"/>
    <col min="2" max="2" width="78.36328125" style="17" customWidth="1"/>
    <col min="3" max="16384" width="8.90625" style="17"/>
  </cols>
  <sheetData>
    <row r="2" spans="2:2" ht="15" customHeight="1">
      <c r="B2" s="16" t="s">
        <v>217</v>
      </c>
    </row>
    <row r="3" spans="2:2" ht="15" customHeight="1">
      <c r="B3" s="15" t="s">
        <v>218</v>
      </c>
    </row>
    <row r="4" spans="2:2" ht="15" customHeight="1">
      <c r="B4" s="14" t="s">
        <v>219</v>
      </c>
    </row>
    <row r="5" spans="2:2" ht="15" customHeight="1">
      <c r="B5" s="14" t="s">
        <v>220</v>
      </c>
    </row>
    <row r="6" spans="2:2" ht="15" customHeight="1">
      <c r="B6" s="14" t="s">
        <v>221</v>
      </c>
    </row>
    <row r="7" spans="2:2" ht="15" customHeight="1">
      <c r="B7" s="14" t="s">
        <v>222</v>
      </c>
    </row>
    <row r="8" spans="2:2" ht="15" customHeight="1">
      <c r="B8" s="14" t="s">
        <v>223</v>
      </c>
    </row>
    <row r="9" spans="2:2" ht="15" customHeight="1">
      <c r="B9" s="14" t="s">
        <v>224</v>
      </c>
    </row>
    <row r="10" spans="2:2" ht="15" customHeight="1">
      <c r="B10" s="14" t="s">
        <v>225</v>
      </c>
    </row>
    <row r="11" spans="2:2" ht="15" customHeight="1">
      <c r="B11" s="14" t="s">
        <v>226</v>
      </c>
    </row>
    <row r="12" spans="2:2" ht="15" customHeight="1">
      <c r="B12" s="14" t="s">
        <v>227</v>
      </c>
    </row>
    <row r="13" spans="2:2" ht="15" customHeight="1">
      <c r="B13" s="14" t="s">
        <v>228</v>
      </c>
    </row>
    <row r="14" spans="2:2" ht="15" customHeight="1">
      <c r="B14" s="14" t="s">
        <v>229</v>
      </c>
    </row>
    <row r="15" spans="2:2" ht="15" customHeight="1">
      <c r="B15" s="14" t="s">
        <v>230</v>
      </c>
    </row>
    <row r="16" spans="2:2" ht="15" customHeight="1">
      <c r="B16" s="14" t="s">
        <v>231</v>
      </c>
    </row>
    <row r="17" spans="2:2" ht="15" customHeight="1">
      <c r="B17" s="15" t="s">
        <v>232</v>
      </c>
    </row>
    <row r="18" spans="2:2" ht="15" customHeight="1">
      <c r="B18" s="14" t="s">
        <v>233</v>
      </c>
    </row>
    <row r="19" spans="2:2" ht="15" customHeight="1">
      <c r="B19" s="14" t="s">
        <v>234</v>
      </c>
    </row>
    <row r="20" spans="2:2" ht="15" customHeight="1">
      <c r="B20" s="14" t="s">
        <v>235</v>
      </c>
    </row>
    <row r="21" spans="2:2" ht="15" customHeight="1">
      <c r="B21" s="14" t="s">
        <v>236</v>
      </c>
    </row>
    <row r="22" spans="2:2" ht="15" customHeight="1">
      <c r="B22" s="14" t="s">
        <v>237</v>
      </c>
    </row>
    <row r="23" spans="2:2" ht="15" customHeight="1">
      <c r="B23" s="14" t="s">
        <v>238</v>
      </c>
    </row>
    <row r="24" spans="2:2" ht="15" customHeight="1">
      <c r="B24" s="14" t="s">
        <v>239</v>
      </c>
    </row>
    <row r="25" spans="2:2" ht="15" customHeight="1">
      <c r="B25" s="14" t="s">
        <v>240</v>
      </c>
    </row>
    <row r="26" spans="2:2" ht="15" customHeight="1">
      <c r="B26" s="14" t="s">
        <v>241</v>
      </c>
    </row>
    <row r="27" spans="2:2" ht="15" customHeight="1">
      <c r="B27" s="14" t="s">
        <v>242</v>
      </c>
    </row>
    <row r="28" spans="2:2" ht="15" customHeight="1">
      <c r="B28" s="14" t="s">
        <v>243</v>
      </c>
    </row>
    <row r="29" spans="2:2" ht="15" customHeight="1">
      <c r="B29" s="14" t="s">
        <v>244</v>
      </c>
    </row>
    <row r="30" spans="2:2" ht="15" customHeight="1">
      <c r="B30" s="14" t="s">
        <v>245</v>
      </c>
    </row>
    <row r="31" spans="2:2" ht="15" customHeight="1">
      <c r="B31" s="14" t="s">
        <v>246</v>
      </c>
    </row>
    <row r="32" spans="2:2" ht="15" customHeight="1">
      <c r="B32" s="14" t="s">
        <v>247</v>
      </c>
    </row>
    <row r="33" spans="2:2" ht="15" customHeight="1">
      <c r="B33" s="15" t="s">
        <v>248</v>
      </c>
    </row>
    <row r="34" spans="2:2" ht="15" customHeight="1">
      <c r="B34" s="14" t="s">
        <v>74</v>
      </c>
    </row>
    <row r="35" spans="2:2" ht="15" customHeight="1">
      <c r="B35" s="18" t="s">
        <v>249</v>
      </c>
    </row>
    <row r="36" spans="2:2" ht="15" customHeight="1">
      <c r="B36" s="19" t="s">
        <v>250</v>
      </c>
    </row>
    <row r="37" spans="2:2" ht="15" customHeight="1">
      <c r="B37" s="15" t="s">
        <v>251</v>
      </c>
    </row>
    <row r="38" spans="2:2" ht="15" customHeight="1">
      <c r="B38" s="14" t="s">
        <v>252</v>
      </c>
    </row>
    <row r="39" spans="2:2" ht="15" customHeight="1">
      <c r="B39" s="14" t="s">
        <v>253</v>
      </c>
    </row>
    <row r="40" spans="2:2">
      <c r="B40" s="14" t="s">
        <v>254</v>
      </c>
    </row>
    <row r="41" spans="2:2">
      <c r="B41" s="14" t="s">
        <v>255</v>
      </c>
    </row>
    <row r="42" spans="2:2">
      <c r="B42" s="19" t="s">
        <v>256</v>
      </c>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Props1.xml><?xml version="1.0" encoding="utf-8"?>
<ds:datastoreItem xmlns:ds="http://schemas.openxmlformats.org/officeDocument/2006/customXml" ds:itemID="{4265C1D2-9816-4FC2-9148-65D30658F3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74B847-74D1-4BC5-BC95-29C74863A69C}">
  <ds:schemaRefs>
    <ds:schemaRef ds:uri="http://schemas.microsoft.com/sharepoint/v3/contenttype/forms"/>
  </ds:schemaRefs>
</ds:datastoreItem>
</file>

<file path=customXml/itemProps3.xml><?xml version="1.0" encoding="utf-8"?>
<ds:datastoreItem xmlns:ds="http://schemas.openxmlformats.org/officeDocument/2006/customXml" ds:itemID="{FB1EE37D-DF63-4CBF-9DC3-906938F31C42}">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00記入要領</vt:lpstr>
      <vt:lpstr>01-1事業実績書</vt:lpstr>
      <vt:lpstr>01-2事業内容内訳書</vt:lpstr>
      <vt:lpstr>02事業収支決算書</vt:lpstr>
      <vt:lpstr>事業所・施設種別</vt:lpstr>
      <vt:lpstr>'00記入要領'!Print_Area</vt:lpstr>
      <vt:lpstr>'01-1事業実績書'!Print_Area</vt:lpstr>
      <vt:lpstr>'01-2事業内容内訳書'!Print_Area</vt:lpstr>
      <vt:lpstr>'02事業収支決算書'!Print_Area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東川　展之</dc:creator>
  <cp:keywords/>
  <dc:description/>
  <cp:lastModifiedBy>東川　展之</cp:lastModifiedBy>
  <cp:revision/>
  <dcterms:created xsi:type="dcterms:W3CDTF">2025-12-10T04:18:49Z</dcterms:created>
  <dcterms:modified xsi:type="dcterms:W3CDTF">2026-02-27T05:19:42Z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ies>
</file>