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8F4140F0-DDE8-4F02-AE39-982247ABFA24}" xr6:coauthVersionLast="36" xr6:coauthVersionMax="36" xr10:uidLastSave="{00000000-0000-0000-0000-000000000000}"/>
  <bookViews>
    <workbookView xWindow="-120" yWindow="-120" windowWidth="20730" windowHeight="11160" tabRatio="717" xr2:uid="{00000000-000D-0000-FFFF-FFFF00000000}"/>
  </bookViews>
  <sheets>
    <sheet name="効果検証様式（集計値）" sheetId="1" r:id="rId1"/>
    <sheet name="R3.10" sheetId="90" r:id="rId2"/>
    <sheet name="R3.11" sheetId="116" r:id="rId3"/>
    <sheet name="R3.12" sheetId="117" r:id="rId4"/>
    <sheet name="R4.1" sheetId="118" r:id="rId5"/>
    <sheet name="R4.2" sheetId="119" r:id="rId6"/>
    <sheet name="R4.3" sheetId="121" r:id="rId7"/>
    <sheet name="R4.4" sheetId="122" r:id="rId8"/>
    <sheet name="R4.5" sheetId="123" r:id="rId9"/>
    <sheet name="R4.6" sheetId="124" r:id="rId10"/>
    <sheet name="R4.7" sheetId="125" r:id="rId11"/>
    <sheet name="R4.8" sheetId="127" r:id="rId12"/>
    <sheet name="R4.9" sheetId="128" r:id="rId13"/>
    <sheet name="R4.10" sheetId="130" r:id="rId14"/>
  </sheets>
  <definedNames>
    <definedName name="_xlnm.Print_Area" localSheetId="1">'R3.10'!$A$1:$J$89</definedName>
    <definedName name="_xlnm.Print_Area" localSheetId="2">'R3.11'!$A$1:$J$89</definedName>
    <definedName name="_xlnm.Print_Area" localSheetId="3">'R3.12'!$A$1:$J$89</definedName>
    <definedName name="_xlnm.Print_Area" localSheetId="4">'R4.1'!$A$1:$J$89</definedName>
    <definedName name="_xlnm.Print_Area" localSheetId="13">'R4.10'!$A$1:$J$89</definedName>
    <definedName name="_xlnm.Print_Area" localSheetId="5">'R4.2'!$A$1:$J$89</definedName>
    <definedName name="_xlnm.Print_Area" localSheetId="6">'R4.3'!$A$1:$J$89</definedName>
    <definedName name="_xlnm.Print_Area" localSheetId="7">'R4.4'!$A$1:$J$89</definedName>
    <definedName name="_xlnm.Print_Area" localSheetId="8">'R4.5'!$A$1:$J$89</definedName>
    <definedName name="_xlnm.Print_Area" localSheetId="9">'R4.6'!$A$1:$J$89</definedName>
    <definedName name="_xlnm.Print_Area" localSheetId="10">'R4.7'!$A$1:$J$89</definedName>
    <definedName name="_xlnm.Print_Area" localSheetId="11">'R4.8'!$A$1:$J$89</definedName>
    <definedName name="_xlnm.Print_Area" localSheetId="12">'R4.9'!$A$1:$J$89</definedName>
    <definedName name="_xlnm.Print_Area" localSheetId="0">'効果検証様式（集計値）'!$A$1:$H$40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1" i="1"/>
  <c r="E31" i="1" l="1"/>
  <c r="E21" i="1"/>
  <c r="E20" i="1"/>
  <c r="E18" i="1"/>
  <c r="E16" i="1"/>
  <c r="E15" i="1"/>
  <c r="E14" i="1"/>
  <c r="E10" i="1"/>
  <c r="E9" i="1"/>
  <c r="E8" i="1"/>
  <c r="E85" i="130"/>
  <c r="E84" i="130"/>
  <c r="E72" i="130"/>
  <c r="E71" i="130"/>
  <c r="E68" i="130"/>
  <c r="E10" i="130"/>
  <c r="E85" i="128"/>
  <c r="E84" i="128"/>
  <c r="E72" i="128"/>
  <c r="E71" i="128"/>
  <c r="E68" i="128"/>
  <c r="E10" i="128"/>
  <c r="E71" i="127"/>
  <c r="E12" i="1" l="1"/>
  <c r="E85" i="127"/>
  <c r="E84" i="127"/>
  <c r="E72" i="127"/>
  <c r="E68" i="127"/>
  <c r="E10" i="127"/>
  <c r="E85" i="125"/>
  <c r="E84" i="125"/>
  <c r="E72" i="125"/>
  <c r="E71" i="125"/>
  <c r="E68" i="125"/>
  <c r="E10" i="125"/>
  <c r="E85" i="124"/>
  <c r="E84" i="124"/>
  <c r="E72" i="124"/>
  <c r="E71" i="124"/>
  <c r="E68" i="124"/>
  <c r="E10" i="124"/>
  <c r="E85" i="123"/>
  <c r="E84" i="123"/>
  <c r="E72" i="123"/>
  <c r="E71" i="123"/>
  <c r="E68" i="123"/>
  <c r="E10" i="123"/>
  <c r="E85" i="122" l="1"/>
  <c r="E84" i="122"/>
  <c r="E72" i="122"/>
  <c r="E71" i="122"/>
  <c r="E68" i="122"/>
  <c r="E10" i="122"/>
  <c r="E85" i="121" l="1"/>
  <c r="E84" i="121"/>
  <c r="E72" i="121"/>
  <c r="E71" i="121"/>
  <c r="E68" i="121"/>
  <c r="E10" i="121"/>
  <c r="E85" i="119"/>
  <c r="E84" i="119"/>
  <c r="E72" i="119"/>
  <c r="E71" i="119"/>
  <c r="E68" i="119"/>
  <c r="E10" i="119"/>
  <c r="E85" i="118"/>
  <c r="E84" i="118"/>
  <c r="E72" i="118"/>
  <c r="E71" i="118"/>
  <c r="E68" i="118"/>
  <c r="E10" i="118"/>
  <c r="E85" i="117"/>
  <c r="E84" i="117"/>
  <c r="E72" i="117"/>
  <c r="E71" i="117"/>
  <c r="E68" i="117"/>
  <c r="E10" i="117"/>
  <c r="E85" i="116" l="1"/>
  <c r="E84" i="116"/>
  <c r="E72" i="116"/>
  <c r="E71" i="116"/>
  <c r="E68" i="116"/>
  <c r="E10" i="116"/>
  <c r="E84" i="90"/>
  <c r="E10" i="90"/>
  <c r="E68" i="90" l="1"/>
  <c r="E22" i="1"/>
  <c r="E23" i="1"/>
  <c r="E72" i="90" l="1"/>
  <c r="E71" i="90"/>
  <c r="E19" i="1" l="1"/>
  <c r="E35" i="1"/>
  <c r="E36" i="1" l="1"/>
  <c r="E85" i="90" l="1"/>
</calcChain>
</file>

<file path=xl/sharedStrings.xml><?xml version="1.0" encoding="utf-8"?>
<sst xmlns="http://schemas.openxmlformats.org/spreadsheetml/2006/main" count="1412" uniqueCount="76">
  <si>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</si>
  <si>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</si>
  <si>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</si>
  <si>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</si>
  <si>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</si>
  <si>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</si>
  <si>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</si>
  <si>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</si>
  <si>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</si>
  <si>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</si>
  <si>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</si>
  <si>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②-4：宿直販等（日帰り）</t>
    <rPh sb="9" eb="11">
      <t>ヒガエ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</si>
  <si>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</si>
  <si>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</si>
  <si>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②-5：旅行会社経由</t>
    <rPh sb="4" eb="6">
      <t>リョコウ</t>
    </rPh>
    <rPh sb="6" eb="8">
      <t>カイシャ</t>
    </rPh>
    <rPh sb="8" eb="10">
      <t>ケイユ</t>
    </rPh>
    <phoneticPr fontId="1"/>
  </si>
  <si>
    <r>
      <t>②-6：</t>
    </r>
    <r>
      <rPr>
        <sz val="6"/>
        <color theme="1"/>
        <rFont val="ＭＳ Ｐゴシック"/>
        <family val="3"/>
        <charset val="128"/>
      </rPr>
      <t xml:space="preserve"> </t>
    </r>
    <r>
      <rPr>
        <sz val="9"/>
        <color theme="1"/>
        <rFont val="ＭＳ Ｐゴシック"/>
        <family val="3"/>
        <charset val="128"/>
      </rPr>
      <t>旅行会社経由(日帰り)</t>
    </r>
    <rPh sb="12" eb="14">
      <t>ヒガエ</t>
    </rPh>
    <phoneticPr fontId="1"/>
  </si>
  <si>
    <t>②-7：宿直販等</t>
    <rPh sb="4" eb="5">
      <t>ヤド</t>
    </rPh>
    <rPh sb="5" eb="7">
      <t>チョクハン</t>
    </rPh>
    <rPh sb="7" eb="8">
      <t>トウ</t>
    </rPh>
    <phoneticPr fontId="1"/>
  </si>
  <si>
    <t xml:space="preserve">②-8：宿直販等（日帰り）　　 </t>
    <rPh sb="9" eb="11">
      <t>ヒガエ</t>
    </rPh>
    <phoneticPr fontId="1"/>
  </si>
  <si>
    <t>②-9：ｸｰﾎﾟﾝ使用額</t>
    <phoneticPr fontId="1"/>
  </si>
  <si>
    <t>②-11：延べ旅行者数（日帰り）（人）　</t>
    <rPh sb="12" eb="14">
      <t>ヒガエ</t>
    </rPh>
    <phoneticPr fontId="1"/>
  </si>
  <si>
    <t>②-12：1人泊あたりの平均旅行代金（円）※2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</si>
  <si>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②-13：1人あたりの平均旅行代金（日帰り）（円）※2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</si>
  <si>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</si>
  <si>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</si>
  <si>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</si>
  <si>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</si>
  <si>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</si>
  <si>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</si>
  <si>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</si>
  <si>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</si>
  <si>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</si>
  <si>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</si>
  <si>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</si>
  <si>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</si>
  <si>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</si>
  <si>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</si>
  <si>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</si>
  <si>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</si>
  <si>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</si>
  <si>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</si>
  <si>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</si>
  <si>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</si>
  <si>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</si>
  <si>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-</t>
    <phoneticPr fontId="1"/>
  </si>
  <si>
    <t>小計</t>
    <rPh sb="0" eb="1">
      <t>ショウ</t>
    </rPh>
    <rPh sb="1" eb="2">
      <t>ケイ</t>
    </rPh>
    <phoneticPr fontId="1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</si>
  <si>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</si>
  <si>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</si>
  <si>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クーポン</t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</si>
  <si>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</si>
  <si>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</si>
  <si>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r>
      <t>②-13：</t>
    </r>
    <r>
      <rPr>
        <sz val="8"/>
        <color theme="1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</si>
  <si>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②-10：延べ宿泊者数（人泊）※1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</si>
  <si>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1"/>
  </si>
  <si>
    <t>※1　例：2泊3日、3名での旅行の場合、延べ宿泊者数「6人泊」でカウント</t>
    <rPh sb="22" eb="24">
      <t>シュクハク</t>
    </rPh>
    <rPh sb="28" eb="30">
      <t>ニンハク</t>
    </rPh>
    <phoneticPr fontId="1"/>
  </si>
  <si>
    <t>※2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</si>
  <si>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</si>
  <si>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</si>
  <si>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</si>
  <si>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</si>
  <si>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1"/>
  </si>
  <si>
    <t>②-14：割引水準及びｸｰﾎﾟﾝ付与水準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</si>
  <si>
    <t>※3　事業停止期間などを除いた、実際に旅行割引の対象となっていた日数</t>
    <phoneticPr fontId="1"/>
  </si>
  <si>
    <t>１人旅行代金10,000円以上</t>
    <rPh sb="1" eb="2">
      <t>ニン</t>
    </rPh>
    <rPh sb="2" eb="6">
      <t>リョコウダイキン</t>
    </rPh>
    <rPh sb="12" eb="13">
      <t>エン</t>
    </rPh>
    <rPh sb="13" eb="15">
      <t>イジョウ</t>
    </rPh>
    <phoneticPr fontId="1"/>
  </si>
  <si>
    <t>１人旅行代金8,000円以上</t>
    <rPh sb="11" eb="14">
      <t>エンイジョウ</t>
    </rPh>
    <phoneticPr fontId="1"/>
  </si>
  <si>
    <t>１人旅行代金6,000円以上</t>
    <rPh sb="11" eb="12">
      <t>エン</t>
    </rPh>
    <rPh sb="12" eb="14">
      <t>イジョウ</t>
    </rPh>
    <phoneticPr fontId="1"/>
  </si>
  <si>
    <t>１人旅行代金4,000円以上</t>
    <rPh sb="11" eb="12">
      <t>エン</t>
    </rPh>
    <rPh sb="12" eb="14">
      <t>イジョウ</t>
    </rPh>
    <phoneticPr fontId="1"/>
  </si>
  <si>
    <t>１人旅行代金2,000円以上</t>
    <rPh sb="1" eb="2">
      <t>ニン</t>
    </rPh>
    <rPh sb="2" eb="6">
      <t>リョコウダイキン</t>
    </rPh>
    <rPh sb="11" eb="12">
      <t>エン</t>
    </rPh>
    <rPh sb="12" eb="14">
      <t>イジョウ</t>
    </rPh>
    <phoneticPr fontId="1"/>
  </si>
  <si>
    <t>１人旅行代金4,000円以上</t>
    <rPh sb="11" eb="14">
      <t>エンイジョウ</t>
    </rPh>
    <phoneticPr fontId="1"/>
  </si>
  <si>
    <t>１人旅行代金2,000円以上</t>
    <rPh sb="11" eb="12">
      <t>エン</t>
    </rPh>
    <rPh sb="12" eb="14">
      <t>イジョウ</t>
    </rPh>
    <phoneticPr fontId="1"/>
  </si>
  <si>
    <t>京都府</t>
    <rPh sb="0" eb="3">
      <t>キョウトフ</t>
    </rPh>
    <phoneticPr fontId="1"/>
  </si>
  <si>
    <t>・旅行事業者に対して予算枠を設定することで、公平に事業を行った
・審査マニュアルに基づき、マクロチェック、トリプルチェックを行った
・無作為にサンプルチェック（郵送、訪問）を行った
・クーポン発行および管理はシステムで行った</t>
    <phoneticPr fontId="1"/>
  </si>
  <si>
    <t>きょうと魅力再発見旅プロジェクト（県民割）</t>
    <rPh sb="4" eb="6">
      <t>ミリョク</t>
    </rPh>
    <rPh sb="6" eb="9">
      <t>サイハッケン</t>
    </rPh>
    <rPh sb="9" eb="10">
      <t>タビ</t>
    </rPh>
    <rPh sb="17" eb="20">
      <t>ケンミンワリ</t>
    </rPh>
    <phoneticPr fontId="1"/>
  </si>
  <si>
    <t>きょうと魅力再発見旅プロジェクト（県民割／隣接府県割）</t>
    <rPh sb="4" eb="6">
      <t>ミリョク</t>
    </rPh>
    <rPh sb="6" eb="9">
      <t>サイハッケン</t>
    </rPh>
    <rPh sb="9" eb="10">
      <t>タビ</t>
    </rPh>
    <rPh sb="17" eb="20">
      <t>ケンミンワリ</t>
    </rPh>
    <phoneticPr fontId="1"/>
  </si>
  <si>
    <t>きょうと魅力再発見旅プロジェクト（隣接府県割）</t>
    <rPh sb="4" eb="6">
      <t>ミリョク</t>
    </rPh>
    <rPh sb="6" eb="9">
      <t>サイハッケン</t>
    </rPh>
    <rPh sb="9" eb="10">
      <t>タビ</t>
    </rPh>
    <phoneticPr fontId="1"/>
  </si>
  <si>
    <t>きょうと魅力再発見旅プロジェクト（県民割）</t>
    <rPh sb="4" eb="6">
      <t>ミリョク</t>
    </rPh>
    <rPh sb="6" eb="9">
      <t>サイハッケン</t>
    </rPh>
    <rPh sb="9" eb="10">
      <t>タビ</t>
    </rPh>
    <rPh sb="17" eb="19">
      <t>ケンミン</t>
    </rPh>
    <rPh sb="19" eb="20">
      <t>ワリ</t>
    </rPh>
    <phoneticPr fontId="1"/>
  </si>
  <si>
    <t>きょうと魅力再発見旅プロジェクト
　県民割①（R3.10.22～R4.1.3）
　隣接府県割①（R4.1.4～R4.2.1）
　県民割②（R4.3.22～R4.4.28、R4.5.9～R4.5.31）
　隣接府県割②（R4.6.1～R6.10.10）</t>
    <rPh sb="18" eb="21">
      <t>ケンミンワリ</t>
    </rPh>
    <rPh sb="41" eb="46">
      <t>リンセツフケンワリ</t>
    </rPh>
    <rPh sb="64" eb="66">
      <t>ケンミン</t>
    </rPh>
    <rPh sb="66" eb="67">
      <t>ワリ</t>
    </rPh>
    <rPh sb="102" eb="107">
      <t>リンセツフケンワリ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</si>
</sst>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6" fillId="0" borderId="0"/>
    <xf numFmtId="38" fontId="9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right" vertical="center"/>
    </xf>
    <xf numFmtId="0" fontId="4" fillId="0" borderId="3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4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center" wrapText="1"/>
    </xf>
    <xf numFmtId="0" fontId="4" fillId="0" borderId="50" xfId="0" applyFont="1" applyBorder="1" applyAlignment="1">
      <alignment vertical="center"/>
    </xf>
    <xf numFmtId="3" fontId="4" fillId="0" borderId="59" xfId="0" applyNumberFormat="1" applyFont="1" applyBorder="1" applyAlignment="1">
      <alignment horizontal="right" vertical="center"/>
    </xf>
    <xf numFmtId="3" fontId="4" fillId="0" borderId="60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3" fontId="4" fillId="0" borderId="56" xfId="0" applyNumberFormat="1" applyFont="1" applyBorder="1" applyAlignment="1">
      <alignment horizontal="right" vertical="center"/>
    </xf>
    <xf numFmtId="3" fontId="4" fillId="0" borderId="57" xfId="0" applyNumberFormat="1" applyFont="1" applyBorder="1" applyAlignment="1">
      <alignment horizontal="right" vertical="center"/>
    </xf>
    <xf numFmtId="3" fontId="4" fillId="0" borderId="58" xfId="0" applyNumberFormat="1" applyFont="1" applyBorder="1" applyAlignment="1">
      <alignment horizontal="right" vertical="center"/>
    </xf>
    <xf numFmtId="3" fontId="4" fillId="0" borderId="45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61" xfId="0" applyNumberFormat="1" applyFont="1" applyBorder="1" applyAlignment="1">
      <alignment horizontal="right" vertical="center"/>
    </xf>
    <xf numFmtId="3" fontId="4" fillId="0" borderId="62" xfId="0" applyNumberFormat="1" applyFont="1" applyBorder="1" applyAlignment="1">
      <alignment horizontal="right" vertical="center"/>
    </xf>
    <xf numFmtId="3" fontId="4" fillId="0" borderId="63" xfId="0" applyNumberFormat="1" applyFont="1" applyBorder="1" applyAlignment="1">
      <alignment horizontal="right" vertical="center"/>
    </xf>
    <xf numFmtId="3" fontId="4" fillId="0" borderId="33" xfId="0" applyNumberFormat="1" applyFont="1" applyBorder="1" applyAlignment="1">
      <alignment horizontal="right" vertical="center"/>
    </xf>
    <xf numFmtId="3" fontId="4" fillId="0" borderId="35" xfId="0" applyNumberFormat="1" applyFont="1" applyBorder="1" applyAlignment="1">
      <alignment horizontal="right" vertical="center"/>
    </xf>
    <xf numFmtId="38" fontId="4" fillId="0" borderId="23" xfId="2" applyFont="1" applyBorder="1" applyAlignment="1">
      <alignment horizontal="right" vertical="center"/>
    </xf>
    <xf numFmtId="38" fontId="4" fillId="0" borderId="24" xfId="2" applyFont="1" applyBorder="1" applyAlignment="1">
      <alignment horizontal="right" vertical="center"/>
    </xf>
    <xf numFmtId="38" fontId="4" fillId="0" borderId="28" xfId="2" applyFont="1" applyBorder="1" applyAlignment="1">
      <alignment horizontal="right" vertical="center"/>
    </xf>
    <xf numFmtId="38" fontId="4" fillId="0" borderId="29" xfId="2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" fontId="4" fillId="0" borderId="32" xfId="0" applyNumberFormat="1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57" fontId="4" fillId="0" borderId="3" xfId="0" applyNumberFormat="1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57" fontId="4" fillId="0" borderId="5" xfId="0" applyNumberFormat="1" applyFont="1" applyBorder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57" fontId="4" fillId="0" borderId="6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26" xfId="0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4" fillId="0" borderId="40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177" fontId="4" fillId="0" borderId="21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3" fontId="4" fillId="0" borderId="33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3" fontId="4" fillId="0" borderId="37" xfId="0" applyNumberFormat="1" applyFont="1" applyBorder="1" applyAlignment="1">
      <alignment horizontal="right" vertical="center"/>
    </xf>
    <xf numFmtId="3" fontId="4" fillId="2" borderId="37" xfId="0" applyNumberFormat="1" applyFont="1" applyFill="1" applyBorder="1" applyAlignment="1">
      <alignment horizontal="right" vertical="center"/>
    </xf>
    <xf numFmtId="177" fontId="4" fillId="2" borderId="37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37" xfId="0" applyNumberFormat="1" applyFont="1" applyFill="1" applyBorder="1" applyAlignment="1">
      <alignment horizontal="center" vertical="center"/>
    </xf>
    <xf numFmtId="3" fontId="4" fillId="0" borderId="39" xfId="0" applyNumberFormat="1" applyFont="1" applyBorder="1" applyAlignment="1">
      <alignment horizontal="right" vertical="center"/>
    </xf>
    <xf numFmtId="3" fontId="4" fillId="2" borderId="39" xfId="0" applyNumberFormat="1" applyFont="1" applyFill="1" applyBorder="1" applyAlignment="1">
      <alignment horizontal="right" vertical="center"/>
    </xf>
    <xf numFmtId="177" fontId="4" fillId="2" borderId="39" xfId="0" applyNumberFormat="1" applyFont="1" applyFill="1" applyBorder="1" applyAlignment="1">
      <alignment vertical="center"/>
    </xf>
    <xf numFmtId="3" fontId="4" fillId="2" borderId="39" xfId="0" applyNumberFormat="1" applyFont="1" applyFill="1" applyBorder="1" applyAlignment="1">
      <alignment vertical="center"/>
    </xf>
    <xf numFmtId="0" fontId="4" fillId="2" borderId="40" xfId="0" applyFont="1" applyFill="1" applyBorder="1" applyAlignment="1">
      <alignment horizontal="left" vertical="center"/>
    </xf>
    <xf numFmtId="38" fontId="4" fillId="0" borderId="32" xfId="2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38" fontId="4" fillId="0" borderId="29" xfId="2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3" fontId="4" fillId="0" borderId="24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57" fontId="4" fillId="2" borderId="13" xfId="0" applyNumberFormat="1" applyFont="1" applyFill="1" applyBorder="1" applyAlignment="1">
      <alignment horizontal="center" vertical="center"/>
    </xf>
    <xf numFmtId="57" fontId="4" fillId="2" borderId="52" xfId="0" applyNumberFormat="1" applyFont="1" applyFill="1" applyBorder="1" applyAlignment="1">
      <alignment horizontal="center" vertical="center"/>
    </xf>
    <xf numFmtId="57" fontId="4" fillId="2" borderId="17" xfId="0" applyNumberFormat="1" applyFont="1" applyFill="1" applyBorder="1" applyAlignment="1">
      <alignment horizontal="center" vertical="center"/>
    </xf>
    <xf numFmtId="57" fontId="4" fillId="2" borderId="53" xfId="0" applyNumberFormat="1" applyFont="1" applyFill="1" applyBorder="1" applyAlignment="1">
      <alignment horizontal="center" vertical="center"/>
    </xf>
    <xf numFmtId="57" fontId="4" fillId="2" borderId="54" xfId="0" applyNumberFormat="1" applyFont="1" applyFill="1" applyBorder="1" applyAlignment="1">
      <alignment horizontal="center" vertical="center"/>
    </xf>
    <xf numFmtId="57" fontId="4" fillId="2" borderId="19" xfId="0" applyNumberFormat="1" applyFont="1" applyFill="1" applyBorder="1" applyAlignment="1">
      <alignment horizontal="center" vertical="center"/>
    </xf>
    <xf numFmtId="57" fontId="4" fillId="2" borderId="55" xfId="0" applyNumberFormat="1" applyFont="1" applyFill="1" applyBorder="1" applyAlignment="1">
      <alignment horizontal="center" vertical="center"/>
    </xf>
    <xf numFmtId="57" fontId="4" fillId="2" borderId="20" xfId="0" applyNumberFormat="1" applyFont="1" applyFill="1" applyBorder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9" fontId="4" fillId="0" borderId="20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view="pageBreakPreview" zoomScaleNormal="100" zoomScaleSheetLayoutView="100" workbookViewId="0">
      <selection activeCell="C30" sqref="C30:D30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0.58203125" style="1" customWidth="1"/>
    <col min="5" max="5" width="25.58203125" style="1" customWidth="1"/>
    <col min="6" max="6" width="10.58203125" style="1" customWidth="1"/>
    <col min="7" max="7" width="15.58203125" style="1" customWidth="1"/>
    <col min="8" max="8" width="0.75" style="1" customWidth="1"/>
    <col min="9" max="10" width="9" style="1" customWidth="1"/>
    <col min="11" max="16384" width="9" style="1"/>
  </cols>
  <sheetData>
    <row r="1" spans="1:15" ht="18.75" customHeight="1" x14ac:dyDescent="0.55000000000000004">
      <c r="A1" s="30" t="s">
        <v>58</v>
      </c>
      <c r="B1" s="30"/>
      <c r="C1" s="30"/>
      <c r="D1" s="30"/>
      <c r="E1" s="30"/>
      <c r="F1" s="30"/>
      <c r="G1" s="30"/>
      <c r="H1" s="30"/>
    </row>
    <row r="2" spans="1:15" x14ac:dyDescent="0.55000000000000004">
      <c r="B2" s="2"/>
      <c r="C2" s="4" t="s">
        <v>0</v>
      </c>
      <c r="D2" s="97" t="s">
        <v>69</v>
      </c>
      <c r="E2" s="17"/>
      <c r="F2" s="4" t="s">
        <v>1</v>
      </c>
      <c r="G2" s="98">
        <v>45382</v>
      </c>
    </row>
    <row r="3" spans="1:15" ht="15" customHeight="1" x14ac:dyDescent="0.55000000000000004">
      <c r="B3" s="2"/>
      <c r="C3" s="17"/>
      <c r="D3" s="17"/>
      <c r="E3" s="17"/>
      <c r="F3" s="17"/>
      <c r="G3" s="17"/>
      <c r="H3" s="3"/>
    </row>
    <row r="4" spans="1:15" ht="15" customHeight="1" thickBot="1" x14ac:dyDescent="0.6">
      <c r="B4" s="1" t="s">
        <v>2</v>
      </c>
      <c r="C4" s="22" t="s">
        <v>3</v>
      </c>
      <c r="D4" s="22"/>
      <c r="E4" s="22"/>
      <c r="F4" s="22"/>
      <c r="G4" s="17"/>
    </row>
    <row r="5" spans="1:15" ht="68" customHeight="1" thickBot="1" x14ac:dyDescent="0.6">
      <c r="C5" s="31" t="s">
        <v>4</v>
      </c>
      <c r="D5" s="32"/>
      <c r="E5" s="99" t="s">
        <v>75</v>
      </c>
      <c r="F5" s="99"/>
      <c r="G5" s="100"/>
      <c r="H5" s="8"/>
    </row>
    <row r="6" spans="1:15" ht="15" customHeight="1" x14ac:dyDescent="0.55000000000000004"/>
    <row r="7" spans="1:15" ht="15" customHeight="1" thickBot="1" x14ac:dyDescent="0.6">
      <c r="B7" s="1" t="s">
        <v>5</v>
      </c>
      <c r="C7" s="22" t="s">
        <v>6</v>
      </c>
      <c r="D7" s="22"/>
      <c r="E7" s="22"/>
      <c r="F7" s="22"/>
    </row>
    <row r="8" spans="1:15" ht="15" customHeight="1" x14ac:dyDescent="0.55000000000000004">
      <c r="C8" s="41" t="s">
        <v>7</v>
      </c>
      <c r="D8" s="16" t="s">
        <v>8</v>
      </c>
      <c r="E8" s="74">
        <f>'R3.10'!E6+'R3.11'!E6+'R3.12'!E6+'R4.1'!E6+'R4.2'!E6+'R4.3'!E6+'R4.4'!E6+'R4.5'!E6+'R4.6'!E6+'R4.7'!E6+'R4.8'!E6+'R4.9'!E6+'R4.10'!E6</f>
        <v>1134449420</v>
      </c>
      <c r="F8" s="74"/>
      <c r="G8" s="75"/>
      <c r="H8" s="5"/>
    </row>
    <row r="9" spans="1:15" ht="15" customHeight="1" x14ac:dyDescent="0.55000000000000004">
      <c r="C9" s="42"/>
      <c r="D9" s="10" t="s">
        <v>9</v>
      </c>
      <c r="E9" s="76">
        <f>'R3.10'!E7+'R3.11'!E7+'R3.12'!E7+'R4.1'!E7+'R4.2'!E7+'R4.3'!E7+'R4.4'!E7+'R4.5'!E7+'R4.6'!E7+'R4.7'!E7+'R4.8'!E7+'R4.9'!E7+'R4.10'!E7</f>
        <v>2243180444</v>
      </c>
      <c r="F9" s="76"/>
      <c r="G9" s="77"/>
      <c r="H9" s="5"/>
    </row>
    <row r="10" spans="1:15" ht="15" customHeight="1" x14ac:dyDescent="0.55000000000000004">
      <c r="C10" s="42"/>
      <c r="D10" s="10" t="s">
        <v>10</v>
      </c>
      <c r="E10" s="78">
        <f>'R3.10'!E8+'R3.11'!E8+'R3.12'!E8+'R4.1'!E8+'R4.2'!E8+'R4.3'!E8+'R4.4'!E8+'R4.5'!E8+'R4.6'!E8+'R4.7'!E8+'R4.8'!E8+'R4.9'!E8+'R4.10'!E8</f>
        <v>11355376348</v>
      </c>
      <c r="F10" s="79"/>
      <c r="G10" s="80"/>
      <c r="H10" s="5"/>
    </row>
    <row r="11" spans="1:15" ht="15" customHeight="1" x14ac:dyDescent="0.55000000000000004">
      <c r="C11" s="43"/>
      <c r="D11" s="14" t="s">
        <v>11</v>
      </c>
      <c r="E11" s="78">
        <f>'R3.10'!E9+'R3.11'!E9+'R3.12'!E9+'R4.1'!E9+'R4.2'!E9+'R4.3'!E9+'R4.4'!E9+'R4.5'!E9+'R4.6'!E9+'R4.7'!E9+'R4.8'!E9+'R4.9'!E9+'R4.10'!E9</f>
        <v>0</v>
      </c>
      <c r="F11" s="79"/>
      <c r="G11" s="80"/>
      <c r="H11" s="5"/>
    </row>
    <row r="12" spans="1:15" ht="15" customHeight="1" thickBot="1" x14ac:dyDescent="0.6">
      <c r="C12" s="33" t="s">
        <v>48</v>
      </c>
      <c r="D12" s="34"/>
      <c r="E12" s="81">
        <f>SUM(E8:G11)</f>
        <v>14733006212</v>
      </c>
      <c r="F12" s="82"/>
      <c r="G12" s="83"/>
      <c r="H12" s="5"/>
    </row>
    <row r="13" spans="1:15" x14ac:dyDescent="0.55000000000000004">
      <c r="C13" s="38" t="s">
        <v>12</v>
      </c>
      <c r="D13" s="39"/>
      <c r="E13" s="39"/>
      <c r="F13" s="39"/>
      <c r="G13" s="40"/>
      <c r="H13" s="7"/>
      <c r="N13" s="9"/>
      <c r="O13" s="9"/>
    </row>
    <row r="14" spans="1:15" ht="15" customHeight="1" x14ac:dyDescent="0.55000000000000004">
      <c r="C14" s="37" t="s">
        <v>13</v>
      </c>
      <c r="D14" s="10" t="s">
        <v>14</v>
      </c>
      <c r="E14" s="76">
        <f>'R3.10'!E23+'R3.11'!E23+'R3.12'!E23+'R4.1'!E23+'R4.2'!E23+'R4.3'!E23+'R4.4'!E23+'R4.5'!E23+'R4.6'!E23+'R4.7'!E23+'R4.8'!E23+'R4.9'!E23+'R4.10'!E23</f>
        <v>257943000</v>
      </c>
      <c r="F14" s="76"/>
      <c r="G14" s="77"/>
      <c r="H14" s="6"/>
      <c r="N14" s="9"/>
      <c r="O14" s="9"/>
    </row>
    <row r="15" spans="1:15" ht="15" customHeight="1" x14ac:dyDescent="0.55000000000000004">
      <c r="C15" s="37"/>
      <c r="D15" s="21" t="s">
        <v>15</v>
      </c>
      <c r="E15" s="84">
        <f>'R3.10'!E34+'R3.11'!E34+'R3.12'!E34+'R4.1'!E34+'R4.2'!E34+'R4.3'!E34+'R4.4'!E34+'R4.5'!E34+'R4.6'!E34+'R4.7'!E34+'R4.8'!E34+'R4.9'!E34+'R4.10'!E34</f>
        <v>868549000</v>
      </c>
      <c r="F15" s="85"/>
      <c r="G15" s="86"/>
      <c r="H15" s="6"/>
    </row>
    <row r="16" spans="1:15" ht="15" customHeight="1" x14ac:dyDescent="0.55000000000000004">
      <c r="C16" s="37"/>
      <c r="D16" s="10" t="s">
        <v>16</v>
      </c>
      <c r="E16" s="78">
        <f>'R3.10'!E45+'R3.11'!E45+'R3.12'!E45+'R4.1'!E45+'R4.2'!E45+'R4.3'!E45+'R4.4'!E45+'R4.5'!E45+'R4.6'!E45+'R4.7'!E45+'R4.8'!E45+'R4.9'!E45+'R4.10'!E45</f>
        <v>3622365000</v>
      </c>
      <c r="F16" s="79"/>
      <c r="G16" s="80"/>
      <c r="H16" s="6"/>
    </row>
    <row r="17" spans="2:8" ht="15" customHeight="1" x14ac:dyDescent="0.55000000000000004">
      <c r="C17" s="37"/>
      <c r="D17" s="21" t="s">
        <v>17</v>
      </c>
      <c r="E17" s="78">
        <f>'R3.10'!E46+'R3.11'!E46+'R3.12'!E46+'R4.1'!E46+'R4.2'!E46+'R4.3'!E46+'R4.4'!E46+'R4.5'!E46+'R4.6'!E46+'R4.7'!E46+'R4.8'!E46+'R4.9'!E46+'R4.10'!E46</f>
        <v>0</v>
      </c>
      <c r="F17" s="79"/>
      <c r="G17" s="80"/>
      <c r="H17" s="6"/>
    </row>
    <row r="18" spans="2:8" ht="15" customHeight="1" x14ac:dyDescent="0.55000000000000004">
      <c r="C18" s="35" t="s">
        <v>18</v>
      </c>
      <c r="D18" s="36"/>
      <c r="E18" s="87">
        <f>'R3.10'!E67+'R3.11'!E67+'R3.12'!E67+'R4.1'!E67+'R4.2'!E67+'R4.3'!E67+'R4.4'!E67+'R4.5'!E67+'R4.6'!E67+'R4.7'!E67+'R4.8'!E67+'R4.9'!E67+'R4.10'!E67</f>
        <v>2289568000</v>
      </c>
      <c r="F18" s="87"/>
      <c r="G18" s="88"/>
      <c r="H18" s="6"/>
    </row>
    <row r="19" spans="2:8" ht="15" customHeight="1" thickBot="1" x14ac:dyDescent="0.6">
      <c r="C19" s="33" t="s">
        <v>48</v>
      </c>
      <c r="D19" s="34"/>
      <c r="E19" s="81">
        <f>SUM(E14:G18)</f>
        <v>7038425000</v>
      </c>
      <c r="F19" s="82"/>
      <c r="G19" s="83"/>
      <c r="H19" s="6"/>
    </row>
    <row r="20" spans="2:8" ht="15" customHeight="1" x14ac:dyDescent="0.55000000000000004">
      <c r="C20" s="44" t="s">
        <v>51</v>
      </c>
      <c r="D20" s="45"/>
      <c r="E20" s="89">
        <f>'R3.10'!E69+'R3.11'!E69+'R3.12'!E69+'R4.1'!E69+'R4.2'!E69+'R4.3'!E69+'R4.4'!E69+'R4.5'!E69+'R4.6'!E69+'R4.7'!E69+'R4.8'!E69+'R4.9'!E69+'R4.10'!E69</f>
        <v>1102834</v>
      </c>
      <c r="F20" s="89"/>
      <c r="G20" s="90"/>
      <c r="H20" s="5"/>
    </row>
    <row r="21" spans="2:8" ht="15" customHeight="1" thickBot="1" x14ac:dyDescent="0.6">
      <c r="C21" s="46" t="s">
        <v>19</v>
      </c>
      <c r="D21" s="47"/>
      <c r="E21" s="91">
        <f>'R3.10'!E70+'R3.11'!E70+'R3.12'!E70+'R4.1'!E70+'R4.2'!E70+'R4.3'!E70+'R4.4'!E70+'R4.5'!E70+'R4.6'!E70+'R4.7'!E70+'R4.8'!E70+'R4.9'!E70+'R4.10'!E70</f>
        <v>184442</v>
      </c>
      <c r="F21" s="91"/>
      <c r="G21" s="92"/>
      <c r="H21" s="5"/>
    </row>
    <row r="22" spans="2:8" ht="15" customHeight="1" x14ac:dyDescent="0.55000000000000004">
      <c r="C22" s="48" t="s">
        <v>20</v>
      </c>
      <c r="D22" s="49"/>
      <c r="E22" s="93">
        <f>(E8+E10)/E20</f>
        <v>11325.209204649113</v>
      </c>
      <c r="F22" s="93"/>
      <c r="G22" s="94"/>
      <c r="H22" s="5"/>
    </row>
    <row r="23" spans="2:8" ht="15" customHeight="1" thickBot="1" x14ac:dyDescent="0.6">
      <c r="C23" s="50" t="s">
        <v>50</v>
      </c>
      <c r="D23" s="51"/>
      <c r="E23" s="95">
        <f>(E9+E11)/E21</f>
        <v>12161.982867242819</v>
      </c>
      <c r="F23" s="95"/>
      <c r="G23" s="96"/>
      <c r="H23" s="5"/>
    </row>
    <row r="24" spans="2:8" ht="15" customHeight="1" x14ac:dyDescent="0.55000000000000004">
      <c r="C24" s="5" t="s">
        <v>53</v>
      </c>
      <c r="D24" s="5"/>
      <c r="F24" s="5"/>
      <c r="G24" s="5"/>
      <c r="H24" s="5"/>
    </row>
    <row r="25" spans="2:8" ht="15" customHeight="1" x14ac:dyDescent="0.55000000000000004">
      <c r="C25" s="5" t="s">
        <v>54</v>
      </c>
      <c r="D25" s="5"/>
      <c r="E25" s="5"/>
      <c r="F25" s="5"/>
      <c r="G25" s="5"/>
      <c r="H25" s="5"/>
    </row>
    <row r="26" spans="2:8" ht="15" customHeight="1" x14ac:dyDescent="0.55000000000000004"/>
    <row r="27" spans="2:8" ht="15" customHeight="1" x14ac:dyDescent="0.55000000000000004">
      <c r="B27" s="1" t="s">
        <v>22</v>
      </c>
      <c r="C27" s="22" t="s">
        <v>23</v>
      </c>
      <c r="D27" s="22"/>
      <c r="E27" s="22"/>
      <c r="F27" s="22"/>
    </row>
    <row r="28" spans="2:8" ht="12.5" thickBot="1" x14ac:dyDescent="0.6">
      <c r="C28" s="17"/>
      <c r="D28" s="17"/>
      <c r="E28" s="18" t="s">
        <v>24</v>
      </c>
      <c r="F28" s="23" t="s">
        <v>25</v>
      </c>
      <c r="G28" s="23"/>
      <c r="H28" s="18"/>
    </row>
    <row r="29" spans="2:8" ht="15" customHeight="1" x14ac:dyDescent="0.55000000000000004">
      <c r="C29" s="24" t="s">
        <v>26</v>
      </c>
      <c r="D29" s="25"/>
      <c r="E29" s="101">
        <v>44487</v>
      </c>
      <c r="F29" s="102">
        <v>44844</v>
      </c>
      <c r="G29" s="103"/>
      <c r="H29" s="104"/>
    </row>
    <row r="30" spans="2:8" ht="15" customHeight="1" thickBot="1" x14ac:dyDescent="0.6">
      <c r="C30" s="26" t="s">
        <v>27</v>
      </c>
      <c r="D30" s="27"/>
      <c r="E30" s="105">
        <v>44491</v>
      </c>
      <c r="F30" s="106">
        <v>44844</v>
      </c>
      <c r="G30" s="107"/>
      <c r="H30" s="104"/>
    </row>
    <row r="31" spans="2:8" ht="15" customHeight="1" thickBot="1" x14ac:dyDescent="0.6">
      <c r="C31" s="26" t="s">
        <v>55</v>
      </c>
      <c r="D31" s="27"/>
      <c r="E31" s="108">
        <f>'R3.10'!E80+'R3.11'!E80+'R3.12'!E80+'R4.1'!E80+'R4.2'!E80+'R4.3'!E80+'R4.4'!E80+'R4.5'!E80+'R4.6'!E80+'R4.7'!E80+'R4.8'!E80+'R4.9'!E80+'R4.10'!E80</f>
        <v>296</v>
      </c>
      <c r="F31" s="109"/>
      <c r="G31" s="110"/>
      <c r="H31" s="104"/>
    </row>
    <row r="32" spans="2:8" ht="15" customHeight="1" x14ac:dyDescent="0.55000000000000004">
      <c r="C32" s="5" t="s">
        <v>56</v>
      </c>
      <c r="D32" s="5"/>
      <c r="E32" s="111"/>
      <c r="F32" s="111"/>
      <c r="G32" s="111"/>
      <c r="H32" s="104"/>
    </row>
    <row r="33" spans="2:8" ht="15" customHeight="1" x14ac:dyDescent="0.55000000000000004"/>
    <row r="34" spans="2:8" ht="15" customHeight="1" thickBot="1" x14ac:dyDescent="0.6">
      <c r="B34" s="1" t="s">
        <v>28</v>
      </c>
      <c r="C34" s="22" t="s">
        <v>29</v>
      </c>
      <c r="D34" s="22"/>
      <c r="E34" s="22"/>
      <c r="F34" s="22"/>
    </row>
    <row r="35" spans="2:8" ht="15" customHeight="1" x14ac:dyDescent="0.55000000000000004">
      <c r="C35" s="28" t="s">
        <v>30</v>
      </c>
      <c r="D35" s="19" t="s">
        <v>31</v>
      </c>
      <c r="E35" s="112">
        <f>(SUM(E16:G17))/(SUM(E14:G17))</f>
        <v>0.76278670846479479</v>
      </c>
      <c r="F35" s="112"/>
      <c r="G35" s="113"/>
    </row>
    <row r="36" spans="2:8" ht="15" customHeight="1" thickBot="1" x14ac:dyDescent="0.6">
      <c r="C36" s="29"/>
      <c r="D36" s="20" t="s">
        <v>32</v>
      </c>
      <c r="E36" s="114">
        <f>(SUM(E14:G15))/(SUM(E14:G17))</f>
        <v>0.23721329153520521</v>
      </c>
      <c r="F36" s="114"/>
      <c r="G36" s="115"/>
    </row>
    <row r="37" spans="2:8" ht="15" customHeight="1" x14ac:dyDescent="0.55000000000000004"/>
    <row r="38" spans="2:8" ht="15" customHeight="1" thickBot="1" x14ac:dyDescent="0.6">
      <c r="B38" s="1" t="s">
        <v>33</v>
      </c>
      <c r="C38" s="22" t="s">
        <v>34</v>
      </c>
      <c r="D38" s="22"/>
      <c r="E38" s="22"/>
      <c r="F38" s="22"/>
      <c r="G38" s="22"/>
      <c r="H38" s="22"/>
    </row>
    <row r="39" spans="2:8" ht="70.150000000000006" customHeight="1" thickBot="1" x14ac:dyDescent="0.6">
      <c r="C39" s="116" t="s">
        <v>35</v>
      </c>
      <c r="D39" s="99" t="s">
        <v>70</v>
      </c>
      <c r="E39" s="99"/>
      <c r="F39" s="99"/>
      <c r="G39" s="100"/>
      <c r="H39" s="5"/>
    </row>
  </sheetData>
  <mergeCells count="44">
    <mergeCell ref="C20:D20"/>
    <mergeCell ref="E18:G18"/>
    <mergeCell ref="E20:G20"/>
    <mergeCell ref="E23:G23"/>
    <mergeCell ref="C21:D21"/>
    <mergeCell ref="E21:G21"/>
    <mergeCell ref="C22:D22"/>
    <mergeCell ref="E22:G22"/>
    <mergeCell ref="C23:D23"/>
    <mergeCell ref="E9:G9"/>
    <mergeCell ref="C19:D19"/>
    <mergeCell ref="E19:G19"/>
    <mergeCell ref="C18:D18"/>
    <mergeCell ref="C12:D12"/>
    <mergeCell ref="E12:G12"/>
    <mergeCell ref="C14:C17"/>
    <mergeCell ref="E15:G15"/>
    <mergeCell ref="C13:G13"/>
    <mergeCell ref="C8:C11"/>
    <mergeCell ref="E8:G8"/>
    <mergeCell ref="E14:G14"/>
    <mergeCell ref="E10:G10"/>
    <mergeCell ref="E11:G11"/>
    <mergeCell ref="E16:G16"/>
    <mergeCell ref="E17:G17"/>
    <mergeCell ref="A1:H1"/>
    <mergeCell ref="C5:D5"/>
    <mergeCell ref="E5:G5"/>
    <mergeCell ref="C4:F4"/>
    <mergeCell ref="C7:F7"/>
    <mergeCell ref="C27:F27"/>
    <mergeCell ref="C34:F34"/>
    <mergeCell ref="D39:G39"/>
    <mergeCell ref="F29:G29"/>
    <mergeCell ref="F30:G30"/>
    <mergeCell ref="F28:G28"/>
    <mergeCell ref="E35:G35"/>
    <mergeCell ref="E36:G36"/>
    <mergeCell ref="C29:D29"/>
    <mergeCell ref="C30:D30"/>
    <mergeCell ref="C38:H38"/>
    <mergeCell ref="C31:D31"/>
    <mergeCell ref="E31:G31"/>
    <mergeCell ref="C35:C36"/>
  </mergeCells>
  <phoneticPr fontId="1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9D0A-FFBB-4B96-985A-D7A9B686FA71}">
  <dimension ref="A1:J88"/>
  <sheetViews>
    <sheetView view="pageBreakPreview" zoomScale="85" zoomScaleNormal="100" zoomScaleSheetLayoutView="85" workbookViewId="0">
      <selection activeCell="B2" sqref="B1:I1048576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73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252915251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476169568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1871232825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2600317644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42141000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174769000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493544000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338376000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1048830000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165933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36589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12801.239512333292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13014.008800459154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30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0.30531181469877006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0.69468818530122989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B5CE-C585-48B9-AE0D-E241C0F43ED1}">
  <dimension ref="A1:J88"/>
  <sheetViews>
    <sheetView view="pageBreakPreview" zoomScale="85" zoomScaleNormal="100" zoomScaleSheetLayoutView="85" workbookViewId="0">
      <selection activeCell="B2" sqref="B1:I1048576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73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124609989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298742601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922022017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1345374607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33222000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105416000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466513000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280660000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885811000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145183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22930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7209.0534428962064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13028.460575665067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31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0.22909653954137066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0.77090346045862934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EFD0-1C3C-4DAA-ADFE-340EB60BEB8A}">
  <dimension ref="A1:J88"/>
  <sheetViews>
    <sheetView view="pageBreakPreview" zoomScale="85" zoomScaleNormal="100" zoomScaleSheetLayoutView="85" workbookViewId="0">
      <selection activeCell="B2" sqref="B1:I1048576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73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70819432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119106780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1476066068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1665992280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22582000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68692000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486084000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270675000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848033000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140929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14855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10976.346245272442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8017.9589363850555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31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0.1580890885724282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0.8419109114275718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21A63-4BC0-4DDB-A4AB-6E98F38A8A50}">
  <dimension ref="A1:J88"/>
  <sheetViews>
    <sheetView view="pageBreakPreview" zoomScale="85" zoomScaleNormal="100" zoomScaleSheetLayoutView="85" workbookViewId="0">
      <selection activeCell="I15" sqref="I1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73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128168846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353080047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1539586092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2020834985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34538000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164733000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564336000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363467000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1127074000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182556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34133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9135.5799754595846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10344.243019951367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30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0.26096015358685815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0.7390398464131418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71DDF-5E79-4165-8612-D79C2CFCF9C9}">
  <dimension ref="A1:J88"/>
  <sheetViews>
    <sheetView view="pageBreakPreview" topLeftCell="A4" zoomScale="85" zoomScaleNormal="100" zoomScaleSheetLayoutView="85" workbookViewId="0">
      <selection activeCell="F11" sqref="F11:I11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73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15334161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88949668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531243366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635527195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3835000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37346000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184514000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181252000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406947000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57371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7972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9527.0698959404581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11157.760662318113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10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0.18246305855247125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0.81753694144752875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view="pageBreakPreview" topLeftCell="A76" zoomScaleNormal="100" zoomScaleSheetLayoutView="100" workbookViewId="0">
      <selection activeCell="E8" sqref="E8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71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2536365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8324925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87912241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98773531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739000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3136000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29777000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9202000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42854000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7451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704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12139.123070728761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11825.177556818182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10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0.11514917389753952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0.88485082610246046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10:D10"/>
    <mergeCell ref="C6:C9"/>
    <mergeCell ref="F6:I6"/>
    <mergeCell ref="F9:I9"/>
    <mergeCell ref="A1:J1"/>
    <mergeCell ref="C2:G2"/>
    <mergeCell ref="C3:D3"/>
    <mergeCell ref="E3:I3"/>
    <mergeCell ref="C5:G5"/>
    <mergeCell ref="F7:I7"/>
    <mergeCell ref="F8:I8"/>
    <mergeCell ref="C11:E12"/>
    <mergeCell ref="F11:I11"/>
    <mergeCell ref="D13:D22"/>
    <mergeCell ref="D35:D44"/>
    <mergeCell ref="C57:C67"/>
    <mergeCell ref="D57:D66"/>
    <mergeCell ref="D24:D33"/>
    <mergeCell ref="D46:D55"/>
    <mergeCell ref="C13:C56"/>
    <mergeCell ref="D88:I88"/>
    <mergeCell ref="C78:D78"/>
    <mergeCell ref="C80:D80"/>
    <mergeCell ref="C83:G83"/>
    <mergeCell ref="C84:C85"/>
    <mergeCell ref="E84:I84"/>
    <mergeCell ref="C87:I87"/>
    <mergeCell ref="C79:D79"/>
    <mergeCell ref="E85:I85"/>
    <mergeCell ref="E80:I80"/>
    <mergeCell ref="E78:G78"/>
    <mergeCell ref="H78:I78"/>
    <mergeCell ref="H79:I79"/>
    <mergeCell ref="E79:G79"/>
    <mergeCell ref="H77:I77"/>
    <mergeCell ref="E77:G77"/>
    <mergeCell ref="C76:G76"/>
    <mergeCell ref="C68:D68"/>
    <mergeCell ref="C69:D69"/>
    <mergeCell ref="F69:I69"/>
    <mergeCell ref="C72:D72"/>
    <mergeCell ref="F72:I72"/>
    <mergeCell ref="C70:D70"/>
    <mergeCell ref="C71:D71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7D87D-9EAF-48BA-96C7-C9C4D2F5E498}">
  <dimension ref="A1:J88"/>
  <sheetViews>
    <sheetView view="pageBreakPreview" zoomScaleNormal="100" zoomScaleSheetLayoutView="100" workbookViewId="0">
      <selection activeCell="D13" sqref="D13:D22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71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50363606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111078846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905937508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1067379960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13535000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40036000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261502000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133726000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448799000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69345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8921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13790.484014709064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12451.389530321712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30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0.17002726352305655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0.82997273647694347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BA6F-8A57-4745-9316-8549E9941CAF}">
  <dimension ref="A1:J88"/>
  <sheetViews>
    <sheetView view="pageBreakPreview" zoomScale="85" zoomScaleNormal="100" zoomScaleSheetLayoutView="85" workbookViewId="0">
      <selection activeCell="C11" sqref="C11:E12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71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144156142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294106618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1308101899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1746364659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34978000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99267000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379520000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227645000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741410000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102165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20477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14214.829354475603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14362.778629682083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31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0.26129650715794184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0.73870349284205816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BED3-44D1-45B0-B28A-57A0956FB843}">
  <dimension ref="A1:J88"/>
  <sheetViews>
    <sheetView view="pageBreakPreview" zoomScale="85" zoomScaleNormal="100" zoomScaleSheetLayoutView="85" workbookViewId="0">
      <selection activeCell="B2" sqref="B1:I1048576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72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156218876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109484575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1256509685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1522213136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31434000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39312000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293192000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194473000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558411000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83384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8324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16942.441727429723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13152.880225852956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31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0.19439025328490017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0.80560974671509977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2422-750C-45A5-9FEE-E7B2A6D3AB60}">
  <dimension ref="A1:J88"/>
  <sheetViews>
    <sheetView view="pageBreakPreview" zoomScale="85" zoomScaleNormal="100" zoomScaleSheetLayoutView="85" workbookViewId="0">
      <selection activeCell="B2" sqref="B1:I1048576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73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7393927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1332100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37080187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45806214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2184000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518000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16924000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12498000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32124000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4955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112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8975.6032290615549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11893.75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1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0.13767451340059106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0.862325486599409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9DF7-96B4-4CD7-9EBF-87D184618D59}">
  <dimension ref="A1:J88"/>
  <sheetViews>
    <sheetView view="pageBreakPreview" zoomScale="85" zoomScaleNormal="100" zoomScaleSheetLayoutView="85" workbookViewId="0">
      <selection activeCell="B2" sqref="B1:I1048576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74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2450674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6167550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164240894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172859118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717000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2300000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52832000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24270000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80119000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14030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536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11881.081111903064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11506.623134328358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10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5.4020662858779926E-2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0.94597933714122007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A9B1-4C54-4A64-9C48-48A3F72859DA}">
  <dimension ref="A1:J88"/>
  <sheetViews>
    <sheetView view="pageBreakPreview" zoomScale="85" zoomScaleNormal="100" zoomScaleSheetLayoutView="85" workbookViewId="0">
      <selection activeCell="B2" sqref="B1:I1048576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74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86994353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167046431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611214462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865255246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19618000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61489000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192638000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121954000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395699000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63245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13826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11039.747252747253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12082.050556921742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28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0.29628669016785697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0.70371330983214309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191F-BF95-4C5E-916C-E7CE2B8755AE}">
  <dimension ref="A1:J88"/>
  <sheetViews>
    <sheetView view="pageBreakPreview" zoomScale="85" zoomScaleNormal="100" zoomScaleSheetLayoutView="85" workbookViewId="0">
      <selection activeCell="B2" sqref="B1:I1048576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thickBot="1" x14ac:dyDescent="0.6">
      <c r="B2" s="1" t="s">
        <v>2</v>
      </c>
      <c r="C2" s="22" t="s">
        <v>3</v>
      </c>
      <c r="D2" s="22"/>
      <c r="E2" s="22"/>
      <c r="F2" s="22"/>
      <c r="G2" s="22"/>
      <c r="H2" s="17"/>
      <c r="I2" s="117"/>
    </row>
    <row r="3" spans="1:10" ht="19.5" customHeight="1" thickBot="1" x14ac:dyDescent="0.6">
      <c r="C3" s="31" t="s">
        <v>49</v>
      </c>
      <c r="D3" s="32"/>
      <c r="E3" s="118" t="s">
        <v>74</v>
      </c>
      <c r="F3" s="119"/>
      <c r="G3" s="119"/>
      <c r="H3" s="119"/>
      <c r="I3" s="120"/>
    </row>
    <row r="4" spans="1:10" ht="15" customHeight="1" x14ac:dyDescent="0.55000000000000004"/>
    <row r="5" spans="1:10" ht="15" customHeight="1" thickBot="1" x14ac:dyDescent="0.6">
      <c r="B5" s="1" t="s">
        <v>5</v>
      </c>
      <c r="C5" s="22" t="s">
        <v>6</v>
      </c>
      <c r="D5" s="22"/>
      <c r="E5" s="22"/>
      <c r="F5" s="22"/>
      <c r="G5" s="22"/>
    </row>
    <row r="6" spans="1:10" ht="15" customHeight="1" x14ac:dyDescent="0.55000000000000004">
      <c r="C6" s="41" t="s">
        <v>7</v>
      </c>
      <c r="D6" s="16" t="s">
        <v>8</v>
      </c>
      <c r="E6" s="121">
        <v>92487798</v>
      </c>
      <c r="F6" s="122"/>
      <c r="G6" s="122"/>
      <c r="H6" s="122"/>
      <c r="I6" s="122"/>
    </row>
    <row r="7" spans="1:10" ht="15" customHeight="1" x14ac:dyDescent="0.55000000000000004">
      <c r="C7" s="42"/>
      <c r="D7" s="10" t="s">
        <v>36</v>
      </c>
      <c r="E7" s="123">
        <v>209590735</v>
      </c>
      <c r="F7" s="122"/>
      <c r="G7" s="122"/>
      <c r="H7" s="122"/>
      <c r="I7" s="122"/>
    </row>
    <row r="8" spans="1:10" ht="15" customHeight="1" x14ac:dyDescent="0.55000000000000004">
      <c r="C8" s="42"/>
      <c r="D8" s="10" t="s">
        <v>10</v>
      </c>
      <c r="E8" s="123">
        <v>644229104</v>
      </c>
      <c r="F8" s="122"/>
      <c r="G8" s="122"/>
      <c r="H8" s="122"/>
      <c r="I8" s="122"/>
    </row>
    <row r="9" spans="1:10" ht="15" customHeight="1" x14ac:dyDescent="0.55000000000000004">
      <c r="C9" s="73"/>
      <c r="D9" s="15" t="s">
        <v>37</v>
      </c>
      <c r="E9" s="124">
        <v>0</v>
      </c>
      <c r="F9" s="122"/>
      <c r="G9" s="122"/>
      <c r="H9" s="122"/>
      <c r="I9" s="122"/>
    </row>
    <row r="10" spans="1:10" ht="15" customHeight="1" thickBot="1" x14ac:dyDescent="0.6">
      <c r="C10" s="33" t="s">
        <v>48</v>
      </c>
      <c r="D10" s="34"/>
      <c r="E10" s="125">
        <f>SUM(E6:E9)</f>
        <v>946307637</v>
      </c>
      <c r="F10" s="126"/>
      <c r="G10" s="126"/>
      <c r="H10" s="126"/>
      <c r="I10" s="126"/>
    </row>
    <row r="11" spans="1:10" ht="21" customHeight="1" x14ac:dyDescent="0.55000000000000004">
      <c r="C11" s="59" t="s">
        <v>12</v>
      </c>
      <c r="D11" s="60"/>
      <c r="E11" s="60"/>
      <c r="F11" s="63" t="s">
        <v>60</v>
      </c>
      <c r="G11" s="63"/>
      <c r="H11" s="63"/>
      <c r="I11" s="64"/>
    </row>
    <row r="12" spans="1:10" ht="22.15" customHeight="1" x14ac:dyDescent="0.55000000000000004">
      <c r="C12" s="61"/>
      <c r="D12" s="62"/>
      <c r="E12" s="62"/>
      <c r="F12" s="11" t="s">
        <v>38</v>
      </c>
      <c r="G12" s="11" t="s">
        <v>39</v>
      </c>
      <c r="H12" s="11" t="s">
        <v>40</v>
      </c>
      <c r="I12" s="12" t="s">
        <v>41</v>
      </c>
    </row>
    <row r="13" spans="1:10" ht="15" customHeight="1" x14ac:dyDescent="0.55000000000000004">
      <c r="C13" s="37" t="s">
        <v>42</v>
      </c>
      <c r="D13" s="65" t="s">
        <v>14</v>
      </c>
      <c r="E13" s="127"/>
      <c r="F13" s="128">
        <v>5000</v>
      </c>
      <c r="G13" s="129" t="s">
        <v>43</v>
      </c>
      <c r="H13" s="130" t="s">
        <v>43</v>
      </c>
      <c r="I13" s="131" t="s">
        <v>62</v>
      </c>
    </row>
    <row r="14" spans="1:10" ht="15" customHeight="1" x14ac:dyDescent="0.55000000000000004">
      <c r="C14" s="37"/>
      <c r="D14" s="66"/>
      <c r="E14" s="127"/>
      <c r="F14" s="128">
        <v>4000</v>
      </c>
      <c r="G14" s="129" t="s">
        <v>43</v>
      </c>
      <c r="H14" s="130" t="s">
        <v>43</v>
      </c>
      <c r="I14" s="131" t="s">
        <v>63</v>
      </c>
    </row>
    <row r="15" spans="1:10" ht="15" customHeight="1" x14ac:dyDescent="0.55000000000000004">
      <c r="C15" s="37"/>
      <c r="D15" s="66"/>
      <c r="E15" s="127"/>
      <c r="F15" s="128">
        <v>3000</v>
      </c>
      <c r="G15" s="129" t="s">
        <v>43</v>
      </c>
      <c r="H15" s="130" t="s">
        <v>43</v>
      </c>
      <c r="I15" s="131" t="s">
        <v>64</v>
      </c>
    </row>
    <row r="16" spans="1:10" ht="15" customHeight="1" x14ac:dyDescent="0.55000000000000004">
      <c r="C16" s="37"/>
      <c r="D16" s="66"/>
      <c r="E16" s="127"/>
      <c r="F16" s="128">
        <v>2000</v>
      </c>
      <c r="G16" s="129" t="s">
        <v>43</v>
      </c>
      <c r="H16" s="130" t="s">
        <v>43</v>
      </c>
      <c r="I16" s="131" t="s">
        <v>65</v>
      </c>
    </row>
    <row r="17" spans="3:9" ht="15" customHeight="1" x14ac:dyDescent="0.55000000000000004">
      <c r="C17" s="37"/>
      <c r="D17" s="66"/>
      <c r="E17" s="127"/>
      <c r="F17" s="128">
        <v>1000</v>
      </c>
      <c r="G17" s="129" t="s">
        <v>43</v>
      </c>
      <c r="H17" s="130" t="s">
        <v>43</v>
      </c>
      <c r="I17" s="131" t="s">
        <v>66</v>
      </c>
    </row>
    <row r="18" spans="3:9" ht="15" customHeight="1" x14ac:dyDescent="0.55000000000000004">
      <c r="C18" s="37"/>
      <c r="D18" s="66"/>
      <c r="E18" s="127"/>
      <c r="F18" s="130"/>
      <c r="G18" s="132"/>
      <c r="H18" s="128"/>
      <c r="I18" s="131"/>
    </row>
    <row r="19" spans="3:9" ht="15" customHeight="1" x14ac:dyDescent="0.55000000000000004">
      <c r="C19" s="37"/>
      <c r="D19" s="66"/>
      <c r="E19" s="127"/>
      <c r="F19" s="130"/>
      <c r="G19" s="132"/>
      <c r="H19" s="128"/>
      <c r="I19" s="131"/>
    </row>
    <row r="20" spans="3:9" ht="15" customHeight="1" x14ac:dyDescent="0.55000000000000004">
      <c r="C20" s="37"/>
      <c r="D20" s="66"/>
      <c r="E20" s="127"/>
      <c r="F20" s="130"/>
      <c r="G20" s="133"/>
      <c r="H20" s="128"/>
      <c r="I20" s="131"/>
    </row>
    <row r="21" spans="3:9" ht="15" customHeight="1" x14ac:dyDescent="0.55000000000000004">
      <c r="C21" s="37"/>
      <c r="D21" s="66"/>
      <c r="E21" s="127"/>
      <c r="F21" s="128"/>
      <c r="G21" s="129"/>
      <c r="H21" s="128"/>
      <c r="I21" s="131"/>
    </row>
    <row r="22" spans="3:9" ht="15" customHeight="1" thickBot="1" x14ac:dyDescent="0.6">
      <c r="C22" s="37"/>
      <c r="D22" s="67"/>
      <c r="E22" s="134"/>
      <c r="F22" s="135"/>
      <c r="G22" s="136"/>
      <c r="H22" s="135"/>
      <c r="I22" s="137"/>
    </row>
    <row r="23" spans="3:9" ht="15" customHeight="1" thickBot="1" x14ac:dyDescent="0.6">
      <c r="C23" s="72"/>
      <c r="D23" s="13" t="s">
        <v>44</v>
      </c>
      <c r="E23" s="138">
        <v>18420000</v>
      </c>
      <c r="F23" s="139"/>
      <c r="G23" s="140"/>
      <c r="H23" s="139"/>
      <c r="I23" s="141"/>
    </row>
    <row r="24" spans="3:9" ht="15" customHeight="1" x14ac:dyDescent="0.55000000000000004">
      <c r="C24" s="37"/>
      <c r="D24" s="71" t="s">
        <v>45</v>
      </c>
      <c r="E24" s="142"/>
      <c r="F24" s="128">
        <v>5000</v>
      </c>
      <c r="G24" s="129" t="s">
        <v>43</v>
      </c>
      <c r="H24" s="130" t="s">
        <v>43</v>
      </c>
      <c r="I24" s="131" t="s">
        <v>62</v>
      </c>
    </row>
    <row r="25" spans="3:9" ht="15" customHeight="1" x14ac:dyDescent="0.55000000000000004">
      <c r="C25" s="37"/>
      <c r="D25" s="66"/>
      <c r="E25" s="127"/>
      <c r="F25" s="128">
        <v>4000</v>
      </c>
      <c r="G25" s="129" t="s">
        <v>43</v>
      </c>
      <c r="H25" s="130" t="s">
        <v>43</v>
      </c>
      <c r="I25" s="131" t="s">
        <v>63</v>
      </c>
    </row>
    <row r="26" spans="3:9" ht="15" customHeight="1" x14ac:dyDescent="0.55000000000000004">
      <c r="C26" s="37"/>
      <c r="D26" s="66"/>
      <c r="E26" s="127"/>
      <c r="F26" s="128">
        <v>3000</v>
      </c>
      <c r="G26" s="129" t="s">
        <v>43</v>
      </c>
      <c r="H26" s="130" t="s">
        <v>43</v>
      </c>
      <c r="I26" s="131" t="s">
        <v>64</v>
      </c>
    </row>
    <row r="27" spans="3:9" ht="15" customHeight="1" x14ac:dyDescent="0.55000000000000004">
      <c r="C27" s="37"/>
      <c r="D27" s="66"/>
      <c r="E27" s="127"/>
      <c r="F27" s="128">
        <v>2000</v>
      </c>
      <c r="G27" s="129" t="s">
        <v>43</v>
      </c>
      <c r="H27" s="130" t="s">
        <v>43</v>
      </c>
      <c r="I27" s="131" t="s">
        <v>65</v>
      </c>
    </row>
    <row r="28" spans="3:9" ht="15" customHeight="1" x14ac:dyDescent="0.55000000000000004">
      <c r="C28" s="37"/>
      <c r="D28" s="66"/>
      <c r="E28" s="127"/>
      <c r="F28" s="128">
        <v>1000</v>
      </c>
      <c r="G28" s="129" t="s">
        <v>43</v>
      </c>
      <c r="H28" s="130" t="s">
        <v>43</v>
      </c>
      <c r="I28" s="131" t="s">
        <v>66</v>
      </c>
    </row>
    <row r="29" spans="3:9" ht="15" customHeight="1" x14ac:dyDescent="0.55000000000000004">
      <c r="C29" s="37"/>
      <c r="D29" s="66"/>
      <c r="E29" s="127"/>
      <c r="F29" s="130"/>
      <c r="G29" s="132"/>
      <c r="H29" s="128"/>
      <c r="I29" s="131"/>
    </row>
    <row r="30" spans="3:9" ht="15" customHeight="1" x14ac:dyDescent="0.55000000000000004">
      <c r="C30" s="37"/>
      <c r="D30" s="66"/>
      <c r="E30" s="127"/>
      <c r="F30" s="130"/>
      <c r="G30" s="132"/>
      <c r="H30" s="128"/>
      <c r="I30" s="131"/>
    </row>
    <row r="31" spans="3:9" ht="15" customHeight="1" x14ac:dyDescent="0.55000000000000004">
      <c r="C31" s="37"/>
      <c r="D31" s="66"/>
      <c r="E31" s="127"/>
      <c r="F31" s="130"/>
      <c r="G31" s="133"/>
      <c r="H31" s="128"/>
      <c r="I31" s="131"/>
    </row>
    <row r="32" spans="3:9" ht="15" customHeight="1" x14ac:dyDescent="0.55000000000000004">
      <c r="C32" s="37"/>
      <c r="D32" s="66"/>
      <c r="E32" s="127"/>
      <c r="F32" s="128"/>
      <c r="G32" s="129"/>
      <c r="H32" s="128"/>
      <c r="I32" s="131"/>
    </row>
    <row r="33" spans="3:9" ht="15" customHeight="1" thickBot="1" x14ac:dyDescent="0.6">
      <c r="C33" s="37"/>
      <c r="D33" s="67"/>
      <c r="E33" s="134"/>
      <c r="F33" s="135"/>
      <c r="G33" s="136"/>
      <c r="H33" s="135"/>
      <c r="I33" s="137"/>
    </row>
    <row r="34" spans="3:9" ht="15" customHeight="1" thickBot="1" x14ac:dyDescent="0.6">
      <c r="C34" s="72"/>
      <c r="D34" s="13" t="s">
        <v>44</v>
      </c>
      <c r="E34" s="138">
        <v>71535000</v>
      </c>
      <c r="F34" s="139"/>
      <c r="G34" s="140"/>
      <c r="H34" s="139"/>
      <c r="I34" s="141"/>
    </row>
    <row r="35" spans="3:9" ht="15" customHeight="1" x14ac:dyDescent="0.55000000000000004">
      <c r="C35" s="37"/>
      <c r="D35" s="68" t="s">
        <v>16</v>
      </c>
      <c r="E35" s="142"/>
      <c r="F35" s="128">
        <v>5000</v>
      </c>
      <c r="G35" s="129" t="s">
        <v>43</v>
      </c>
      <c r="H35" s="130" t="s">
        <v>43</v>
      </c>
      <c r="I35" s="131" t="s">
        <v>62</v>
      </c>
    </row>
    <row r="36" spans="3:9" ht="15" customHeight="1" x14ac:dyDescent="0.55000000000000004">
      <c r="C36" s="37"/>
      <c r="D36" s="66"/>
      <c r="E36" s="127"/>
      <c r="F36" s="128">
        <v>4000</v>
      </c>
      <c r="G36" s="129" t="s">
        <v>43</v>
      </c>
      <c r="H36" s="130" t="s">
        <v>43</v>
      </c>
      <c r="I36" s="131" t="s">
        <v>63</v>
      </c>
    </row>
    <row r="37" spans="3:9" ht="15" customHeight="1" x14ac:dyDescent="0.55000000000000004">
      <c r="C37" s="37"/>
      <c r="D37" s="66"/>
      <c r="E37" s="127"/>
      <c r="F37" s="128">
        <v>3000</v>
      </c>
      <c r="G37" s="129" t="s">
        <v>43</v>
      </c>
      <c r="H37" s="130" t="s">
        <v>43</v>
      </c>
      <c r="I37" s="131" t="s">
        <v>64</v>
      </c>
    </row>
    <row r="38" spans="3:9" ht="15" customHeight="1" x14ac:dyDescent="0.55000000000000004">
      <c r="C38" s="37"/>
      <c r="D38" s="66"/>
      <c r="E38" s="127"/>
      <c r="F38" s="128">
        <v>2000</v>
      </c>
      <c r="G38" s="129" t="s">
        <v>43</v>
      </c>
      <c r="H38" s="130" t="s">
        <v>43</v>
      </c>
      <c r="I38" s="131" t="s">
        <v>65</v>
      </c>
    </row>
    <row r="39" spans="3:9" ht="15" customHeight="1" x14ac:dyDescent="0.55000000000000004">
      <c r="C39" s="37"/>
      <c r="D39" s="66"/>
      <c r="E39" s="127"/>
      <c r="F39" s="128">
        <v>1000</v>
      </c>
      <c r="G39" s="129" t="s">
        <v>43</v>
      </c>
      <c r="H39" s="130" t="s">
        <v>43</v>
      </c>
      <c r="I39" s="131" t="s">
        <v>66</v>
      </c>
    </row>
    <row r="40" spans="3:9" ht="15" customHeight="1" x14ac:dyDescent="0.55000000000000004">
      <c r="C40" s="37"/>
      <c r="D40" s="66"/>
      <c r="E40" s="127"/>
      <c r="F40" s="128"/>
      <c r="G40" s="132"/>
      <c r="H40" s="128"/>
      <c r="I40" s="131"/>
    </row>
    <row r="41" spans="3:9" ht="15" customHeight="1" x14ac:dyDescent="0.55000000000000004">
      <c r="C41" s="37"/>
      <c r="D41" s="66"/>
      <c r="E41" s="127"/>
      <c r="F41" s="128"/>
      <c r="G41" s="132"/>
      <c r="H41" s="128"/>
      <c r="I41" s="131"/>
    </row>
    <row r="42" spans="3:9" ht="15" customHeight="1" x14ac:dyDescent="0.55000000000000004">
      <c r="C42" s="37"/>
      <c r="D42" s="66"/>
      <c r="E42" s="127"/>
      <c r="F42" s="128"/>
      <c r="G42" s="129"/>
      <c r="H42" s="128"/>
      <c r="I42" s="131"/>
    </row>
    <row r="43" spans="3:9" ht="15" customHeight="1" x14ac:dyDescent="0.55000000000000004">
      <c r="C43" s="37"/>
      <c r="D43" s="66"/>
      <c r="E43" s="127"/>
      <c r="F43" s="128"/>
      <c r="G43" s="129"/>
      <c r="H43" s="128"/>
      <c r="I43" s="131"/>
    </row>
    <row r="44" spans="3:9" ht="15" customHeight="1" thickBot="1" x14ac:dyDescent="0.6">
      <c r="C44" s="37"/>
      <c r="D44" s="67"/>
      <c r="E44" s="134"/>
      <c r="F44" s="135"/>
      <c r="G44" s="136"/>
      <c r="H44" s="135"/>
      <c r="I44" s="137"/>
    </row>
    <row r="45" spans="3:9" ht="15" customHeight="1" thickBot="1" x14ac:dyDescent="0.6">
      <c r="C45" s="72"/>
      <c r="D45" s="13" t="s">
        <v>44</v>
      </c>
      <c r="E45" s="138">
        <v>200989000</v>
      </c>
      <c r="F45" s="139"/>
      <c r="G45" s="140"/>
      <c r="H45" s="139"/>
      <c r="I45" s="141"/>
    </row>
    <row r="46" spans="3:9" ht="15" customHeight="1" x14ac:dyDescent="0.55000000000000004">
      <c r="C46" s="37"/>
      <c r="D46" s="68" t="s">
        <v>46</v>
      </c>
      <c r="E46" s="142"/>
      <c r="F46" s="128"/>
      <c r="G46" s="129"/>
      <c r="H46" s="130"/>
      <c r="I46" s="131"/>
    </row>
    <row r="47" spans="3:9" ht="15" customHeight="1" x14ac:dyDescent="0.55000000000000004">
      <c r="C47" s="37"/>
      <c r="D47" s="66"/>
      <c r="E47" s="127"/>
      <c r="F47" s="128"/>
      <c r="G47" s="129"/>
      <c r="H47" s="130"/>
      <c r="I47" s="131"/>
    </row>
    <row r="48" spans="3:9" ht="15" customHeight="1" x14ac:dyDescent="0.55000000000000004">
      <c r="C48" s="37"/>
      <c r="D48" s="66"/>
      <c r="E48" s="127"/>
      <c r="F48" s="128"/>
      <c r="G48" s="129"/>
      <c r="H48" s="130"/>
      <c r="I48" s="131"/>
    </row>
    <row r="49" spans="3:9" ht="15" customHeight="1" x14ac:dyDescent="0.55000000000000004">
      <c r="C49" s="37"/>
      <c r="D49" s="66"/>
      <c r="E49" s="127"/>
      <c r="F49" s="128"/>
      <c r="G49" s="129"/>
      <c r="H49" s="130"/>
      <c r="I49" s="131"/>
    </row>
    <row r="50" spans="3:9" ht="15" customHeight="1" x14ac:dyDescent="0.55000000000000004">
      <c r="C50" s="37"/>
      <c r="D50" s="66"/>
      <c r="E50" s="127"/>
      <c r="F50" s="128"/>
      <c r="G50" s="129"/>
      <c r="H50" s="130"/>
      <c r="I50" s="131"/>
    </row>
    <row r="51" spans="3:9" ht="15" customHeight="1" x14ac:dyDescent="0.55000000000000004">
      <c r="C51" s="37"/>
      <c r="D51" s="66"/>
      <c r="E51" s="127"/>
      <c r="F51" s="128"/>
      <c r="G51" s="132"/>
      <c r="H51" s="128"/>
      <c r="I51" s="131"/>
    </row>
    <row r="52" spans="3:9" ht="15" customHeight="1" x14ac:dyDescent="0.55000000000000004">
      <c r="C52" s="37"/>
      <c r="D52" s="66"/>
      <c r="E52" s="127"/>
      <c r="F52" s="128"/>
      <c r="G52" s="132"/>
      <c r="H52" s="128"/>
      <c r="I52" s="131"/>
    </row>
    <row r="53" spans="3:9" ht="15" customHeight="1" x14ac:dyDescent="0.55000000000000004">
      <c r="C53" s="37"/>
      <c r="D53" s="66"/>
      <c r="E53" s="127"/>
      <c r="F53" s="128"/>
      <c r="G53" s="129"/>
      <c r="H53" s="128"/>
      <c r="I53" s="131"/>
    </row>
    <row r="54" spans="3:9" ht="15" customHeight="1" x14ac:dyDescent="0.55000000000000004">
      <c r="C54" s="37"/>
      <c r="D54" s="66"/>
      <c r="E54" s="127"/>
      <c r="F54" s="128"/>
      <c r="G54" s="129"/>
      <c r="H54" s="128"/>
      <c r="I54" s="131"/>
    </row>
    <row r="55" spans="3:9" ht="15" customHeight="1" thickBot="1" x14ac:dyDescent="0.6">
      <c r="C55" s="37"/>
      <c r="D55" s="67"/>
      <c r="E55" s="134"/>
      <c r="F55" s="135"/>
      <c r="G55" s="136"/>
      <c r="H55" s="135"/>
      <c r="I55" s="137"/>
    </row>
    <row r="56" spans="3:9" ht="15" customHeight="1" thickBot="1" x14ac:dyDescent="0.6">
      <c r="C56" s="72"/>
      <c r="D56" s="13" t="s">
        <v>44</v>
      </c>
      <c r="E56" s="138">
        <v>0</v>
      </c>
      <c r="F56" s="139"/>
      <c r="G56" s="140"/>
      <c r="H56" s="139"/>
      <c r="I56" s="141"/>
    </row>
    <row r="57" spans="3:9" ht="15" customHeight="1" x14ac:dyDescent="0.55000000000000004">
      <c r="C57" s="69" t="s">
        <v>47</v>
      </c>
      <c r="D57" s="68" t="s">
        <v>18</v>
      </c>
      <c r="E57" s="142"/>
      <c r="F57" s="128">
        <v>2000</v>
      </c>
      <c r="G57" s="129" t="s">
        <v>43</v>
      </c>
      <c r="H57" s="130" t="s">
        <v>43</v>
      </c>
      <c r="I57" s="131" t="s">
        <v>67</v>
      </c>
    </row>
    <row r="58" spans="3:9" ht="15" customHeight="1" x14ac:dyDescent="0.55000000000000004">
      <c r="C58" s="69"/>
      <c r="D58" s="66"/>
      <c r="E58" s="127"/>
      <c r="F58" s="128">
        <v>1000</v>
      </c>
      <c r="G58" s="129" t="s">
        <v>43</v>
      </c>
      <c r="H58" s="130" t="s">
        <v>43</v>
      </c>
      <c r="I58" s="131" t="s">
        <v>68</v>
      </c>
    </row>
    <row r="59" spans="3:9" ht="15" customHeight="1" x14ac:dyDescent="0.55000000000000004">
      <c r="C59" s="69"/>
      <c r="D59" s="66"/>
      <c r="E59" s="127"/>
      <c r="F59" s="128"/>
      <c r="G59" s="129"/>
      <c r="H59" s="130"/>
      <c r="I59" s="131"/>
    </row>
    <row r="60" spans="3:9" ht="15" customHeight="1" x14ac:dyDescent="0.55000000000000004">
      <c r="C60" s="69"/>
      <c r="D60" s="66"/>
      <c r="E60" s="127"/>
      <c r="F60" s="128"/>
      <c r="G60" s="132"/>
      <c r="H60" s="128"/>
      <c r="I60" s="131"/>
    </row>
    <row r="61" spans="3:9" ht="15" customHeight="1" x14ac:dyDescent="0.55000000000000004">
      <c r="C61" s="69"/>
      <c r="D61" s="66"/>
      <c r="E61" s="127"/>
      <c r="F61" s="128"/>
      <c r="G61" s="129"/>
      <c r="H61" s="128"/>
      <c r="I61" s="131"/>
    </row>
    <row r="62" spans="3:9" ht="15" customHeight="1" x14ac:dyDescent="0.55000000000000004">
      <c r="C62" s="69"/>
      <c r="D62" s="66"/>
      <c r="E62" s="127"/>
      <c r="F62" s="128"/>
      <c r="G62" s="129"/>
      <c r="H62" s="128"/>
      <c r="I62" s="131"/>
    </row>
    <row r="63" spans="3:9" ht="15" customHeight="1" x14ac:dyDescent="0.55000000000000004">
      <c r="C63" s="69"/>
      <c r="D63" s="66"/>
      <c r="E63" s="127"/>
      <c r="F63" s="128"/>
      <c r="G63" s="129"/>
      <c r="H63" s="128"/>
      <c r="I63" s="131"/>
    </row>
    <row r="64" spans="3:9" ht="15" customHeight="1" x14ac:dyDescent="0.55000000000000004">
      <c r="C64" s="69"/>
      <c r="D64" s="66"/>
      <c r="E64" s="127"/>
      <c r="F64" s="128"/>
      <c r="G64" s="129"/>
      <c r="H64" s="128"/>
      <c r="I64" s="131"/>
    </row>
    <row r="65" spans="2:9" ht="15" customHeight="1" x14ac:dyDescent="0.55000000000000004">
      <c r="C65" s="69"/>
      <c r="D65" s="66"/>
      <c r="E65" s="127"/>
      <c r="F65" s="128"/>
      <c r="G65" s="129"/>
      <c r="H65" s="128"/>
      <c r="I65" s="131"/>
    </row>
    <row r="66" spans="2:9" ht="15" customHeight="1" thickBot="1" x14ac:dyDescent="0.6">
      <c r="C66" s="69"/>
      <c r="D66" s="67"/>
      <c r="E66" s="134"/>
      <c r="F66" s="135"/>
      <c r="G66" s="136"/>
      <c r="H66" s="135"/>
      <c r="I66" s="137"/>
    </row>
    <row r="67" spans="2:9" ht="15" customHeight="1" thickBot="1" x14ac:dyDescent="0.6">
      <c r="C67" s="70"/>
      <c r="D67" s="13" t="s">
        <v>44</v>
      </c>
      <c r="E67" s="138">
        <v>131370000</v>
      </c>
      <c r="F67" s="139"/>
      <c r="G67" s="140"/>
      <c r="H67" s="143"/>
      <c r="I67" s="141"/>
    </row>
    <row r="68" spans="2:9" ht="15" customHeight="1" thickBot="1" x14ac:dyDescent="0.6">
      <c r="C68" s="53" t="s">
        <v>48</v>
      </c>
      <c r="D68" s="54"/>
      <c r="E68" s="144">
        <f>SUM(E23,E34,E45,E56,E67)</f>
        <v>422314000</v>
      </c>
      <c r="F68" s="145"/>
      <c r="G68" s="146"/>
      <c r="H68" s="147"/>
      <c r="I68" s="148"/>
    </row>
    <row r="69" spans="2:9" ht="15" customHeight="1" x14ac:dyDescent="0.55000000000000004">
      <c r="C69" s="48" t="s">
        <v>51</v>
      </c>
      <c r="D69" s="49"/>
      <c r="E69" s="149">
        <v>66287</v>
      </c>
      <c r="F69" s="150"/>
      <c r="G69" s="150"/>
      <c r="H69" s="150"/>
      <c r="I69" s="150"/>
    </row>
    <row r="70" spans="2:9" ht="15" customHeight="1" thickBot="1" x14ac:dyDescent="0.6">
      <c r="C70" s="50" t="s">
        <v>52</v>
      </c>
      <c r="D70" s="51"/>
      <c r="E70" s="151">
        <v>15063</v>
      </c>
      <c r="F70" s="152"/>
      <c r="G70" s="152"/>
      <c r="H70" s="152"/>
      <c r="I70" s="152"/>
    </row>
    <row r="71" spans="2:9" ht="15" customHeight="1" x14ac:dyDescent="0.55000000000000004">
      <c r="C71" s="44" t="s">
        <v>20</v>
      </c>
      <c r="D71" s="45"/>
      <c r="E71" s="153">
        <f>(E6+E8)/E69</f>
        <v>11114.048033551073</v>
      </c>
      <c r="F71" s="152"/>
      <c r="G71" s="152"/>
      <c r="H71" s="152"/>
      <c r="I71" s="152"/>
    </row>
    <row r="72" spans="2:9" ht="15" customHeight="1" thickBot="1" x14ac:dyDescent="0.6">
      <c r="C72" s="50" t="s">
        <v>21</v>
      </c>
      <c r="D72" s="51"/>
      <c r="E72" s="154">
        <f>(E7+E9)/E70</f>
        <v>13914.275708690167</v>
      </c>
      <c r="F72" s="122"/>
      <c r="G72" s="122"/>
      <c r="H72" s="122"/>
      <c r="I72" s="122"/>
    </row>
    <row r="73" spans="2:9" ht="15" customHeight="1" x14ac:dyDescent="0.55000000000000004">
      <c r="C73" s="5" t="s">
        <v>53</v>
      </c>
      <c r="D73" s="5"/>
      <c r="E73" s="5"/>
      <c r="F73" s="5"/>
      <c r="G73" s="5"/>
      <c r="H73" s="5"/>
      <c r="I73" s="5"/>
    </row>
    <row r="74" spans="2:9" ht="15" customHeight="1" x14ac:dyDescent="0.55000000000000004">
      <c r="C74" s="5" t="s">
        <v>57</v>
      </c>
      <c r="D74" s="5"/>
      <c r="E74" s="5"/>
      <c r="F74" s="5"/>
      <c r="G74" s="5"/>
      <c r="H74" s="5"/>
      <c r="I74" s="5"/>
    </row>
    <row r="75" spans="2:9" ht="15" customHeight="1" x14ac:dyDescent="0.55000000000000004"/>
    <row r="76" spans="2:9" ht="15" customHeight="1" x14ac:dyDescent="0.55000000000000004">
      <c r="B76" s="1" t="s">
        <v>22</v>
      </c>
      <c r="C76" s="22" t="s">
        <v>23</v>
      </c>
      <c r="D76" s="22"/>
      <c r="E76" s="22"/>
      <c r="F76" s="22"/>
      <c r="G76" s="22"/>
    </row>
    <row r="77" spans="2:9" ht="12.5" thickBot="1" x14ac:dyDescent="0.6">
      <c r="C77" s="17"/>
      <c r="D77" s="17"/>
      <c r="E77" s="52" t="s">
        <v>24</v>
      </c>
      <c r="F77" s="52"/>
      <c r="G77" s="52"/>
      <c r="H77" s="52" t="s">
        <v>25</v>
      </c>
      <c r="I77" s="52"/>
    </row>
    <row r="78" spans="2:9" ht="15" customHeight="1" x14ac:dyDescent="0.55000000000000004">
      <c r="C78" s="24" t="s">
        <v>26</v>
      </c>
      <c r="D78" s="25"/>
      <c r="E78" s="155"/>
      <c r="F78" s="156"/>
      <c r="G78" s="157"/>
      <c r="H78" s="155"/>
      <c r="I78" s="158"/>
    </row>
    <row r="79" spans="2:9" ht="15" customHeight="1" thickBot="1" x14ac:dyDescent="0.6">
      <c r="C79" s="57" t="s">
        <v>27</v>
      </c>
      <c r="D79" s="58"/>
      <c r="E79" s="159"/>
      <c r="F79" s="160"/>
      <c r="G79" s="161"/>
      <c r="H79" s="160"/>
      <c r="I79" s="162"/>
    </row>
    <row r="80" spans="2:9" ht="15" customHeight="1" thickBot="1" x14ac:dyDescent="0.6">
      <c r="C80" s="55" t="s">
        <v>55</v>
      </c>
      <c r="D80" s="56"/>
      <c r="E80" s="108">
        <v>23</v>
      </c>
      <c r="F80" s="109"/>
      <c r="G80" s="109"/>
      <c r="H80" s="109"/>
      <c r="I80" s="110"/>
    </row>
    <row r="81" spans="2:9" ht="15" customHeight="1" x14ac:dyDescent="0.55000000000000004">
      <c r="C81" s="5" t="s">
        <v>61</v>
      </c>
      <c r="D81" s="5"/>
      <c r="E81" s="111"/>
      <c r="F81" s="111"/>
      <c r="G81" s="111"/>
      <c r="H81" s="111"/>
      <c r="I81" s="111"/>
    </row>
    <row r="82" spans="2:9" ht="15" customHeight="1" x14ac:dyDescent="0.55000000000000004"/>
    <row r="83" spans="2:9" ht="15" customHeight="1" thickBot="1" x14ac:dyDescent="0.6">
      <c r="B83" s="1" t="s">
        <v>28</v>
      </c>
      <c r="C83" s="22" t="s">
        <v>29</v>
      </c>
      <c r="D83" s="22"/>
      <c r="E83" s="22"/>
      <c r="F83" s="22"/>
      <c r="G83" s="22"/>
    </row>
    <row r="84" spans="2:9" ht="15" customHeight="1" x14ac:dyDescent="0.55000000000000004">
      <c r="C84" s="28" t="s">
        <v>30</v>
      </c>
      <c r="D84" s="19" t="s">
        <v>31</v>
      </c>
      <c r="E84" s="112">
        <f>(E23+E34)/(E23+E34+E45+E56)</f>
        <v>0.30918321051473824</v>
      </c>
      <c r="F84" s="112"/>
      <c r="G84" s="112"/>
      <c r="H84" s="112"/>
      <c r="I84" s="113"/>
    </row>
    <row r="85" spans="2:9" ht="15" customHeight="1" thickBot="1" x14ac:dyDescent="0.6">
      <c r="C85" s="29"/>
      <c r="D85" s="20" t="s">
        <v>32</v>
      </c>
      <c r="E85" s="114">
        <f>(E45+E56)/(E23+E34+E45+E56)</f>
        <v>0.69081678948526182</v>
      </c>
      <c r="F85" s="163"/>
      <c r="G85" s="163"/>
      <c r="H85" s="163"/>
      <c r="I85" s="164"/>
    </row>
    <row r="86" spans="2:9" ht="15" customHeight="1" x14ac:dyDescent="0.55000000000000004"/>
    <row r="87" spans="2:9" ht="15" customHeight="1" thickBot="1" x14ac:dyDescent="0.6">
      <c r="B87" s="1" t="s">
        <v>33</v>
      </c>
      <c r="C87" s="22" t="s">
        <v>34</v>
      </c>
      <c r="D87" s="22"/>
      <c r="E87" s="22"/>
      <c r="F87" s="22"/>
      <c r="G87" s="22"/>
      <c r="H87" s="22"/>
      <c r="I87" s="22"/>
    </row>
    <row r="88" spans="2:9" ht="70.150000000000006" customHeight="1" thickBot="1" x14ac:dyDescent="0.6">
      <c r="C88" s="116" t="s">
        <v>35</v>
      </c>
      <c r="D88" s="165"/>
      <c r="E88" s="166"/>
      <c r="F88" s="166"/>
      <c r="G88" s="166"/>
      <c r="H88" s="166"/>
      <c r="I88" s="167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88" orientation="portrait" r:id="rId1"/>
  <headerFooter scaleWithDoc="0" alignWithMargins="0"/>
  <rowBreaks count="1" manualBreakCount="1">
    <brk id="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効果検証様式（集計値）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R3.10!Print_Area</vt:lpstr>
      <vt:lpstr>R3.11!Print_Area</vt:lpstr>
      <vt:lpstr>R3.12!Print_Area</vt:lpstr>
      <vt:lpstr>R4.1!Print_Area</vt:lpstr>
      <vt:lpstr>R4.10!Print_Area</vt:lpstr>
      <vt:lpstr>R4.2!Print_Area</vt:lpstr>
      <vt:lpstr>R4.3!Print_Area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'効果検証様式（集計値）'!Print_Area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2024-10-23T07:40:22Z</dcterms:created>
  <dcterms:modified xsi:type="dcterms:W3CDTF">2024-11-19T01:45:29Z</dcterms:modified>
</cp:coreProperties>
</file>