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codeName="ThisWorkbook"/>
  <xr:revisionPtr revIDLastSave="0" documentId="13_ncr:1_{EDD3AAF2-AB93-473E-B9FA-105AA06A22BF}" xr6:coauthVersionLast="36" xr6:coauthVersionMax="36" xr10:uidLastSave="{00000000-0000-0000-0000-000000000000}"/>
  <bookViews>
    <workbookView xWindow="0" yWindow="0" windowWidth="19200" windowHeight="6860" tabRatio="796" activeTab="5" xr2:uid="{00000000-000D-0000-FFFF-FFFF00000000}"/>
  </bookViews>
  <sheets>
    <sheet name="効果検証様式（集計値）" sheetId="1" r:id="rId1"/>
    <sheet name="R4.10" sheetId="84" r:id="rId2"/>
    <sheet name="R4.11" sheetId="112" r:id="rId3"/>
    <sheet name="R4.12" sheetId="113" r:id="rId4"/>
    <sheet name="R5.01" sheetId="114" r:id="rId5"/>
    <sheet name="R5.02" sheetId="115" r:id="rId6"/>
    <sheet name="R5.03" sheetId="116" r:id="rId7"/>
    <sheet name="R5.04" sheetId="117" r:id="rId8"/>
    <sheet name="R5.05" sheetId="118" r:id="rId9"/>
    <sheet name="R5.06" sheetId="119" r:id="rId10"/>
    <sheet name="R5.12" sheetId="120" r:id="rId11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'R5.01'!$A$1:$J$36</definedName>
    <definedName name="_xlnm.Print_Area" localSheetId="5">'R5.02'!$A$1:$J$36</definedName>
    <definedName name="_xlnm.Print_Area" localSheetId="6">'R5.03'!$A$1:$J$36</definedName>
    <definedName name="_xlnm.Print_Area" localSheetId="7">'R5.04'!$A$1:$J$36</definedName>
    <definedName name="_xlnm.Print_Area" localSheetId="8">'R5.05'!$A$1:$J$36</definedName>
    <definedName name="_xlnm.Print_Area" localSheetId="9">'R5.06'!$A$1:$J$36</definedName>
    <definedName name="_xlnm.Print_Area" localSheetId="10">'R5.12'!$A$1:$J$36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20" l="1"/>
  <c r="E18" i="120" l="1"/>
  <c r="E16" i="1" l="1"/>
  <c r="E19" i="1" l="1"/>
  <c r="E18" i="1"/>
  <c r="E14" i="1"/>
  <c r="E15" i="1"/>
  <c r="E13" i="1"/>
  <c r="E9" i="1"/>
  <c r="E10" i="1"/>
  <c r="E8" i="1"/>
  <c r="E11" i="1" l="1"/>
  <c r="E17" i="1"/>
  <c r="E15" i="115"/>
  <c r="E15" i="120"/>
  <c r="E32" i="120"/>
  <c r="E31" i="120"/>
  <c r="E19" i="120"/>
  <c r="E21" i="1"/>
  <c r="E20" i="1"/>
  <c r="E18" i="84" l="1"/>
  <c r="E31" i="84" l="1"/>
  <c r="E15" i="112"/>
  <c r="E19" i="114"/>
  <c r="E18" i="114"/>
  <c r="E15" i="114"/>
  <c r="E9" i="114"/>
  <c r="E15" i="84"/>
  <c r="E19" i="84" l="1"/>
  <c r="E32" i="112" l="1"/>
  <c r="E31" i="112"/>
  <c r="E9" i="112"/>
  <c r="E18" i="112"/>
  <c r="E18" i="119" l="1"/>
  <c r="E17" i="119"/>
  <c r="E18" i="118"/>
  <c r="E17" i="118"/>
  <c r="E17" i="117"/>
  <c r="E17" i="116"/>
  <c r="E19" i="116" s="1"/>
  <c r="E19" i="119"/>
  <c r="E19" i="118"/>
  <c r="E32" i="119"/>
  <c r="E31" i="119"/>
  <c r="E15" i="119"/>
  <c r="E9" i="119"/>
  <c r="E32" i="118"/>
  <c r="E31" i="118"/>
  <c r="E15" i="118"/>
  <c r="E9" i="118"/>
  <c r="E32" i="117"/>
  <c r="E31" i="117"/>
  <c r="E19" i="117"/>
  <c r="E18" i="117"/>
  <c r="E15" i="117"/>
  <c r="E9" i="117"/>
  <c r="E32" i="116"/>
  <c r="E31" i="116"/>
  <c r="E18" i="116"/>
  <c r="E15" i="116"/>
  <c r="E9" i="116"/>
  <c r="E32" i="115"/>
  <c r="E31" i="115"/>
  <c r="E19" i="115"/>
  <c r="E9" i="115"/>
  <c r="E32" i="114"/>
  <c r="E31" i="114"/>
  <c r="E18" i="115" l="1"/>
  <c r="E19" i="112"/>
  <c r="E32" i="113"/>
  <c r="E31" i="113"/>
  <c r="E19" i="113"/>
  <c r="E18" i="113"/>
  <c r="E15" i="113"/>
  <c r="E9" i="113"/>
  <c r="E32" i="84" l="1"/>
  <c r="E33" i="1"/>
  <c r="E34" i="1"/>
  <c r="E9" i="84" l="1"/>
</calcChain>
</file>

<file path=xl/sharedStrings.xml><?xml version="1.0" encoding="utf-8"?>
<sst xmlns="http://schemas.openxmlformats.org/spreadsheetml/2006/main" count="459" uniqueCount="57">
  <si>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</si>
  <si>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</si>
  <si>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</si>
  <si>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</si>
  <si>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</si>
  <si>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</si>
  <si>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</si>
  <si>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</si>
  <si>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</si>
  <si>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</si>
  <si>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</si>
  <si>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</si>
  <si>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</si>
  <si>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</si>
  <si>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</si>
  <si>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</si>
  <si>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</si>
  <si>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</si>
  <si>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</si>
  <si>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</si>
  <si>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</si>
  <si>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</si>
  <si>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</si>
  <si>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</si>
  <si>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</si>
  <si>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</si>
  <si>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</si>
  <si>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</si>
  <si>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</si>
  <si>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</si>
  <si>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</si>
  <si>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</si>
  <si>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</si>
  <si>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</si>
  <si>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</si>
  <si>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</si>
  <si>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</si>
  <si>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</si>
  <si>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③-3：延べ対象旅行期間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</si>
  <si>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r>
      <t>②-11：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</si>
  <si>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</si>
  <si>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</si>
  <si>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</si>
  <si>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</si>
  <si>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</si>
  <si>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</si>
  <si>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</si>
  <si>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</si>
  <si>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</si>
  <si>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</si>
  <si>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京都府</t>
    <rPh sb="0" eb="3">
      <t>キョウトフ</t>
    </rPh>
    <phoneticPr fontId="1"/>
  </si>
  <si>
    <t>・旅行事業者に対して予算枠を設定することで、公平に事業を行った
・審査マニュアルに基づき、マクロチェック、トリプルチェックを行った
・無作為にサンプルチェック（郵送、訪問）を行った
・クーポン発行および管理はシステムで行い、旅行者とクーポンを紐づけた</t>
    <rPh sb="1" eb="6">
      <t>リョコウジギョウシャ</t>
    </rPh>
    <rPh sb="7" eb="8">
      <t>タイ</t>
    </rPh>
    <rPh sb="10" eb="13">
      <t>ヨサンワク</t>
    </rPh>
    <rPh sb="14" eb="16">
      <t>セッテイ</t>
    </rPh>
    <rPh sb="22" eb="24">
      <t>コウヘイ</t>
    </rPh>
    <rPh sb="25" eb="27">
      <t>ジギョウ</t>
    </rPh>
    <rPh sb="28" eb="29">
      <t>オコナ</t>
    </rPh>
    <rPh sb="33" eb="35">
      <t>シンサ</t>
    </rPh>
    <rPh sb="41" eb="42">
      <t>モト</t>
    </rPh>
    <rPh sb="62" eb="63">
      <t>オコナ</t>
    </rPh>
    <rPh sb="67" eb="70">
      <t>ムサクイ</t>
    </rPh>
    <rPh sb="80" eb="82">
      <t>ユウソウ</t>
    </rPh>
    <rPh sb="83" eb="85">
      <t>ホウモン</t>
    </rPh>
    <rPh sb="87" eb="88">
      <t>オコナ</t>
    </rPh>
    <rPh sb="96" eb="98">
      <t>ハッコウ</t>
    </rPh>
    <rPh sb="101" eb="103">
      <t>カンリ</t>
    </rPh>
    <rPh sb="109" eb="110">
      <t>オコナ</t>
    </rPh>
    <rPh sb="112" eb="115">
      <t>リョコウシャ</t>
    </rPh>
    <rPh sb="121" eb="122">
      <t>ヒモ</t>
    </rPh>
    <phoneticPr fontId="1"/>
  </si>
  <si>
    <t>きょうと魅力再発見旅プロジェクト　
　全国旅行支援（R4.10.11～R5.6.30、R5.12.1～R5.12.27）</t>
    <rPh sb="19" eb="25">
      <t>ゼンコクリョコウシエン</t>
    </rPh>
    <phoneticPr fontId="1"/>
  </si>
  <si>
    <t>きょうと魅力再発見旅プロジェクト（全国旅行支援）</t>
    <rPh sb="17" eb="23">
      <t>ゼンコクリョコウシエン</t>
    </rPh>
    <phoneticPr fontId="1"/>
  </si>
  <si>
    <t>R4.12.27
R5.6.30
R5.12.27</t>
    <phoneticPr fontId="1"/>
  </si>
  <si>
    <t>R4.10.11
R4.12.23
R5.11.13</t>
    <phoneticPr fontId="1"/>
  </si>
  <si>
    <t>R4.10.11
R5.1.10
R5.12.1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</si>
</sst>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1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" fontId="4" fillId="0" borderId="41" xfId="0" applyNumberFormat="1" applyFont="1" applyBorder="1" applyAlignment="1">
      <alignment horizontal="right" vertical="center"/>
    </xf>
    <xf numFmtId="3" fontId="4" fillId="0" borderId="42" xfId="0" applyNumberFormat="1" applyFont="1" applyBorder="1" applyAlignment="1">
      <alignment horizontal="right" vertical="center"/>
    </xf>
    <xf numFmtId="3" fontId="4" fillId="0" borderId="43" xfId="0" applyNumberFormat="1" applyFont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4" fillId="0" borderId="51" xfId="0" applyNumberFormat="1" applyFont="1" applyBorder="1" applyAlignment="1">
      <alignment horizontal="right" vertical="center"/>
    </xf>
    <xf numFmtId="3" fontId="4" fillId="0" borderId="52" xfId="0" applyNumberFormat="1" applyFont="1" applyBorder="1" applyAlignment="1">
      <alignment horizontal="right" vertical="center"/>
    </xf>
    <xf numFmtId="3" fontId="4" fillId="0" borderId="47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3" fontId="4" fillId="0" borderId="49" xfId="0" applyNumberFormat="1" applyFont="1" applyBorder="1" applyAlignment="1">
      <alignment horizontal="right" vertical="center"/>
    </xf>
    <xf numFmtId="3" fontId="4" fillId="0" borderId="33" xfId="0" applyNumberFormat="1" applyFont="1" applyBorder="1" applyAlignment="1">
      <alignment horizontal="right" vertical="center"/>
    </xf>
    <xf numFmtId="3" fontId="4" fillId="0" borderId="34" xfId="0" applyNumberFormat="1" applyFont="1" applyBorder="1" applyAlignment="1">
      <alignment horizontal="right" vertical="center"/>
    </xf>
    <xf numFmtId="3" fontId="4" fillId="0" borderId="35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57" fontId="4" fillId="0" borderId="2" xfId="0" applyNumberFormat="1" applyFont="1" applyBorder="1" applyAlignment="1">
      <alignment horizontal="center" vertical="center" wrapText="1"/>
    </xf>
    <xf numFmtId="57" fontId="4" fillId="0" borderId="14" xfId="0" applyNumberFormat="1" applyFont="1" applyBorder="1" applyAlignment="1">
      <alignment horizontal="center" vertical="center" wrapText="1"/>
    </xf>
    <xf numFmtId="57" fontId="4" fillId="0" borderId="56" xfId="0" applyNumberFormat="1" applyFont="1" applyBorder="1" applyAlignment="1">
      <alignment horizontal="center" vertical="center" wrapText="1"/>
    </xf>
    <xf numFmtId="57" fontId="4" fillId="0" borderId="53" xfId="0" applyNumberFormat="1" applyFont="1" applyBorder="1" applyAlignment="1">
      <alignment horizontal="center" vertical="center" wrapText="1"/>
    </xf>
    <xf numFmtId="57" fontId="4" fillId="0" borderId="54" xfId="0" applyNumberFormat="1" applyFont="1" applyBorder="1" applyAlignment="1">
      <alignment horizontal="center" vertical="center" wrapText="1"/>
    </xf>
    <xf numFmtId="57" fontId="4" fillId="0" borderId="55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4" fillId="0" borderId="40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57" fontId="4" fillId="2" borderId="14" xfId="0" applyNumberFormat="1" applyFont="1" applyFill="1" applyBorder="1" applyAlignment="1">
      <alignment horizontal="center" vertical="center"/>
    </xf>
    <xf numFmtId="57" fontId="4" fillId="2" borderId="16" xfId="0" applyNumberFormat="1" applyFont="1" applyFill="1" applyBorder="1" applyAlignment="1">
      <alignment horizontal="center" vertical="center"/>
    </xf>
    <xf numFmtId="57" fontId="4" fillId="2" borderId="2" xfId="0" applyNumberFormat="1" applyFont="1" applyFill="1" applyBorder="1" applyAlignment="1">
      <alignment horizontal="center" vertical="center"/>
    </xf>
    <xf numFmtId="57" fontId="4" fillId="2" borderId="4" xfId="0" applyNumberFormat="1" applyFont="1" applyFill="1" applyBorder="1" applyAlignment="1">
      <alignment horizontal="center" vertical="center"/>
    </xf>
    <xf numFmtId="57" fontId="4" fillId="2" borderId="3" xfId="0" applyNumberFormat="1" applyFont="1" applyFill="1" applyBorder="1" applyAlignment="1">
      <alignment horizontal="center" vertical="center"/>
    </xf>
    <xf numFmtId="57" fontId="4" fillId="2" borderId="5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"/>
  <sheetViews>
    <sheetView view="pageBreakPreview" topLeftCell="A40" zoomScaleNormal="100" zoomScaleSheetLayoutView="100" workbookViewId="0">
      <selection activeCell="D37" sqref="D37:G3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0.58203125" style="1" customWidth="1"/>
    <col min="5" max="5" width="25.58203125" style="1" customWidth="1"/>
    <col min="6" max="6" width="10.58203125" style="1" customWidth="1"/>
    <col min="7" max="7" width="15.58203125" style="1" customWidth="1"/>
    <col min="8" max="8" width="0.83203125" style="1" customWidth="1"/>
    <col min="9" max="9" width="13.5" style="1" bestFit="1" customWidth="1"/>
    <col min="10" max="10" width="11.08203125" style="1" bestFit="1" customWidth="1"/>
    <col min="11" max="16384" width="9" style="1"/>
  </cols>
  <sheetData>
    <row r="1" spans="1:10" ht="18.75" customHeight="1" x14ac:dyDescent="0.55000000000000004">
      <c r="A1" s="36" t="s">
        <v>0</v>
      </c>
      <c r="B1" s="36"/>
      <c r="C1" s="36"/>
      <c r="D1" s="36"/>
      <c r="E1" s="36"/>
      <c r="F1" s="36"/>
      <c r="G1" s="36"/>
      <c r="H1" s="2"/>
    </row>
    <row r="2" spans="1:10" x14ac:dyDescent="0.55000000000000004">
      <c r="B2" s="17"/>
      <c r="C2" s="4" t="s">
        <v>1</v>
      </c>
      <c r="D2" s="60" t="s">
        <v>50</v>
      </c>
      <c r="E2" s="16"/>
      <c r="F2" s="4" t="s">
        <v>2</v>
      </c>
      <c r="G2" s="61">
        <v>45382</v>
      </c>
    </row>
    <row r="3" spans="1:10" ht="15" customHeight="1" x14ac:dyDescent="0.55000000000000004">
      <c r="B3" s="17"/>
      <c r="C3" s="16"/>
      <c r="D3" s="16"/>
      <c r="E3" s="16"/>
      <c r="F3" s="16"/>
      <c r="G3" s="16"/>
      <c r="H3" s="2"/>
    </row>
    <row r="4" spans="1:10" ht="15" customHeight="1" thickBot="1" x14ac:dyDescent="0.6">
      <c r="B4" s="1" t="s">
        <v>3</v>
      </c>
      <c r="C4" s="22" t="s">
        <v>4</v>
      </c>
      <c r="D4" s="22"/>
      <c r="E4" s="22"/>
      <c r="F4" s="22"/>
      <c r="G4" s="16"/>
    </row>
    <row r="5" spans="1:10" ht="32.25" customHeight="1" thickBot="1" x14ac:dyDescent="0.6">
      <c r="C5" s="37" t="s">
        <v>48</v>
      </c>
      <c r="D5" s="38"/>
      <c r="E5" s="62" t="s">
        <v>52</v>
      </c>
      <c r="F5" s="62"/>
      <c r="G5" s="63"/>
      <c r="H5" s="9"/>
    </row>
    <row r="6" spans="1:10" ht="15" customHeight="1" x14ac:dyDescent="0.55000000000000004"/>
    <row r="7" spans="1:10" ht="15" customHeight="1" thickBot="1" x14ac:dyDescent="0.6">
      <c r="B7" s="1" t="s">
        <v>6</v>
      </c>
      <c r="C7" s="22" t="s">
        <v>7</v>
      </c>
      <c r="D7" s="22"/>
      <c r="E7" s="22"/>
      <c r="F7" s="22"/>
    </row>
    <row r="8" spans="1:10" ht="15" customHeight="1" x14ac:dyDescent="0.55000000000000004">
      <c r="C8" s="29" t="s">
        <v>8</v>
      </c>
      <c r="D8" s="21" t="s">
        <v>9</v>
      </c>
      <c r="E8" s="64">
        <f>'R4.10'!E6+'R4.11'!E6+'R4.12'!E6+'R5.01'!E6+'R5.02'!E6+'R5.03'!E6+'R5.04'!E6+'R5.05'!E6+'R5.06'!E6+'R5.12'!E6</f>
        <v>50083626603</v>
      </c>
      <c r="F8" s="65"/>
      <c r="G8" s="66"/>
      <c r="H8" s="5"/>
      <c r="I8" s="14"/>
      <c r="J8" s="14"/>
    </row>
    <row r="9" spans="1:10" ht="15" customHeight="1" x14ac:dyDescent="0.55000000000000004">
      <c r="C9" s="30"/>
      <c r="D9" s="10" t="s">
        <v>10</v>
      </c>
      <c r="E9" s="67">
        <f>'R4.10'!E7+'R4.11'!E7+'R4.12'!E7+'R5.01'!E7+'R5.02'!E7+'R5.03'!E7+'R5.04'!E7+'R5.05'!E7+'R5.06'!E7+'R5.12'!E7</f>
        <v>1848736548</v>
      </c>
      <c r="F9" s="68"/>
      <c r="G9" s="69"/>
      <c r="H9" s="5"/>
      <c r="I9" s="14"/>
      <c r="J9" s="14"/>
    </row>
    <row r="10" spans="1:10" ht="15" customHeight="1" x14ac:dyDescent="0.55000000000000004">
      <c r="C10" s="30"/>
      <c r="D10" s="20" t="s">
        <v>11</v>
      </c>
      <c r="E10" s="70">
        <f>'R4.10'!E8+'R4.11'!E8+'R4.12'!E8+'R5.01'!E8+'R5.02'!E8+'R5.03'!E8+'R5.04'!E8+'R5.05'!E8+'R5.06'!E8+'R5.12'!E8</f>
        <v>51434057951.987671</v>
      </c>
      <c r="F10" s="71"/>
      <c r="G10" s="72"/>
      <c r="H10" s="5"/>
      <c r="I10" s="14"/>
      <c r="J10" s="14"/>
    </row>
    <row r="11" spans="1:10" ht="15" customHeight="1" thickBot="1" x14ac:dyDescent="0.6">
      <c r="C11" s="34" t="s">
        <v>36</v>
      </c>
      <c r="D11" s="35"/>
      <c r="E11" s="73">
        <f>SUM(E8:G10)</f>
        <v>103366421102.98767</v>
      </c>
      <c r="F11" s="74"/>
      <c r="G11" s="75"/>
      <c r="H11" s="5"/>
      <c r="I11" s="14"/>
      <c r="J11" s="14"/>
    </row>
    <row r="12" spans="1:10" ht="15" customHeight="1" x14ac:dyDescent="0.55000000000000004">
      <c r="C12" s="31" t="s">
        <v>12</v>
      </c>
      <c r="D12" s="32"/>
      <c r="E12" s="32"/>
      <c r="F12" s="32"/>
      <c r="G12" s="33"/>
      <c r="H12" s="8"/>
      <c r="I12" s="14"/>
      <c r="J12" s="14"/>
    </row>
    <row r="13" spans="1:10" ht="15" customHeight="1" x14ac:dyDescent="0.55000000000000004">
      <c r="C13" s="39" t="s">
        <v>13</v>
      </c>
      <c r="D13" s="10" t="s">
        <v>14</v>
      </c>
      <c r="E13" s="76">
        <f>'R4.10'!E11+'R4.11'!E11+'R4.12'!E11+'R5.01'!E11+'R5.02'!E11+'R5.03'!E11+'R5.04'!E11+'R5.05'!E11+'R5.06'!E11+'R5.12'!E11</f>
        <v>10735819088</v>
      </c>
      <c r="F13" s="76"/>
      <c r="G13" s="77"/>
      <c r="H13" s="6"/>
      <c r="I13" s="14"/>
      <c r="J13" s="14"/>
    </row>
    <row r="14" spans="1:10" ht="15" customHeight="1" x14ac:dyDescent="0.55000000000000004">
      <c r="C14" s="39"/>
      <c r="D14" s="10" t="s">
        <v>15</v>
      </c>
      <c r="E14" s="76">
        <f>'R4.10'!E12+'R4.11'!E12+'R4.12'!E12+'R5.01'!E12+'R5.02'!E12+'R5.03'!E12+'R5.04'!E12+'R5.05'!E12+'R5.06'!E12+'R5.12'!E12</f>
        <v>447111948</v>
      </c>
      <c r="F14" s="76"/>
      <c r="G14" s="77"/>
      <c r="H14" s="6"/>
      <c r="I14" s="14"/>
      <c r="J14" s="14"/>
    </row>
    <row r="15" spans="1:10" ht="15" customHeight="1" x14ac:dyDescent="0.55000000000000004">
      <c r="C15" s="39"/>
      <c r="D15" s="10" t="s">
        <v>16</v>
      </c>
      <c r="E15" s="76">
        <f>'R4.10'!E13+'R4.11'!E13+'R4.12'!E13+'R5.01'!E13+'R5.02'!E13+'R5.03'!E13+'R5.04'!E13+'R5.05'!E13+'R5.06'!E13+'R5.12'!E13</f>
        <v>4578344733</v>
      </c>
      <c r="F15" s="76"/>
      <c r="G15" s="77"/>
      <c r="H15" s="6"/>
      <c r="I15" s="14"/>
      <c r="J15" s="14"/>
    </row>
    <row r="16" spans="1:10" ht="15" customHeight="1" x14ac:dyDescent="0.55000000000000004">
      <c r="C16" s="43" t="s">
        <v>17</v>
      </c>
      <c r="D16" s="44"/>
      <c r="E16" s="76">
        <f>'R4.10'!E14+'R4.11'!E14+'R4.12'!E14+'R5.01'!E14+'R5.02'!E14+'R5.03'!E14+'R5.04'!E14+'R5.05'!E14+'R5.06'!E14+'R5.12'!E14</f>
        <v>8799087244</v>
      </c>
      <c r="F16" s="76"/>
      <c r="G16" s="77"/>
      <c r="H16" s="6"/>
      <c r="I16" s="14"/>
      <c r="J16" s="14"/>
    </row>
    <row r="17" spans="2:10" ht="15" customHeight="1" thickBot="1" x14ac:dyDescent="0.6">
      <c r="C17" s="34" t="s">
        <v>36</v>
      </c>
      <c r="D17" s="35"/>
      <c r="E17" s="73">
        <f>SUM(E13:G16)</f>
        <v>24560363013</v>
      </c>
      <c r="F17" s="74"/>
      <c r="G17" s="75"/>
      <c r="H17" s="6"/>
      <c r="I17" s="14"/>
      <c r="J17" s="14"/>
    </row>
    <row r="18" spans="2:10" ht="15" customHeight="1" x14ac:dyDescent="0.55000000000000004">
      <c r="C18" s="40" t="s">
        <v>42</v>
      </c>
      <c r="D18" s="41"/>
      <c r="E18" s="76">
        <f>'R4.10'!E16+'R4.11'!E16+'R4.12'!E16+'R5.01'!E16+'R5.02'!E16+'R5.03'!E16+'R5.04'!E16+'R5.05'!E16+'R5.06'!E16+'R5.12'!E16</f>
        <v>4136132</v>
      </c>
      <c r="F18" s="76"/>
      <c r="G18" s="77"/>
      <c r="H18" s="6"/>
      <c r="I18" s="14"/>
      <c r="J18" s="14"/>
    </row>
    <row r="19" spans="2:10" ht="15" customHeight="1" thickBot="1" x14ac:dyDescent="0.6">
      <c r="C19" s="45" t="s">
        <v>37</v>
      </c>
      <c r="D19" s="46"/>
      <c r="E19" s="76">
        <f>'R4.10'!E17+'R4.11'!E17+'R4.12'!E17+'R5.01'!E17+'R5.02'!E17+'R5.03'!E17+'R5.04'!E17+'R5.05'!E17+'R5.06'!E17+'R5.12'!E17</f>
        <v>146492</v>
      </c>
      <c r="F19" s="76"/>
      <c r="G19" s="77"/>
      <c r="H19" s="5"/>
      <c r="I19" s="14"/>
      <c r="J19" s="14"/>
    </row>
    <row r="20" spans="2:10" ht="15" customHeight="1" x14ac:dyDescent="0.55000000000000004">
      <c r="C20" s="40" t="s">
        <v>18</v>
      </c>
      <c r="D20" s="41"/>
      <c r="E20" s="78">
        <f>(E8+E10)/E18</f>
        <v>24544.111395619788</v>
      </c>
      <c r="F20" s="78"/>
      <c r="G20" s="79"/>
      <c r="H20" s="5"/>
      <c r="I20" s="14"/>
      <c r="J20" s="14"/>
    </row>
    <row r="21" spans="2:10" ht="15" customHeight="1" thickBot="1" x14ac:dyDescent="0.6">
      <c r="C21" s="45" t="s">
        <v>39</v>
      </c>
      <c r="D21" s="46"/>
      <c r="E21" s="80">
        <f>E9/E19</f>
        <v>12620.051251945499</v>
      </c>
      <c r="F21" s="80"/>
      <c r="G21" s="81"/>
      <c r="H21" s="5"/>
      <c r="I21" s="14"/>
      <c r="J21" s="14"/>
    </row>
    <row r="22" spans="2:10" ht="15" customHeight="1" x14ac:dyDescent="0.55000000000000004">
      <c r="C22" s="5" t="s">
        <v>43</v>
      </c>
      <c r="D22" s="5"/>
      <c r="E22" s="5"/>
      <c r="F22" s="5"/>
      <c r="G22" s="5"/>
      <c r="H22" s="5"/>
    </row>
    <row r="23" spans="2:10" ht="15" customHeight="1" x14ac:dyDescent="0.55000000000000004">
      <c r="C23" s="5" t="s">
        <v>49</v>
      </c>
      <c r="D23" s="5"/>
      <c r="E23" s="5"/>
      <c r="F23" s="5"/>
      <c r="G23" s="5"/>
      <c r="H23" s="5"/>
    </row>
    <row r="24" spans="2:10" ht="15" customHeight="1" x14ac:dyDescent="0.55000000000000004"/>
    <row r="25" spans="2:10" ht="15" customHeight="1" x14ac:dyDescent="0.55000000000000004">
      <c r="B25" s="1" t="s">
        <v>19</v>
      </c>
      <c r="C25" s="22" t="s">
        <v>20</v>
      </c>
      <c r="D25" s="22"/>
      <c r="E25" s="22"/>
      <c r="F25" s="22"/>
    </row>
    <row r="26" spans="2:10" ht="12.5" thickBot="1" x14ac:dyDescent="0.6">
      <c r="C26" s="16"/>
      <c r="D26" s="16"/>
      <c r="E26" s="15" t="s">
        <v>21</v>
      </c>
      <c r="F26" s="42" t="s">
        <v>22</v>
      </c>
      <c r="G26" s="42"/>
      <c r="H26" s="3"/>
    </row>
    <row r="27" spans="2:10" ht="40.5" customHeight="1" x14ac:dyDescent="0.55000000000000004">
      <c r="C27" s="23" t="s">
        <v>23</v>
      </c>
      <c r="D27" s="24"/>
      <c r="E27" s="82" t="s">
        <v>55</v>
      </c>
      <c r="F27" s="83" t="s">
        <v>54</v>
      </c>
      <c r="G27" s="84"/>
      <c r="H27" s="7"/>
    </row>
    <row r="28" spans="2:10" ht="40.5" customHeight="1" thickBot="1" x14ac:dyDescent="0.6">
      <c r="C28" s="25" t="s">
        <v>24</v>
      </c>
      <c r="D28" s="26"/>
      <c r="E28" s="85" t="s">
        <v>56</v>
      </c>
      <c r="F28" s="86" t="s">
        <v>54</v>
      </c>
      <c r="G28" s="87"/>
      <c r="H28" s="7"/>
    </row>
    <row r="29" spans="2:10" ht="15" customHeight="1" thickBot="1" x14ac:dyDescent="0.6">
      <c r="C29" s="25" t="s">
        <v>45</v>
      </c>
      <c r="D29" s="26"/>
      <c r="E29" s="88">
        <v>268</v>
      </c>
      <c r="F29" s="89"/>
      <c r="G29" s="90"/>
      <c r="H29" s="7"/>
    </row>
    <row r="30" spans="2:10" ht="15" customHeight="1" x14ac:dyDescent="0.55000000000000004">
      <c r="C30" s="5" t="s">
        <v>46</v>
      </c>
      <c r="D30" s="5"/>
      <c r="E30" s="91"/>
      <c r="F30" s="91"/>
      <c r="G30" s="91"/>
      <c r="H30" s="7"/>
    </row>
    <row r="31" spans="2:10" ht="15" customHeight="1" x14ac:dyDescent="0.55000000000000004"/>
    <row r="32" spans="2:10" ht="15" customHeight="1" thickBot="1" x14ac:dyDescent="0.6">
      <c r="B32" s="1" t="s">
        <v>25</v>
      </c>
      <c r="C32" s="22" t="s">
        <v>26</v>
      </c>
      <c r="D32" s="22"/>
      <c r="E32" s="22"/>
      <c r="F32" s="22"/>
    </row>
    <row r="33" spans="2:8" ht="15" customHeight="1" x14ac:dyDescent="0.55000000000000004">
      <c r="C33" s="27" t="s">
        <v>27</v>
      </c>
      <c r="D33" s="18" t="s">
        <v>28</v>
      </c>
      <c r="E33" s="92">
        <f>(SUM(E13:G14))/(SUM(E13:G15))</f>
        <v>0.70951940692485704</v>
      </c>
      <c r="F33" s="92"/>
      <c r="G33" s="93"/>
    </row>
    <row r="34" spans="2:8" ht="15" customHeight="1" thickBot="1" x14ac:dyDescent="0.6">
      <c r="C34" s="28"/>
      <c r="D34" s="19" t="s">
        <v>29</v>
      </c>
      <c r="E34" s="94">
        <f>E15/(SUM(E13:G15))</f>
        <v>0.29048059307514296</v>
      </c>
      <c r="F34" s="94"/>
      <c r="G34" s="95"/>
    </row>
    <row r="35" spans="2:8" ht="15" customHeight="1" x14ac:dyDescent="0.55000000000000004"/>
    <row r="36" spans="2:8" ht="15" customHeight="1" thickBot="1" x14ac:dyDescent="0.6">
      <c r="B36" s="1" t="s">
        <v>30</v>
      </c>
      <c r="C36" s="22" t="s">
        <v>31</v>
      </c>
      <c r="D36" s="22"/>
      <c r="E36" s="22"/>
      <c r="F36" s="22"/>
      <c r="G36" s="22"/>
      <c r="H36" s="22"/>
    </row>
    <row r="37" spans="2:8" ht="70" customHeight="1" thickBot="1" x14ac:dyDescent="0.6">
      <c r="C37" s="96" t="s">
        <v>32</v>
      </c>
      <c r="D37" s="62" t="s">
        <v>51</v>
      </c>
      <c r="E37" s="62"/>
      <c r="F37" s="62"/>
      <c r="G37" s="63"/>
      <c r="H37" s="9"/>
    </row>
  </sheetData>
  <mergeCells count="42">
    <mergeCell ref="F26:G26"/>
    <mergeCell ref="E21:G21"/>
    <mergeCell ref="C16:D16"/>
    <mergeCell ref="C17:D17"/>
    <mergeCell ref="E17:G17"/>
    <mergeCell ref="C25:F25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35"/>
  <sheetViews>
    <sheetView view="pageBreakPreview" zoomScaleNormal="100" zoomScaleSheetLayoutView="100" workbookViewId="0">
      <selection activeCell="C17" sqref="C17:D1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6384" width="9" style="1"/>
  </cols>
  <sheetData>
    <row r="1" spans="1:10" ht="18.75" customHeight="1" x14ac:dyDescent="0.55000000000000004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" customHeight="1" thickBot="1" x14ac:dyDescent="0.6">
      <c r="B2" s="1" t="s">
        <v>3</v>
      </c>
      <c r="C2" s="22" t="s">
        <v>4</v>
      </c>
      <c r="D2" s="22"/>
      <c r="E2" s="22"/>
      <c r="F2" s="22"/>
      <c r="G2" s="22"/>
      <c r="H2" s="16"/>
      <c r="I2" s="97"/>
    </row>
    <row r="3" spans="1:10" ht="19.5" customHeight="1" thickBot="1" x14ac:dyDescent="0.6">
      <c r="C3" s="37" t="s">
        <v>5</v>
      </c>
      <c r="D3" s="38"/>
      <c r="E3" s="98" t="s">
        <v>53</v>
      </c>
      <c r="F3" s="99"/>
      <c r="G3" s="99"/>
      <c r="H3" s="99"/>
      <c r="I3" s="100"/>
    </row>
    <row r="4" spans="1:10" ht="15" customHeight="1" x14ac:dyDescent="0.55000000000000004"/>
    <row r="5" spans="1:10" ht="15" customHeight="1" thickBot="1" x14ac:dyDescent="0.6">
      <c r="B5" s="1" t="s">
        <v>6</v>
      </c>
      <c r="C5" s="22" t="s">
        <v>7</v>
      </c>
      <c r="D5" s="22"/>
      <c r="E5" s="22"/>
      <c r="F5" s="22"/>
      <c r="G5" s="22"/>
    </row>
    <row r="6" spans="1:10" ht="15" customHeight="1" x14ac:dyDescent="0.55000000000000004">
      <c r="C6" s="47" t="s">
        <v>8</v>
      </c>
      <c r="D6" s="21" t="s">
        <v>9</v>
      </c>
      <c r="E6" s="78">
        <v>6547669001</v>
      </c>
      <c r="F6" s="78"/>
      <c r="G6" s="78"/>
      <c r="H6" s="78"/>
      <c r="I6" s="79"/>
    </row>
    <row r="7" spans="1:10" ht="15" customHeight="1" x14ac:dyDescent="0.55000000000000004">
      <c r="C7" s="48"/>
      <c r="D7" s="10" t="s">
        <v>10</v>
      </c>
      <c r="E7" s="76">
        <v>108247769</v>
      </c>
      <c r="F7" s="76"/>
      <c r="G7" s="76"/>
      <c r="H7" s="76"/>
      <c r="I7" s="77"/>
    </row>
    <row r="8" spans="1:10" ht="15" customHeight="1" x14ac:dyDescent="0.55000000000000004">
      <c r="C8" s="49"/>
      <c r="D8" s="20" t="s">
        <v>11</v>
      </c>
      <c r="E8" s="101">
        <v>3035110156</v>
      </c>
      <c r="F8" s="101"/>
      <c r="G8" s="101"/>
      <c r="H8" s="101"/>
      <c r="I8" s="102"/>
    </row>
    <row r="9" spans="1:10" ht="15" customHeight="1" thickBot="1" x14ac:dyDescent="0.6">
      <c r="C9" s="34" t="s">
        <v>36</v>
      </c>
      <c r="D9" s="35"/>
      <c r="E9" s="73">
        <f>SUM(E6:I8)</f>
        <v>9691026926</v>
      </c>
      <c r="F9" s="74"/>
      <c r="G9" s="74"/>
      <c r="H9" s="74"/>
      <c r="I9" s="75"/>
    </row>
    <row r="10" spans="1:10" ht="15" customHeight="1" x14ac:dyDescent="0.55000000000000004">
      <c r="C10" s="31" t="s">
        <v>12</v>
      </c>
      <c r="D10" s="32"/>
      <c r="E10" s="32"/>
      <c r="F10" s="32"/>
      <c r="G10" s="32"/>
      <c r="H10" s="32"/>
      <c r="I10" s="33"/>
    </row>
    <row r="11" spans="1:10" ht="15" customHeight="1" x14ac:dyDescent="0.55000000000000004">
      <c r="C11" s="39" t="s">
        <v>34</v>
      </c>
      <c r="D11" s="11" t="s">
        <v>14</v>
      </c>
      <c r="E11" s="76">
        <v>1597620377</v>
      </c>
      <c r="F11" s="76"/>
      <c r="G11" s="76"/>
      <c r="H11" s="76"/>
      <c r="I11" s="77"/>
    </row>
    <row r="12" spans="1:10" ht="15" customHeight="1" x14ac:dyDescent="0.55000000000000004">
      <c r="C12" s="39"/>
      <c r="D12" s="11" t="s">
        <v>35</v>
      </c>
      <c r="E12" s="76">
        <v>36402328</v>
      </c>
      <c r="F12" s="76"/>
      <c r="G12" s="76"/>
      <c r="H12" s="76"/>
      <c r="I12" s="77"/>
    </row>
    <row r="13" spans="1:10" ht="15" customHeight="1" x14ac:dyDescent="0.55000000000000004">
      <c r="C13" s="39"/>
      <c r="D13" s="12" t="s">
        <v>16</v>
      </c>
      <c r="E13" s="76">
        <v>544868117</v>
      </c>
      <c r="F13" s="76"/>
      <c r="G13" s="76"/>
      <c r="H13" s="76"/>
      <c r="I13" s="77"/>
    </row>
    <row r="14" spans="1:10" ht="15" customHeight="1" x14ac:dyDescent="0.55000000000000004">
      <c r="C14" s="50" t="s">
        <v>17</v>
      </c>
      <c r="D14" s="51"/>
      <c r="E14" s="101">
        <v>912951000</v>
      </c>
      <c r="F14" s="101"/>
      <c r="G14" s="101"/>
      <c r="H14" s="101"/>
      <c r="I14" s="102"/>
    </row>
    <row r="15" spans="1:10" ht="15" customHeight="1" thickBot="1" x14ac:dyDescent="0.6">
      <c r="C15" s="52" t="s">
        <v>36</v>
      </c>
      <c r="D15" s="53"/>
      <c r="E15" s="103">
        <f>SUM(E11:I14)</f>
        <v>3091841822</v>
      </c>
      <c r="F15" s="103"/>
      <c r="G15" s="103"/>
      <c r="H15" s="103"/>
      <c r="I15" s="104"/>
    </row>
    <row r="16" spans="1:10" ht="15" customHeight="1" x14ac:dyDescent="0.55000000000000004">
      <c r="C16" s="54" t="s">
        <v>41</v>
      </c>
      <c r="D16" s="55"/>
      <c r="E16" s="105">
        <v>373431</v>
      </c>
      <c r="F16" s="105"/>
      <c r="G16" s="105"/>
      <c r="H16" s="105"/>
      <c r="I16" s="106"/>
    </row>
    <row r="17" spans="2:9" ht="15" customHeight="1" thickBot="1" x14ac:dyDescent="0.6">
      <c r="C17" s="49" t="s">
        <v>37</v>
      </c>
      <c r="D17" s="56"/>
      <c r="E17" s="107">
        <v>8653</v>
      </c>
      <c r="F17" s="107"/>
      <c r="G17" s="107"/>
      <c r="H17" s="107"/>
      <c r="I17" s="108"/>
    </row>
    <row r="18" spans="2:9" ht="15" customHeight="1" x14ac:dyDescent="0.55000000000000004">
      <c r="C18" s="54" t="s">
        <v>18</v>
      </c>
      <c r="D18" s="55"/>
      <c r="E18" s="78">
        <f>(E6+E8)/E16</f>
        <v>25661.445238879471</v>
      </c>
      <c r="F18" s="78"/>
      <c r="G18" s="78"/>
      <c r="H18" s="78"/>
      <c r="I18" s="79"/>
    </row>
    <row r="19" spans="2:9" ht="15" customHeight="1" thickBot="1" x14ac:dyDescent="0.6">
      <c r="C19" s="45" t="s">
        <v>40</v>
      </c>
      <c r="D19" s="46"/>
      <c r="E19" s="80">
        <f>E7/E17</f>
        <v>12509.854270195308</v>
      </c>
      <c r="F19" s="80"/>
      <c r="G19" s="80"/>
      <c r="H19" s="80"/>
      <c r="I19" s="81"/>
    </row>
    <row r="20" spans="2:9" ht="15" customHeight="1" x14ac:dyDescent="0.55000000000000004">
      <c r="C20" s="5" t="s">
        <v>44</v>
      </c>
      <c r="D20" s="5"/>
      <c r="E20" s="5"/>
      <c r="F20" s="5"/>
      <c r="G20" s="5"/>
      <c r="H20" s="5"/>
      <c r="I20" s="5"/>
    </row>
    <row r="21" spans="2:9" ht="15" customHeight="1" x14ac:dyDescent="0.55000000000000004">
      <c r="C21" s="5" t="s">
        <v>47</v>
      </c>
      <c r="D21" s="5"/>
      <c r="E21" s="5"/>
      <c r="F21" s="5"/>
      <c r="G21" s="5"/>
      <c r="H21" s="5"/>
      <c r="I21" s="5"/>
    </row>
    <row r="22" spans="2:9" ht="15" customHeight="1" x14ac:dyDescent="0.55000000000000004"/>
    <row r="23" spans="2:9" ht="15" customHeight="1" x14ac:dyDescent="0.55000000000000004">
      <c r="B23" s="1" t="s">
        <v>19</v>
      </c>
      <c r="C23" s="22" t="s">
        <v>20</v>
      </c>
      <c r="D23" s="22"/>
      <c r="E23" s="22"/>
      <c r="F23" s="22"/>
      <c r="G23" s="22"/>
    </row>
    <row r="24" spans="2:9" ht="12.5" thickBot="1" x14ac:dyDescent="0.6">
      <c r="C24" s="16"/>
      <c r="D24" s="16"/>
      <c r="E24" s="57" t="s">
        <v>21</v>
      </c>
      <c r="F24" s="57"/>
      <c r="G24" s="57" t="s">
        <v>22</v>
      </c>
      <c r="H24" s="57"/>
      <c r="I24" s="57"/>
    </row>
    <row r="25" spans="2:9" ht="15" customHeight="1" x14ac:dyDescent="0.55000000000000004">
      <c r="C25" s="23" t="s">
        <v>23</v>
      </c>
      <c r="D25" s="24"/>
      <c r="E25" s="109"/>
      <c r="F25" s="110"/>
      <c r="G25" s="111"/>
      <c r="H25" s="111"/>
      <c r="I25" s="112"/>
    </row>
    <row r="26" spans="2:9" ht="15" customHeight="1" thickBot="1" x14ac:dyDescent="0.6">
      <c r="C26" s="25" t="s">
        <v>24</v>
      </c>
      <c r="D26" s="26"/>
      <c r="E26" s="113"/>
      <c r="F26" s="113"/>
      <c r="G26" s="113"/>
      <c r="H26" s="113"/>
      <c r="I26" s="114"/>
    </row>
    <row r="27" spans="2:9" ht="15" customHeight="1" thickBot="1" x14ac:dyDescent="0.6">
      <c r="C27" s="58" t="s">
        <v>38</v>
      </c>
      <c r="D27" s="59"/>
      <c r="E27" s="88">
        <v>21</v>
      </c>
      <c r="F27" s="89"/>
      <c r="G27" s="89"/>
      <c r="H27" s="89"/>
      <c r="I27" s="90"/>
    </row>
    <row r="28" spans="2:9" ht="15" customHeight="1" x14ac:dyDescent="0.55000000000000004">
      <c r="C28" s="5" t="s">
        <v>46</v>
      </c>
      <c r="D28" s="5"/>
      <c r="E28" s="91"/>
      <c r="F28" s="91"/>
      <c r="G28" s="91"/>
      <c r="H28" s="91"/>
      <c r="I28" s="91"/>
    </row>
    <row r="29" spans="2:9" ht="15" customHeight="1" x14ac:dyDescent="0.55000000000000004"/>
    <row r="30" spans="2:9" ht="15" customHeight="1" thickBot="1" x14ac:dyDescent="0.6">
      <c r="B30" s="1" t="s">
        <v>25</v>
      </c>
      <c r="C30" s="22" t="s">
        <v>26</v>
      </c>
      <c r="D30" s="22"/>
      <c r="E30" s="22"/>
      <c r="F30" s="22"/>
      <c r="G30" s="22"/>
    </row>
    <row r="31" spans="2:9" ht="15" customHeight="1" x14ac:dyDescent="0.55000000000000004">
      <c r="C31" s="27" t="s">
        <v>27</v>
      </c>
      <c r="D31" s="18" t="s">
        <v>28</v>
      </c>
      <c r="E31" s="92">
        <f>(SUM(E11:I12))/(SUM(E11:I13))</f>
        <v>0.74993326352172773</v>
      </c>
      <c r="F31" s="92"/>
      <c r="G31" s="92"/>
      <c r="H31" s="92"/>
      <c r="I31" s="93"/>
    </row>
    <row r="32" spans="2:9" ht="15" customHeight="1" thickBot="1" x14ac:dyDescent="0.6">
      <c r="C32" s="28"/>
      <c r="D32" s="19" t="s">
        <v>29</v>
      </c>
      <c r="E32" s="94">
        <f>E13/(SUM(E11:I13))</f>
        <v>0.25006673647827227</v>
      </c>
      <c r="F32" s="94"/>
      <c r="G32" s="94"/>
      <c r="H32" s="94"/>
      <c r="I32" s="95"/>
    </row>
    <row r="33" spans="2:9" ht="15" customHeight="1" x14ac:dyDescent="0.55000000000000004"/>
    <row r="34" spans="2:9" ht="15" customHeight="1" thickBot="1" x14ac:dyDescent="0.6">
      <c r="B34" s="1" t="s">
        <v>30</v>
      </c>
      <c r="C34" s="22" t="s">
        <v>31</v>
      </c>
      <c r="D34" s="22"/>
      <c r="E34" s="22"/>
      <c r="F34" s="22"/>
      <c r="G34" s="22"/>
      <c r="H34" s="22"/>
      <c r="I34" s="22"/>
    </row>
    <row r="35" spans="2:9" ht="70" customHeight="1" thickBot="1" x14ac:dyDescent="0.6">
      <c r="C35" s="96" t="s">
        <v>32</v>
      </c>
      <c r="D35" s="115"/>
      <c r="E35" s="116"/>
      <c r="F35" s="116"/>
      <c r="G35" s="116"/>
      <c r="H35" s="116"/>
      <c r="I35" s="11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fitToHeight="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E121-69EA-46A6-B3BC-1794295C1E42}">
  <sheetPr codeName="Sheet3">
    <pageSetUpPr fitToPage="1"/>
  </sheetPr>
  <dimension ref="A1:J35"/>
  <sheetViews>
    <sheetView view="pageBreakPreview" zoomScale="85" zoomScaleNormal="100" zoomScaleSheetLayoutView="85" workbookViewId="0">
      <selection activeCell="E18" sqref="E18:I18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6384" width="9" style="1"/>
  </cols>
  <sheetData>
    <row r="1" spans="1:10" ht="18.75" customHeight="1" x14ac:dyDescent="0.55000000000000004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" customHeight="1" thickBot="1" x14ac:dyDescent="0.6">
      <c r="B2" s="1" t="s">
        <v>3</v>
      </c>
      <c r="C2" s="22" t="s">
        <v>4</v>
      </c>
      <c r="D2" s="22"/>
      <c r="E2" s="22"/>
      <c r="F2" s="22"/>
      <c r="G2" s="22"/>
      <c r="H2" s="16"/>
      <c r="I2" s="97"/>
    </row>
    <row r="3" spans="1:10" ht="19.5" customHeight="1" thickBot="1" x14ac:dyDescent="0.6">
      <c r="C3" s="37" t="s">
        <v>5</v>
      </c>
      <c r="D3" s="38"/>
      <c r="E3" s="98" t="s">
        <v>53</v>
      </c>
      <c r="F3" s="99"/>
      <c r="G3" s="99"/>
      <c r="H3" s="99"/>
      <c r="I3" s="100"/>
    </row>
    <row r="4" spans="1:10" ht="15" customHeight="1" x14ac:dyDescent="0.55000000000000004"/>
    <row r="5" spans="1:10" ht="15" customHeight="1" thickBot="1" x14ac:dyDescent="0.6">
      <c r="B5" s="1" t="s">
        <v>6</v>
      </c>
      <c r="C5" s="22" t="s">
        <v>7</v>
      </c>
      <c r="D5" s="22"/>
      <c r="E5" s="22"/>
      <c r="F5" s="22"/>
      <c r="G5" s="22"/>
    </row>
    <row r="6" spans="1:10" ht="15" customHeight="1" x14ac:dyDescent="0.55000000000000004">
      <c r="C6" s="47" t="s">
        <v>8</v>
      </c>
      <c r="D6" s="21" t="s">
        <v>9</v>
      </c>
      <c r="E6" s="78">
        <v>12490139385</v>
      </c>
      <c r="F6" s="78"/>
      <c r="G6" s="78"/>
      <c r="H6" s="78"/>
      <c r="I6" s="79"/>
    </row>
    <row r="7" spans="1:10" ht="15" customHeight="1" x14ac:dyDescent="0.55000000000000004">
      <c r="C7" s="48"/>
      <c r="D7" s="10" t="s">
        <v>10</v>
      </c>
      <c r="E7" s="76">
        <v>390652376</v>
      </c>
      <c r="F7" s="76"/>
      <c r="G7" s="76"/>
      <c r="H7" s="76"/>
      <c r="I7" s="77"/>
    </row>
    <row r="8" spans="1:10" ht="15" customHeight="1" x14ac:dyDescent="0.55000000000000004">
      <c r="C8" s="49"/>
      <c r="D8" s="20" t="s">
        <v>11</v>
      </c>
      <c r="E8" s="101">
        <v>10895997067.970713</v>
      </c>
      <c r="F8" s="101"/>
      <c r="G8" s="101"/>
      <c r="H8" s="101"/>
      <c r="I8" s="102"/>
    </row>
    <row r="9" spans="1:10" ht="15" customHeight="1" thickBot="1" x14ac:dyDescent="0.6">
      <c r="C9" s="34" t="s">
        <v>36</v>
      </c>
      <c r="D9" s="35"/>
      <c r="E9" s="73">
        <f>SUM(E6:I8)</f>
        <v>23776788828.970711</v>
      </c>
      <c r="F9" s="74"/>
      <c r="G9" s="74"/>
      <c r="H9" s="74"/>
      <c r="I9" s="75"/>
    </row>
    <row r="10" spans="1:10" ht="15" customHeight="1" x14ac:dyDescent="0.55000000000000004">
      <c r="C10" s="31" t="s">
        <v>12</v>
      </c>
      <c r="D10" s="32"/>
      <c r="E10" s="32"/>
      <c r="F10" s="32"/>
      <c r="G10" s="32"/>
      <c r="H10" s="32"/>
      <c r="I10" s="33"/>
    </row>
    <row r="11" spans="1:10" ht="15" customHeight="1" x14ac:dyDescent="0.55000000000000004">
      <c r="C11" s="39" t="s">
        <v>34</v>
      </c>
      <c r="D11" s="11" t="s">
        <v>14</v>
      </c>
      <c r="E11" s="76">
        <v>3010647326</v>
      </c>
      <c r="F11" s="76"/>
      <c r="G11" s="76"/>
      <c r="H11" s="76"/>
      <c r="I11" s="77"/>
    </row>
    <row r="12" spans="1:10" ht="15" customHeight="1" x14ac:dyDescent="0.55000000000000004">
      <c r="C12" s="39"/>
      <c r="D12" s="11" t="s">
        <v>35</v>
      </c>
      <c r="E12" s="76">
        <v>130732467</v>
      </c>
      <c r="F12" s="76"/>
      <c r="G12" s="76"/>
      <c r="H12" s="76"/>
      <c r="I12" s="77"/>
    </row>
    <row r="13" spans="1:10" ht="15" customHeight="1" x14ac:dyDescent="0.55000000000000004">
      <c r="C13" s="39"/>
      <c r="D13" s="12" t="s">
        <v>16</v>
      </c>
      <c r="E13" s="76">
        <v>1273947582</v>
      </c>
      <c r="F13" s="76"/>
      <c r="G13" s="76"/>
      <c r="H13" s="76"/>
      <c r="I13" s="77"/>
    </row>
    <row r="14" spans="1:10" ht="15" customHeight="1" x14ac:dyDescent="0.55000000000000004">
      <c r="C14" s="50" t="s">
        <v>17</v>
      </c>
      <c r="D14" s="51"/>
      <c r="E14" s="101">
        <v>2090119000</v>
      </c>
      <c r="F14" s="101"/>
      <c r="G14" s="101"/>
      <c r="H14" s="101"/>
      <c r="I14" s="102"/>
    </row>
    <row r="15" spans="1:10" ht="15" customHeight="1" thickBot="1" x14ac:dyDescent="0.6">
      <c r="C15" s="52" t="s">
        <v>36</v>
      </c>
      <c r="D15" s="53"/>
      <c r="E15" s="103">
        <f>SUM(E11:I14)</f>
        <v>6505446375</v>
      </c>
      <c r="F15" s="103"/>
      <c r="G15" s="103"/>
      <c r="H15" s="103"/>
      <c r="I15" s="104"/>
    </row>
    <row r="16" spans="1:10" ht="15" customHeight="1" x14ac:dyDescent="0.55000000000000004">
      <c r="C16" s="54" t="s">
        <v>41</v>
      </c>
      <c r="D16" s="55"/>
      <c r="E16" s="105">
        <v>788244</v>
      </c>
      <c r="F16" s="105"/>
      <c r="G16" s="105"/>
      <c r="H16" s="105"/>
      <c r="I16" s="106"/>
    </row>
    <row r="17" spans="2:9" ht="15" customHeight="1" thickBot="1" x14ac:dyDescent="0.6">
      <c r="C17" s="49" t="s">
        <v>37</v>
      </c>
      <c r="D17" s="56"/>
      <c r="E17" s="107">
        <v>29699</v>
      </c>
      <c r="F17" s="107"/>
      <c r="G17" s="107"/>
      <c r="H17" s="107"/>
      <c r="I17" s="108"/>
    </row>
    <row r="18" spans="2:9" ht="15" customHeight="1" x14ac:dyDescent="0.55000000000000004">
      <c r="C18" s="54" t="s">
        <v>18</v>
      </c>
      <c r="D18" s="55"/>
      <c r="E18" s="78">
        <f>(E6+E8)/E16</f>
        <v>29668.651398514561</v>
      </c>
      <c r="F18" s="78"/>
      <c r="G18" s="78"/>
      <c r="H18" s="78"/>
      <c r="I18" s="79"/>
    </row>
    <row r="19" spans="2:9" ht="15" customHeight="1" thickBot="1" x14ac:dyDescent="0.6">
      <c r="C19" s="45" t="s">
        <v>40</v>
      </c>
      <c r="D19" s="46"/>
      <c r="E19" s="80">
        <f>E7/E17</f>
        <v>13153.721539445773</v>
      </c>
      <c r="F19" s="80"/>
      <c r="G19" s="80"/>
      <c r="H19" s="80"/>
      <c r="I19" s="81"/>
    </row>
    <row r="20" spans="2:9" ht="15" customHeight="1" x14ac:dyDescent="0.55000000000000004">
      <c r="C20" s="5" t="s">
        <v>44</v>
      </c>
      <c r="D20" s="5"/>
      <c r="E20" s="5"/>
      <c r="F20" s="5"/>
      <c r="G20" s="5"/>
      <c r="H20" s="5"/>
      <c r="I20" s="5"/>
    </row>
    <row r="21" spans="2:9" ht="15" customHeight="1" x14ac:dyDescent="0.55000000000000004">
      <c r="C21" s="5" t="s">
        <v>47</v>
      </c>
      <c r="D21" s="5"/>
      <c r="E21" s="5"/>
      <c r="F21" s="5"/>
      <c r="G21" s="5"/>
      <c r="H21" s="5"/>
      <c r="I21" s="5"/>
    </row>
    <row r="22" spans="2:9" ht="15" customHeight="1" x14ac:dyDescent="0.55000000000000004"/>
    <row r="23" spans="2:9" ht="15" customHeight="1" x14ac:dyDescent="0.55000000000000004">
      <c r="B23" s="1" t="s">
        <v>19</v>
      </c>
      <c r="C23" s="22" t="s">
        <v>20</v>
      </c>
      <c r="D23" s="22"/>
      <c r="E23" s="22"/>
      <c r="F23" s="22"/>
      <c r="G23" s="22"/>
    </row>
    <row r="24" spans="2:9" ht="12.5" thickBot="1" x14ac:dyDescent="0.6">
      <c r="C24" s="16"/>
      <c r="D24" s="16"/>
      <c r="E24" s="57" t="s">
        <v>21</v>
      </c>
      <c r="F24" s="57"/>
      <c r="G24" s="57" t="s">
        <v>22</v>
      </c>
      <c r="H24" s="57"/>
      <c r="I24" s="57"/>
    </row>
    <row r="25" spans="2:9" ht="15" customHeight="1" x14ac:dyDescent="0.55000000000000004">
      <c r="C25" s="23" t="s">
        <v>23</v>
      </c>
      <c r="D25" s="24"/>
      <c r="E25" s="109"/>
      <c r="F25" s="110"/>
      <c r="G25" s="111"/>
      <c r="H25" s="111"/>
      <c r="I25" s="112"/>
    </row>
    <row r="26" spans="2:9" ht="15" customHeight="1" thickBot="1" x14ac:dyDescent="0.6">
      <c r="C26" s="25" t="s">
        <v>24</v>
      </c>
      <c r="D26" s="26"/>
      <c r="E26" s="113"/>
      <c r="F26" s="113"/>
      <c r="G26" s="113"/>
      <c r="H26" s="113"/>
      <c r="I26" s="114"/>
    </row>
    <row r="27" spans="2:9" ht="15" customHeight="1" thickBot="1" x14ac:dyDescent="0.6">
      <c r="C27" s="58" t="s">
        <v>38</v>
      </c>
      <c r="D27" s="59"/>
      <c r="E27" s="88">
        <v>30</v>
      </c>
      <c r="F27" s="89"/>
      <c r="G27" s="89"/>
      <c r="H27" s="89"/>
      <c r="I27" s="90"/>
    </row>
    <row r="28" spans="2:9" ht="15" customHeight="1" x14ac:dyDescent="0.55000000000000004">
      <c r="C28" s="5" t="s">
        <v>46</v>
      </c>
      <c r="D28" s="5"/>
      <c r="E28" s="91"/>
      <c r="F28" s="91"/>
      <c r="G28" s="91"/>
      <c r="H28" s="91"/>
      <c r="I28" s="91"/>
    </row>
    <row r="29" spans="2:9" ht="15" customHeight="1" x14ac:dyDescent="0.55000000000000004"/>
    <row r="30" spans="2:9" ht="15" customHeight="1" thickBot="1" x14ac:dyDescent="0.6">
      <c r="B30" s="1" t="s">
        <v>25</v>
      </c>
      <c r="C30" s="22" t="s">
        <v>26</v>
      </c>
      <c r="D30" s="22"/>
      <c r="E30" s="22"/>
      <c r="F30" s="22"/>
      <c r="G30" s="22"/>
    </row>
    <row r="31" spans="2:9" ht="15" customHeight="1" x14ac:dyDescent="0.55000000000000004">
      <c r="C31" s="27" t="s">
        <v>27</v>
      </c>
      <c r="D31" s="18" t="s">
        <v>28</v>
      </c>
      <c r="E31" s="92">
        <f>(SUM(E11:I12))/(SUM(E11:I13))</f>
        <v>0.71147154586696981</v>
      </c>
      <c r="F31" s="92"/>
      <c r="G31" s="92"/>
      <c r="H31" s="92"/>
      <c r="I31" s="93"/>
    </row>
    <row r="32" spans="2:9" ht="15" customHeight="1" thickBot="1" x14ac:dyDescent="0.6">
      <c r="C32" s="28"/>
      <c r="D32" s="19" t="s">
        <v>29</v>
      </c>
      <c r="E32" s="94">
        <f>E13/(SUM(E11:I13))</f>
        <v>0.28852845413303019</v>
      </c>
      <c r="F32" s="94"/>
      <c r="G32" s="94"/>
      <c r="H32" s="94"/>
      <c r="I32" s="95"/>
    </row>
    <row r="33" spans="2:9" ht="15" customHeight="1" x14ac:dyDescent="0.55000000000000004"/>
    <row r="34" spans="2:9" ht="15" customHeight="1" thickBot="1" x14ac:dyDescent="0.6">
      <c r="B34" s="1" t="s">
        <v>30</v>
      </c>
      <c r="C34" s="22" t="s">
        <v>31</v>
      </c>
      <c r="D34" s="22"/>
      <c r="E34" s="22"/>
      <c r="F34" s="22"/>
      <c r="G34" s="22"/>
      <c r="H34" s="22"/>
      <c r="I34" s="22"/>
    </row>
    <row r="35" spans="2:9" ht="70" customHeight="1" thickBot="1" x14ac:dyDescent="0.6">
      <c r="C35" s="96" t="s">
        <v>32</v>
      </c>
      <c r="D35" s="115"/>
      <c r="E35" s="116"/>
      <c r="F35" s="116"/>
      <c r="G35" s="116"/>
      <c r="H35" s="116"/>
      <c r="I35" s="11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fitToHeight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0F6E9-91DA-4535-8654-FF6AD3AC3ECB}">
  <sheetPr codeName="Sheet4">
    <pageSetUpPr fitToPage="1"/>
  </sheetPr>
  <dimension ref="A1:J35"/>
  <sheetViews>
    <sheetView view="pageBreakPreview" zoomScaleNormal="100" zoomScaleSheetLayoutView="100" workbookViewId="0">
      <selection activeCell="B2" sqref="B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6384" width="9" style="1"/>
  </cols>
  <sheetData>
    <row r="1" spans="1:10" ht="18.75" customHeight="1" x14ac:dyDescent="0.55000000000000004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" customHeight="1" thickBot="1" x14ac:dyDescent="0.6">
      <c r="B2" s="1" t="s">
        <v>3</v>
      </c>
      <c r="C2" s="22" t="s">
        <v>4</v>
      </c>
      <c r="D2" s="22"/>
      <c r="E2" s="22"/>
      <c r="F2" s="22"/>
      <c r="G2" s="22"/>
      <c r="H2" s="16"/>
      <c r="I2" s="97"/>
    </row>
    <row r="3" spans="1:10" ht="19.5" customHeight="1" thickBot="1" x14ac:dyDescent="0.6">
      <c r="C3" s="37" t="s">
        <v>5</v>
      </c>
      <c r="D3" s="38"/>
      <c r="E3" s="98" t="s">
        <v>53</v>
      </c>
      <c r="F3" s="99"/>
      <c r="G3" s="99"/>
      <c r="H3" s="99"/>
      <c r="I3" s="100"/>
    </row>
    <row r="4" spans="1:10" ht="15" customHeight="1" x14ac:dyDescent="0.55000000000000004"/>
    <row r="5" spans="1:10" ht="15" customHeight="1" thickBot="1" x14ac:dyDescent="0.6">
      <c r="B5" s="1" t="s">
        <v>6</v>
      </c>
      <c r="C5" s="22" t="s">
        <v>7</v>
      </c>
      <c r="D5" s="22"/>
      <c r="E5" s="22"/>
      <c r="F5" s="22"/>
      <c r="G5" s="22"/>
    </row>
    <row r="6" spans="1:10" ht="15" customHeight="1" x14ac:dyDescent="0.55000000000000004">
      <c r="C6" s="47" t="s">
        <v>8</v>
      </c>
      <c r="D6" s="21" t="s">
        <v>9</v>
      </c>
      <c r="E6" s="78">
        <v>8486053631</v>
      </c>
      <c r="F6" s="78"/>
      <c r="G6" s="78"/>
      <c r="H6" s="78"/>
      <c r="I6" s="79"/>
    </row>
    <row r="7" spans="1:10" ht="15" customHeight="1" x14ac:dyDescent="0.55000000000000004">
      <c r="C7" s="48"/>
      <c r="D7" s="10" t="s">
        <v>10</v>
      </c>
      <c r="E7" s="76">
        <v>250761442</v>
      </c>
      <c r="F7" s="76"/>
      <c r="G7" s="76"/>
      <c r="H7" s="76"/>
      <c r="I7" s="77"/>
    </row>
    <row r="8" spans="1:10" ht="15" customHeight="1" x14ac:dyDescent="0.55000000000000004">
      <c r="C8" s="49"/>
      <c r="D8" s="20" t="s">
        <v>11</v>
      </c>
      <c r="E8" s="101">
        <v>8354555649.7719784</v>
      </c>
      <c r="F8" s="101"/>
      <c r="G8" s="101"/>
      <c r="H8" s="101"/>
      <c r="I8" s="102"/>
    </row>
    <row r="9" spans="1:10" ht="15" customHeight="1" thickBot="1" x14ac:dyDescent="0.6">
      <c r="C9" s="34" t="s">
        <v>36</v>
      </c>
      <c r="D9" s="35"/>
      <c r="E9" s="73">
        <f>SUM(E6:I8)</f>
        <v>17091370722.771978</v>
      </c>
      <c r="F9" s="74"/>
      <c r="G9" s="74"/>
      <c r="H9" s="74"/>
      <c r="I9" s="75"/>
    </row>
    <row r="10" spans="1:10" ht="15" customHeight="1" x14ac:dyDescent="0.55000000000000004">
      <c r="C10" s="31" t="s">
        <v>12</v>
      </c>
      <c r="D10" s="32"/>
      <c r="E10" s="32"/>
      <c r="F10" s="32"/>
      <c r="G10" s="32"/>
      <c r="H10" s="32"/>
      <c r="I10" s="33"/>
    </row>
    <row r="11" spans="1:10" ht="15" customHeight="1" x14ac:dyDescent="0.55000000000000004">
      <c r="C11" s="39" t="s">
        <v>34</v>
      </c>
      <c r="D11" s="11" t="s">
        <v>14</v>
      </c>
      <c r="E11" s="76">
        <v>2385669980</v>
      </c>
      <c r="F11" s="76"/>
      <c r="G11" s="76"/>
      <c r="H11" s="76"/>
      <c r="I11" s="77"/>
    </row>
    <row r="12" spans="1:10" ht="15" customHeight="1" x14ac:dyDescent="0.55000000000000004">
      <c r="C12" s="39"/>
      <c r="D12" s="11" t="s">
        <v>35</v>
      </c>
      <c r="E12" s="76">
        <v>80544159</v>
      </c>
      <c r="F12" s="76"/>
      <c r="G12" s="76"/>
      <c r="H12" s="76"/>
      <c r="I12" s="77"/>
    </row>
    <row r="13" spans="1:10" ht="15" customHeight="1" x14ac:dyDescent="0.55000000000000004">
      <c r="C13" s="39"/>
      <c r="D13" s="12" t="s">
        <v>16</v>
      </c>
      <c r="E13" s="76">
        <v>911230236</v>
      </c>
      <c r="F13" s="76"/>
      <c r="G13" s="76"/>
      <c r="H13" s="76"/>
      <c r="I13" s="77"/>
    </row>
    <row r="14" spans="1:10" ht="15" customHeight="1" x14ac:dyDescent="0.55000000000000004">
      <c r="C14" s="50" t="s">
        <v>17</v>
      </c>
      <c r="D14" s="51"/>
      <c r="E14" s="101">
        <v>1827028000</v>
      </c>
      <c r="F14" s="101"/>
      <c r="G14" s="101"/>
      <c r="H14" s="101"/>
      <c r="I14" s="102"/>
    </row>
    <row r="15" spans="1:10" ht="15" customHeight="1" thickBot="1" x14ac:dyDescent="0.6">
      <c r="C15" s="52" t="s">
        <v>36</v>
      </c>
      <c r="D15" s="53"/>
      <c r="E15" s="103">
        <f>SUM(E11:I14)</f>
        <v>5204472375</v>
      </c>
      <c r="F15" s="103"/>
      <c r="G15" s="103"/>
      <c r="H15" s="103"/>
      <c r="I15" s="104"/>
    </row>
    <row r="16" spans="1:10" ht="15" customHeight="1" x14ac:dyDescent="0.55000000000000004">
      <c r="C16" s="54" t="s">
        <v>41</v>
      </c>
      <c r="D16" s="55"/>
      <c r="E16" s="105">
        <v>660229</v>
      </c>
      <c r="F16" s="105"/>
      <c r="G16" s="105"/>
      <c r="H16" s="105"/>
      <c r="I16" s="106"/>
    </row>
    <row r="17" spans="2:9" ht="15" customHeight="1" thickBot="1" x14ac:dyDescent="0.6">
      <c r="C17" s="49" t="s">
        <v>37</v>
      </c>
      <c r="D17" s="56"/>
      <c r="E17" s="107">
        <v>19103</v>
      </c>
      <c r="F17" s="107"/>
      <c r="G17" s="107"/>
      <c r="H17" s="107"/>
      <c r="I17" s="108"/>
    </row>
    <row r="18" spans="2:9" ht="15" customHeight="1" x14ac:dyDescent="0.55000000000000004">
      <c r="C18" s="54" t="s">
        <v>18</v>
      </c>
      <c r="D18" s="55"/>
      <c r="E18" s="78">
        <f>(E6+E8)/E16</f>
        <v>25507.224433903961</v>
      </c>
      <c r="F18" s="78"/>
      <c r="G18" s="78"/>
      <c r="H18" s="78"/>
      <c r="I18" s="79"/>
    </row>
    <row r="19" spans="2:9" ht="15" customHeight="1" thickBot="1" x14ac:dyDescent="0.6">
      <c r="C19" s="45" t="s">
        <v>40</v>
      </c>
      <c r="D19" s="46"/>
      <c r="E19" s="80">
        <f>E7/E17</f>
        <v>13126.809506360258</v>
      </c>
      <c r="F19" s="80"/>
      <c r="G19" s="80"/>
      <c r="H19" s="80"/>
      <c r="I19" s="81"/>
    </row>
    <row r="20" spans="2:9" ht="15" customHeight="1" x14ac:dyDescent="0.55000000000000004">
      <c r="C20" s="5" t="s">
        <v>44</v>
      </c>
      <c r="D20" s="5"/>
      <c r="E20" s="5"/>
      <c r="F20" s="5"/>
      <c r="G20" s="5"/>
      <c r="H20" s="5"/>
      <c r="I20" s="5"/>
    </row>
    <row r="21" spans="2:9" ht="15" customHeight="1" x14ac:dyDescent="0.55000000000000004">
      <c r="C21" s="5" t="s">
        <v>47</v>
      </c>
      <c r="D21" s="5"/>
      <c r="E21" s="5"/>
      <c r="F21" s="5"/>
      <c r="G21" s="5"/>
      <c r="H21" s="5"/>
      <c r="I21" s="5"/>
    </row>
    <row r="22" spans="2:9" ht="15" customHeight="1" x14ac:dyDescent="0.55000000000000004"/>
    <row r="23" spans="2:9" ht="15" customHeight="1" x14ac:dyDescent="0.55000000000000004">
      <c r="B23" s="1" t="s">
        <v>19</v>
      </c>
      <c r="C23" s="22" t="s">
        <v>20</v>
      </c>
      <c r="D23" s="22"/>
      <c r="E23" s="22"/>
      <c r="F23" s="22"/>
      <c r="G23" s="22"/>
    </row>
    <row r="24" spans="2:9" ht="12.5" thickBot="1" x14ac:dyDescent="0.6">
      <c r="C24" s="16"/>
      <c r="D24" s="16"/>
      <c r="E24" s="57" t="s">
        <v>21</v>
      </c>
      <c r="F24" s="57"/>
      <c r="G24" s="57" t="s">
        <v>22</v>
      </c>
      <c r="H24" s="57"/>
      <c r="I24" s="57"/>
    </row>
    <row r="25" spans="2:9" ht="15" customHeight="1" x14ac:dyDescent="0.55000000000000004">
      <c r="C25" s="23" t="s">
        <v>23</v>
      </c>
      <c r="D25" s="24"/>
      <c r="E25" s="109"/>
      <c r="F25" s="110"/>
      <c r="G25" s="111"/>
      <c r="H25" s="111"/>
      <c r="I25" s="112"/>
    </row>
    <row r="26" spans="2:9" ht="15" customHeight="1" thickBot="1" x14ac:dyDescent="0.6">
      <c r="C26" s="25" t="s">
        <v>24</v>
      </c>
      <c r="D26" s="26"/>
      <c r="E26" s="113"/>
      <c r="F26" s="113"/>
      <c r="G26" s="113"/>
      <c r="H26" s="113"/>
      <c r="I26" s="114"/>
    </row>
    <row r="27" spans="2:9" ht="15" customHeight="1" thickBot="1" x14ac:dyDescent="0.6">
      <c r="C27" s="58" t="s">
        <v>38</v>
      </c>
      <c r="D27" s="59"/>
      <c r="E27" s="88">
        <v>27</v>
      </c>
      <c r="F27" s="89"/>
      <c r="G27" s="89"/>
      <c r="H27" s="89"/>
      <c r="I27" s="90"/>
    </row>
    <row r="28" spans="2:9" ht="15" customHeight="1" x14ac:dyDescent="0.55000000000000004">
      <c r="C28" s="5" t="s">
        <v>46</v>
      </c>
      <c r="D28" s="5"/>
      <c r="E28" s="91"/>
      <c r="F28" s="91"/>
      <c r="G28" s="91"/>
      <c r="H28" s="91"/>
      <c r="I28" s="91"/>
    </row>
    <row r="29" spans="2:9" ht="15" customHeight="1" x14ac:dyDescent="0.55000000000000004"/>
    <row r="30" spans="2:9" ht="15" customHeight="1" thickBot="1" x14ac:dyDescent="0.6">
      <c r="B30" s="1" t="s">
        <v>25</v>
      </c>
      <c r="C30" s="22" t="s">
        <v>26</v>
      </c>
      <c r="D30" s="22"/>
      <c r="E30" s="22"/>
      <c r="F30" s="22"/>
      <c r="G30" s="22"/>
    </row>
    <row r="31" spans="2:9" ht="15" customHeight="1" x14ac:dyDescent="0.55000000000000004">
      <c r="C31" s="27" t="s">
        <v>27</v>
      </c>
      <c r="D31" s="18" t="s">
        <v>28</v>
      </c>
      <c r="E31" s="92">
        <f>(SUM(E11:I12))/(SUM(E11:I13))</f>
        <v>0.73020126023541099</v>
      </c>
      <c r="F31" s="92"/>
      <c r="G31" s="92"/>
      <c r="H31" s="92"/>
      <c r="I31" s="93"/>
    </row>
    <row r="32" spans="2:9" ht="15" customHeight="1" thickBot="1" x14ac:dyDescent="0.6">
      <c r="C32" s="28"/>
      <c r="D32" s="19" t="s">
        <v>29</v>
      </c>
      <c r="E32" s="94">
        <f>E13/(SUM(E11:I13))</f>
        <v>0.26979873976458901</v>
      </c>
      <c r="F32" s="94"/>
      <c r="G32" s="94"/>
      <c r="H32" s="94"/>
      <c r="I32" s="95"/>
    </row>
    <row r="33" spans="2:9" ht="15" customHeight="1" x14ac:dyDescent="0.55000000000000004"/>
    <row r="34" spans="2:9" ht="15" customHeight="1" thickBot="1" x14ac:dyDescent="0.6">
      <c r="B34" s="1" t="s">
        <v>30</v>
      </c>
      <c r="C34" s="22" t="s">
        <v>31</v>
      </c>
      <c r="D34" s="22"/>
      <c r="E34" s="22"/>
      <c r="F34" s="22"/>
      <c r="G34" s="22"/>
      <c r="H34" s="22"/>
      <c r="I34" s="22"/>
    </row>
    <row r="35" spans="2:9" ht="70" customHeight="1" thickBot="1" x14ac:dyDescent="0.6">
      <c r="C35" s="96" t="s">
        <v>32</v>
      </c>
      <c r="D35" s="115"/>
      <c r="E35" s="116"/>
      <c r="F35" s="116"/>
      <c r="G35" s="116"/>
      <c r="H35" s="116"/>
      <c r="I35" s="11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fitToHeight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855B-00E9-4227-989D-C65A41707D83}">
  <sheetPr codeName="Sheet5">
    <pageSetUpPr fitToPage="1"/>
  </sheetPr>
  <dimension ref="A1:J35"/>
  <sheetViews>
    <sheetView view="pageBreakPreview" zoomScaleNormal="100" zoomScaleSheetLayoutView="100" workbookViewId="0">
      <selection activeCell="B2" sqref="B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6384" width="9" style="1"/>
  </cols>
  <sheetData>
    <row r="1" spans="1:10" ht="18.75" customHeight="1" x14ac:dyDescent="0.55000000000000004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" customHeight="1" thickBot="1" x14ac:dyDescent="0.6">
      <c r="B2" s="1" t="s">
        <v>3</v>
      </c>
      <c r="C2" s="22" t="s">
        <v>4</v>
      </c>
      <c r="D2" s="22"/>
      <c r="E2" s="22"/>
      <c r="F2" s="22"/>
      <c r="G2" s="22"/>
      <c r="H2" s="16"/>
      <c r="I2" s="97"/>
    </row>
    <row r="3" spans="1:10" ht="19.5" customHeight="1" thickBot="1" x14ac:dyDescent="0.6">
      <c r="C3" s="37" t="s">
        <v>5</v>
      </c>
      <c r="D3" s="38"/>
      <c r="E3" s="98" t="s">
        <v>53</v>
      </c>
      <c r="F3" s="99"/>
      <c r="G3" s="99"/>
      <c r="H3" s="99"/>
      <c r="I3" s="100"/>
    </row>
    <row r="4" spans="1:10" ht="15" customHeight="1" x14ac:dyDescent="0.55000000000000004"/>
    <row r="5" spans="1:10" ht="15" customHeight="1" thickBot="1" x14ac:dyDescent="0.6">
      <c r="B5" s="1" t="s">
        <v>6</v>
      </c>
      <c r="C5" s="22" t="s">
        <v>7</v>
      </c>
      <c r="D5" s="22"/>
      <c r="E5" s="22"/>
      <c r="F5" s="22"/>
      <c r="G5" s="22"/>
    </row>
    <row r="6" spans="1:10" ht="15" customHeight="1" x14ac:dyDescent="0.55000000000000004">
      <c r="C6" s="47" t="s">
        <v>8</v>
      </c>
      <c r="D6" s="21" t="s">
        <v>9</v>
      </c>
      <c r="E6" s="78">
        <v>1789994782</v>
      </c>
      <c r="F6" s="78"/>
      <c r="G6" s="78"/>
      <c r="H6" s="78"/>
      <c r="I6" s="79"/>
    </row>
    <row r="7" spans="1:10" ht="15" customHeight="1" x14ac:dyDescent="0.55000000000000004">
      <c r="C7" s="48"/>
      <c r="D7" s="10" t="s">
        <v>10</v>
      </c>
      <c r="E7" s="76">
        <v>90353892</v>
      </c>
      <c r="F7" s="76"/>
      <c r="G7" s="76"/>
      <c r="H7" s="76"/>
      <c r="I7" s="77"/>
    </row>
    <row r="8" spans="1:10" ht="15" customHeight="1" x14ac:dyDescent="0.55000000000000004">
      <c r="C8" s="49"/>
      <c r="D8" s="20" t="s">
        <v>11</v>
      </c>
      <c r="E8" s="101">
        <v>2145207069.0377264</v>
      </c>
      <c r="F8" s="101"/>
      <c r="G8" s="101"/>
      <c r="H8" s="101"/>
      <c r="I8" s="102"/>
    </row>
    <row r="9" spans="1:10" ht="15" customHeight="1" thickBot="1" x14ac:dyDescent="0.6">
      <c r="C9" s="34" t="s">
        <v>36</v>
      </c>
      <c r="D9" s="35"/>
      <c r="E9" s="73">
        <f>SUM(E6:I8)</f>
        <v>4025555743.0377264</v>
      </c>
      <c r="F9" s="74"/>
      <c r="G9" s="74"/>
      <c r="H9" s="74"/>
      <c r="I9" s="75"/>
    </row>
    <row r="10" spans="1:10" ht="15" customHeight="1" x14ac:dyDescent="0.55000000000000004">
      <c r="C10" s="31" t="s">
        <v>12</v>
      </c>
      <c r="D10" s="32"/>
      <c r="E10" s="32"/>
      <c r="F10" s="32"/>
      <c r="G10" s="32"/>
      <c r="H10" s="32"/>
      <c r="I10" s="33"/>
    </row>
    <row r="11" spans="1:10" ht="15" customHeight="1" x14ac:dyDescent="0.55000000000000004">
      <c r="C11" s="39" t="s">
        <v>34</v>
      </c>
      <c r="D11" s="11" t="s">
        <v>14</v>
      </c>
      <c r="E11" s="76">
        <v>338252763</v>
      </c>
      <c r="F11" s="76"/>
      <c r="G11" s="76"/>
      <c r="H11" s="76"/>
      <c r="I11" s="77"/>
    </row>
    <row r="12" spans="1:10" ht="15" customHeight="1" x14ac:dyDescent="0.55000000000000004">
      <c r="C12" s="39"/>
      <c r="D12" s="11" t="s">
        <v>35</v>
      </c>
      <c r="E12" s="76">
        <v>15901532</v>
      </c>
      <c r="F12" s="76"/>
      <c r="G12" s="76"/>
      <c r="H12" s="76"/>
      <c r="I12" s="77"/>
    </row>
    <row r="13" spans="1:10" ht="15" customHeight="1" x14ac:dyDescent="0.55000000000000004">
      <c r="C13" s="39"/>
      <c r="D13" s="12" t="s">
        <v>16</v>
      </c>
      <c r="E13" s="76">
        <v>145365986</v>
      </c>
      <c r="F13" s="76"/>
      <c r="G13" s="76"/>
      <c r="H13" s="76"/>
      <c r="I13" s="77"/>
    </row>
    <row r="14" spans="1:10" ht="15" customHeight="1" x14ac:dyDescent="0.55000000000000004">
      <c r="C14" s="50" t="s">
        <v>17</v>
      </c>
      <c r="D14" s="51"/>
      <c r="E14" s="101">
        <v>306147416</v>
      </c>
      <c r="F14" s="101"/>
      <c r="G14" s="101"/>
      <c r="H14" s="101"/>
      <c r="I14" s="102"/>
    </row>
    <row r="15" spans="1:10" ht="15" customHeight="1" thickBot="1" x14ac:dyDescent="0.6">
      <c r="C15" s="52" t="s">
        <v>36</v>
      </c>
      <c r="D15" s="53"/>
      <c r="E15" s="103">
        <f>SUM(E11:I14)</f>
        <v>805667697</v>
      </c>
      <c r="F15" s="103"/>
      <c r="G15" s="103"/>
      <c r="H15" s="103"/>
      <c r="I15" s="104"/>
    </row>
    <row r="16" spans="1:10" ht="15" customHeight="1" x14ac:dyDescent="0.55000000000000004">
      <c r="C16" s="54" t="s">
        <v>41</v>
      </c>
      <c r="D16" s="55"/>
      <c r="E16" s="105">
        <v>216920</v>
      </c>
      <c r="F16" s="105"/>
      <c r="G16" s="105"/>
      <c r="H16" s="105"/>
      <c r="I16" s="106"/>
    </row>
    <row r="17" spans="2:9" ht="15" customHeight="1" thickBot="1" x14ac:dyDescent="0.6">
      <c r="C17" s="49" t="s">
        <v>37</v>
      </c>
      <c r="D17" s="56"/>
      <c r="E17" s="107">
        <v>6954</v>
      </c>
      <c r="F17" s="107"/>
      <c r="G17" s="107"/>
      <c r="H17" s="107"/>
      <c r="I17" s="108"/>
    </row>
    <row r="18" spans="2:9" ht="15" customHeight="1" x14ac:dyDescent="0.55000000000000004">
      <c r="C18" s="54" t="s">
        <v>18</v>
      </c>
      <c r="D18" s="55"/>
      <c r="E18" s="78">
        <f>(E6+E8)/E16</f>
        <v>18141.258763773403</v>
      </c>
      <c r="F18" s="78"/>
      <c r="G18" s="78"/>
      <c r="H18" s="78"/>
      <c r="I18" s="79"/>
    </row>
    <row r="19" spans="2:9" ht="15" customHeight="1" thickBot="1" x14ac:dyDescent="0.6">
      <c r="C19" s="45" t="s">
        <v>40</v>
      </c>
      <c r="D19" s="46"/>
      <c r="E19" s="80">
        <f>E7/E17</f>
        <v>12993.081967213115</v>
      </c>
      <c r="F19" s="80"/>
      <c r="G19" s="80"/>
      <c r="H19" s="80"/>
      <c r="I19" s="81"/>
    </row>
    <row r="20" spans="2:9" ht="15" customHeight="1" x14ac:dyDescent="0.55000000000000004">
      <c r="C20" s="5" t="s">
        <v>44</v>
      </c>
      <c r="D20" s="5"/>
      <c r="E20" s="5"/>
      <c r="F20" s="5"/>
      <c r="G20" s="5"/>
      <c r="H20" s="5"/>
      <c r="I20" s="5"/>
    </row>
    <row r="21" spans="2:9" ht="15" customHeight="1" x14ac:dyDescent="0.55000000000000004">
      <c r="C21" s="5" t="s">
        <v>47</v>
      </c>
      <c r="D21" s="5"/>
      <c r="E21" s="5"/>
      <c r="F21" s="5"/>
      <c r="G21" s="5"/>
      <c r="H21" s="5"/>
      <c r="I21" s="5"/>
    </row>
    <row r="22" spans="2:9" ht="15" customHeight="1" x14ac:dyDescent="0.55000000000000004"/>
    <row r="23" spans="2:9" ht="15" customHeight="1" x14ac:dyDescent="0.55000000000000004">
      <c r="B23" s="1" t="s">
        <v>19</v>
      </c>
      <c r="C23" s="22" t="s">
        <v>20</v>
      </c>
      <c r="D23" s="22"/>
      <c r="E23" s="22"/>
      <c r="F23" s="22"/>
      <c r="G23" s="22"/>
    </row>
    <row r="24" spans="2:9" ht="12.5" thickBot="1" x14ac:dyDescent="0.6">
      <c r="C24" s="16"/>
      <c r="D24" s="16"/>
      <c r="E24" s="57" t="s">
        <v>21</v>
      </c>
      <c r="F24" s="57"/>
      <c r="G24" s="57" t="s">
        <v>22</v>
      </c>
      <c r="H24" s="57"/>
      <c r="I24" s="57"/>
    </row>
    <row r="25" spans="2:9" ht="15" customHeight="1" x14ac:dyDescent="0.55000000000000004">
      <c r="C25" s="23" t="s">
        <v>23</v>
      </c>
      <c r="D25" s="24"/>
      <c r="E25" s="109"/>
      <c r="F25" s="110"/>
      <c r="G25" s="111"/>
      <c r="H25" s="111"/>
      <c r="I25" s="112"/>
    </row>
    <row r="26" spans="2:9" ht="15" customHeight="1" thickBot="1" x14ac:dyDescent="0.6">
      <c r="C26" s="25" t="s">
        <v>24</v>
      </c>
      <c r="D26" s="26"/>
      <c r="E26" s="113"/>
      <c r="F26" s="113"/>
      <c r="G26" s="113"/>
      <c r="H26" s="113"/>
      <c r="I26" s="114"/>
    </row>
    <row r="27" spans="2:9" ht="15" customHeight="1" thickBot="1" x14ac:dyDescent="0.6">
      <c r="C27" s="58" t="s">
        <v>38</v>
      </c>
      <c r="D27" s="59"/>
      <c r="E27" s="88">
        <v>22</v>
      </c>
      <c r="F27" s="89"/>
      <c r="G27" s="89"/>
      <c r="H27" s="89"/>
      <c r="I27" s="90"/>
    </row>
    <row r="28" spans="2:9" ht="15" customHeight="1" x14ac:dyDescent="0.55000000000000004">
      <c r="C28" s="5" t="s">
        <v>46</v>
      </c>
      <c r="D28" s="5"/>
      <c r="E28" s="91"/>
      <c r="F28" s="91"/>
      <c r="G28" s="91"/>
      <c r="H28" s="91"/>
      <c r="I28" s="91"/>
    </row>
    <row r="29" spans="2:9" ht="15" customHeight="1" x14ac:dyDescent="0.55000000000000004"/>
    <row r="30" spans="2:9" ht="15" customHeight="1" thickBot="1" x14ac:dyDescent="0.6">
      <c r="B30" s="1" t="s">
        <v>25</v>
      </c>
      <c r="C30" s="22" t="s">
        <v>26</v>
      </c>
      <c r="D30" s="22"/>
      <c r="E30" s="22"/>
      <c r="F30" s="22"/>
      <c r="G30" s="22"/>
    </row>
    <row r="31" spans="2:9" ht="15" customHeight="1" x14ac:dyDescent="0.55000000000000004">
      <c r="C31" s="27" t="s">
        <v>27</v>
      </c>
      <c r="D31" s="18" t="s">
        <v>28</v>
      </c>
      <c r="E31" s="92">
        <f>(SUM(E11:I12))/(SUM(E11:I13))</f>
        <v>0.70898882081626635</v>
      </c>
      <c r="F31" s="92"/>
      <c r="G31" s="92"/>
      <c r="H31" s="92"/>
      <c r="I31" s="93"/>
    </row>
    <row r="32" spans="2:9" ht="15" customHeight="1" thickBot="1" x14ac:dyDescent="0.6">
      <c r="C32" s="28"/>
      <c r="D32" s="19" t="s">
        <v>29</v>
      </c>
      <c r="E32" s="94">
        <f>E13/(SUM(E11:I13))</f>
        <v>0.2910111791837337</v>
      </c>
      <c r="F32" s="94"/>
      <c r="G32" s="94"/>
      <c r="H32" s="94"/>
      <c r="I32" s="95"/>
    </row>
    <row r="33" spans="2:9" ht="15" customHeight="1" x14ac:dyDescent="0.55000000000000004"/>
    <row r="34" spans="2:9" ht="15" customHeight="1" thickBot="1" x14ac:dyDescent="0.6">
      <c r="B34" s="1" t="s">
        <v>30</v>
      </c>
      <c r="C34" s="22" t="s">
        <v>31</v>
      </c>
      <c r="D34" s="22"/>
      <c r="E34" s="22"/>
      <c r="F34" s="22"/>
      <c r="G34" s="22"/>
      <c r="H34" s="22"/>
      <c r="I34" s="22"/>
    </row>
    <row r="35" spans="2:9" ht="70" customHeight="1" thickBot="1" x14ac:dyDescent="0.6">
      <c r="C35" s="96" t="s">
        <v>32</v>
      </c>
      <c r="D35" s="115"/>
      <c r="E35" s="116"/>
      <c r="F35" s="116"/>
      <c r="G35" s="116"/>
      <c r="H35" s="116"/>
      <c r="I35" s="11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fitToHeight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E826-71B1-45EA-BB93-1F8E0F37C735}">
  <sheetPr codeName="Sheet6">
    <pageSetUpPr fitToPage="1"/>
  </sheetPr>
  <dimension ref="A1:J35"/>
  <sheetViews>
    <sheetView tabSelected="1" view="pageBreakPreview" zoomScaleNormal="100" zoomScaleSheetLayoutView="100" workbookViewId="0">
      <selection activeCell="D35" sqref="D35:I3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6384" width="9" style="1"/>
  </cols>
  <sheetData>
    <row r="1" spans="1:10" ht="18.75" customHeight="1" x14ac:dyDescent="0.55000000000000004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" customHeight="1" thickBot="1" x14ac:dyDescent="0.6">
      <c r="B2" s="1" t="s">
        <v>3</v>
      </c>
      <c r="C2" s="22" t="s">
        <v>4</v>
      </c>
      <c r="D2" s="22"/>
      <c r="E2" s="22"/>
      <c r="F2" s="22"/>
      <c r="G2" s="22"/>
      <c r="H2" s="16"/>
      <c r="I2" s="97"/>
    </row>
    <row r="3" spans="1:10" ht="19.5" customHeight="1" thickBot="1" x14ac:dyDescent="0.6">
      <c r="C3" s="37" t="s">
        <v>5</v>
      </c>
      <c r="D3" s="38"/>
      <c r="E3" s="98" t="s">
        <v>53</v>
      </c>
      <c r="F3" s="99"/>
      <c r="G3" s="99"/>
      <c r="H3" s="99"/>
      <c r="I3" s="100"/>
    </row>
    <row r="4" spans="1:10" ht="15" customHeight="1" x14ac:dyDescent="0.55000000000000004"/>
    <row r="5" spans="1:10" ht="15" customHeight="1" thickBot="1" x14ac:dyDescent="0.6">
      <c r="B5" s="1" t="s">
        <v>6</v>
      </c>
      <c r="C5" s="22" t="s">
        <v>7</v>
      </c>
      <c r="D5" s="22"/>
      <c r="E5" s="22"/>
      <c r="F5" s="22"/>
      <c r="G5" s="22"/>
    </row>
    <row r="6" spans="1:10" ht="15" customHeight="1" x14ac:dyDescent="0.55000000000000004">
      <c r="C6" s="47" t="s">
        <v>8</v>
      </c>
      <c r="D6" s="21" t="s">
        <v>9</v>
      </c>
      <c r="E6" s="78">
        <v>4712692043</v>
      </c>
      <c r="F6" s="78"/>
      <c r="G6" s="78"/>
      <c r="H6" s="78"/>
      <c r="I6" s="79"/>
    </row>
    <row r="7" spans="1:10" ht="15" customHeight="1" x14ac:dyDescent="0.55000000000000004">
      <c r="C7" s="48"/>
      <c r="D7" s="10" t="s">
        <v>10</v>
      </c>
      <c r="E7" s="76">
        <v>235496419</v>
      </c>
      <c r="F7" s="76"/>
      <c r="G7" s="76"/>
      <c r="H7" s="76"/>
      <c r="I7" s="77"/>
    </row>
    <row r="8" spans="1:10" ht="15" customHeight="1" x14ac:dyDescent="0.55000000000000004">
      <c r="C8" s="49"/>
      <c r="D8" s="20" t="s">
        <v>11</v>
      </c>
      <c r="E8" s="101">
        <v>5220381888.2072535</v>
      </c>
      <c r="F8" s="101"/>
      <c r="G8" s="101"/>
      <c r="H8" s="101"/>
      <c r="I8" s="102"/>
    </row>
    <row r="9" spans="1:10" ht="15" customHeight="1" thickBot="1" x14ac:dyDescent="0.6">
      <c r="C9" s="34" t="s">
        <v>36</v>
      </c>
      <c r="D9" s="35"/>
      <c r="E9" s="73">
        <f>SUM(E6:I8)</f>
        <v>10168570350.207253</v>
      </c>
      <c r="F9" s="74"/>
      <c r="G9" s="74"/>
      <c r="H9" s="74"/>
      <c r="I9" s="75"/>
    </row>
    <row r="10" spans="1:10" ht="15" customHeight="1" x14ac:dyDescent="0.55000000000000004">
      <c r="C10" s="31" t="s">
        <v>12</v>
      </c>
      <c r="D10" s="32"/>
      <c r="E10" s="32"/>
      <c r="F10" s="32"/>
      <c r="G10" s="32"/>
      <c r="H10" s="32"/>
      <c r="I10" s="33"/>
    </row>
    <row r="11" spans="1:10" ht="15" customHeight="1" x14ac:dyDescent="0.55000000000000004">
      <c r="C11" s="39" t="s">
        <v>34</v>
      </c>
      <c r="D11" s="11" t="s">
        <v>14</v>
      </c>
      <c r="E11" s="76">
        <v>810894106</v>
      </c>
      <c r="F11" s="76"/>
      <c r="G11" s="76"/>
      <c r="H11" s="76"/>
      <c r="I11" s="77"/>
    </row>
    <row r="12" spans="1:10" ht="15" customHeight="1" x14ac:dyDescent="0.55000000000000004">
      <c r="C12" s="39"/>
      <c r="D12" s="11" t="s">
        <v>35</v>
      </c>
      <c r="E12" s="76">
        <v>41566685</v>
      </c>
      <c r="F12" s="76"/>
      <c r="G12" s="76"/>
      <c r="H12" s="76"/>
      <c r="I12" s="77"/>
    </row>
    <row r="13" spans="1:10" ht="15" customHeight="1" x14ac:dyDescent="0.55000000000000004">
      <c r="C13" s="39"/>
      <c r="D13" s="12" t="s">
        <v>16</v>
      </c>
      <c r="E13" s="76">
        <v>272083023</v>
      </c>
      <c r="F13" s="76"/>
      <c r="G13" s="76"/>
      <c r="H13" s="76"/>
      <c r="I13" s="77"/>
    </row>
    <row r="14" spans="1:10" ht="15" customHeight="1" x14ac:dyDescent="0.55000000000000004">
      <c r="C14" s="50" t="s">
        <v>17</v>
      </c>
      <c r="D14" s="51"/>
      <c r="E14" s="101">
        <v>759389588</v>
      </c>
      <c r="F14" s="101"/>
      <c r="G14" s="101"/>
      <c r="H14" s="101"/>
      <c r="I14" s="102"/>
    </row>
    <row r="15" spans="1:10" ht="15" customHeight="1" thickBot="1" x14ac:dyDescent="0.6">
      <c r="C15" s="52" t="s">
        <v>36</v>
      </c>
      <c r="D15" s="53"/>
      <c r="E15" s="103">
        <f>SUM(E11:I14)</f>
        <v>1883933402</v>
      </c>
      <c r="F15" s="103"/>
      <c r="G15" s="103"/>
      <c r="H15" s="103"/>
      <c r="I15" s="104"/>
    </row>
    <row r="16" spans="1:10" ht="15" customHeight="1" x14ac:dyDescent="0.55000000000000004">
      <c r="C16" s="54" t="s">
        <v>41</v>
      </c>
      <c r="D16" s="55"/>
      <c r="E16" s="118">
        <v>471821</v>
      </c>
      <c r="F16" s="119"/>
      <c r="G16" s="119"/>
      <c r="H16" s="119"/>
      <c r="I16" s="120"/>
    </row>
    <row r="17" spans="2:9" ht="15" customHeight="1" thickBot="1" x14ac:dyDescent="0.6">
      <c r="C17" s="49" t="s">
        <v>37</v>
      </c>
      <c r="D17" s="56"/>
      <c r="E17" s="121">
        <v>17624</v>
      </c>
      <c r="F17" s="122"/>
      <c r="G17" s="122"/>
      <c r="H17" s="122"/>
      <c r="I17" s="123"/>
    </row>
    <row r="18" spans="2:9" ht="15" customHeight="1" x14ac:dyDescent="0.55000000000000004">
      <c r="C18" s="54" t="s">
        <v>18</v>
      </c>
      <c r="D18" s="55"/>
      <c r="E18" s="78">
        <f>(E6+E8)/E16</f>
        <v>21052.632102444048</v>
      </c>
      <c r="F18" s="78"/>
      <c r="G18" s="78"/>
      <c r="H18" s="78"/>
      <c r="I18" s="79"/>
    </row>
    <row r="19" spans="2:9" ht="15" customHeight="1" thickBot="1" x14ac:dyDescent="0.6">
      <c r="C19" s="45" t="s">
        <v>40</v>
      </c>
      <c r="D19" s="46"/>
      <c r="E19" s="80">
        <f>E7/E17</f>
        <v>13362.257092600999</v>
      </c>
      <c r="F19" s="80"/>
      <c r="G19" s="80"/>
      <c r="H19" s="80"/>
      <c r="I19" s="81"/>
    </row>
    <row r="20" spans="2:9" ht="15" customHeight="1" x14ac:dyDescent="0.55000000000000004">
      <c r="C20" s="5" t="s">
        <v>44</v>
      </c>
      <c r="D20" s="5"/>
      <c r="E20" s="5"/>
      <c r="F20" s="5"/>
      <c r="G20" s="5"/>
      <c r="H20" s="5"/>
      <c r="I20" s="5"/>
    </row>
    <row r="21" spans="2:9" ht="15" customHeight="1" x14ac:dyDescent="0.55000000000000004">
      <c r="C21" s="5" t="s">
        <v>47</v>
      </c>
      <c r="D21" s="5"/>
      <c r="E21" s="5"/>
      <c r="F21" s="5"/>
      <c r="G21" s="5"/>
      <c r="H21" s="5"/>
      <c r="I21" s="5"/>
    </row>
    <row r="22" spans="2:9" ht="15" customHeight="1" x14ac:dyDescent="0.55000000000000004"/>
    <row r="23" spans="2:9" ht="15" customHeight="1" x14ac:dyDescent="0.55000000000000004">
      <c r="B23" s="1" t="s">
        <v>19</v>
      </c>
      <c r="C23" s="22" t="s">
        <v>20</v>
      </c>
      <c r="D23" s="22"/>
      <c r="E23" s="22"/>
      <c r="F23" s="22"/>
      <c r="G23" s="22"/>
    </row>
    <row r="24" spans="2:9" ht="12.5" thickBot="1" x14ac:dyDescent="0.6">
      <c r="C24" s="16"/>
      <c r="D24" s="16"/>
      <c r="E24" s="57" t="s">
        <v>21</v>
      </c>
      <c r="F24" s="57"/>
      <c r="G24" s="57" t="s">
        <v>22</v>
      </c>
      <c r="H24" s="57"/>
      <c r="I24" s="57"/>
    </row>
    <row r="25" spans="2:9" ht="15" customHeight="1" x14ac:dyDescent="0.55000000000000004">
      <c r="C25" s="23" t="s">
        <v>23</v>
      </c>
      <c r="D25" s="24"/>
      <c r="E25" s="109"/>
      <c r="F25" s="110"/>
      <c r="G25" s="111"/>
      <c r="H25" s="111"/>
      <c r="I25" s="112"/>
    </row>
    <row r="26" spans="2:9" ht="15" customHeight="1" thickBot="1" x14ac:dyDescent="0.6">
      <c r="C26" s="25" t="s">
        <v>24</v>
      </c>
      <c r="D26" s="26"/>
      <c r="E26" s="113"/>
      <c r="F26" s="113"/>
      <c r="G26" s="113"/>
      <c r="H26" s="113"/>
      <c r="I26" s="114"/>
    </row>
    <row r="27" spans="2:9" ht="15" customHeight="1" thickBot="1" x14ac:dyDescent="0.6">
      <c r="C27" s="58" t="s">
        <v>38</v>
      </c>
      <c r="D27" s="59"/>
      <c r="E27" s="88">
        <v>28</v>
      </c>
      <c r="F27" s="89"/>
      <c r="G27" s="89"/>
      <c r="H27" s="89"/>
      <c r="I27" s="90"/>
    </row>
    <row r="28" spans="2:9" ht="15" customHeight="1" x14ac:dyDescent="0.55000000000000004">
      <c r="C28" s="5" t="s">
        <v>46</v>
      </c>
      <c r="D28" s="5"/>
      <c r="E28" s="91"/>
      <c r="F28" s="91"/>
      <c r="G28" s="91"/>
      <c r="H28" s="91"/>
      <c r="I28" s="91"/>
    </row>
    <row r="29" spans="2:9" ht="15" customHeight="1" x14ac:dyDescent="0.55000000000000004"/>
    <row r="30" spans="2:9" ht="15" customHeight="1" thickBot="1" x14ac:dyDescent="0.6">
      <c r="B30" s="1" t="s">
        <v>25</v>
      </c>
      <c r="C30" s="22" t="s">
        <v>26</v>
      </c>
      <c r="D30" s="22"/>
      <c r="E30" s="22"/>
      <c r="F30" s="22"/>
      <c r="G30" s="22"/>
    </row>
    <row r="31" spans="2:9" ht="15" customHeight="1" x14ac:dyDescent="0.55000000000000004">
      <c r="C31" s="27" t="s">
        <v>27</v>
      </c>
      <c r="D31" s="18" t="s">
        <v>28</v>
      </c>
      <c r="E31" s="92">
        <f>(SUM(E11:I12))/(SUM(E11:I13))</f>
        <v>0.75805031372481502</v>
      </c>
      <c r="F31" s="92"/>
      <c r="G31" s="92"/>
      <c r="H31" s="92"/>
      <c r="I31" s="93"/>
    </row>
    <row r="32" spans="2:9" ht="15" customHeight="1" thickBot="1" x14ac:dyDescent="0.6">
      <c r="C32" s="28"/>
      <c r="D32" s="19" t="s">
        <v>29</v>
      </c>
      <c r="E32" s="94">
        <f>E13/(SUM(E11:I13))</f>
        <v>0.24194968627518501</v>
      </c>
      <c r="F32" s="94"/>
      <c r="G32" s="94"/>
      <c r="H32" s="94"/>
      <c r="I32" s="95"/>
    </row>
    <row r="33" spans="2:9" ht="15" customHeight="1" x14ac:dyDescent="0.55000000000000004"/>
    <row r="34" spans="2:9" ht="15" customHeight="1" thickBot="1" x14ac:dyDescent="0.6">
      <c r="B34" s="1" t="s">
        <v>30</v>
      </c>
      <c r="C34" s="22" t="s">
        <v>31</v>
      </c>
      <c r="D34" s="22"/>
      <c r="E34" s="22"/>
      <c r="F34" s="22"/>
      <c r="G34" s="22"/>
      <c r="H34" s="22"/>
      <c r="I34" s="22"/>
    </row>
    <row r="35" spans="2:9" ht="70" customHeight="1" thickBot="1" x14ac:dyDescent="0.6">
      <c r="C35" s="96" t="s">
        <v>32</v>
      </c>
      <c r="D35" s="115"/>
      <c r="E35" s="116"/>
      <c r="F35" s="116"/>
      <c r="G35" s="116"/>
      <c r="H35" s="116"/>
      <c r="I35" s="11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fitToHeight="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E56E-4988-436F-87C5-9E43C85BB34A}">
  <sheetPr codeName="Sheet7">
    <pageSetUpPr fitToPage="1"/>
  </sheetPr>
  <dimension ref="A1:N35"/>
  <sheetViews>
    <sheetView view="pageBreakPreview" zoomScale="85" zoomScaleNormal="100" zoomScaleSheetLayoutView="85" workbookViewId="0">
      <selection activeCell="B2" sqref="B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</row>
    <row r="2" spans="1:14" ht="15" customHeight="1" thickBot="1" x14ac:dyDescent="0.6">
      <c r="B2" s="1" t="s">
        <v>3</v>
      </c>
      <c r="C2" s="22" t="s">
        <v>4</v>
      </c>
      <c r="D2" s="22"/>
      <c r="E2" s="22"/>
      <c r="F2" s="22"/>
      <c r="G2" s="22"/>
      <c r="H2" s="16"/>
      <c r="I2" s="97"/>
    </row>
    <row r="3" spans="1:14" ht="19.5" customHeight="1" thickBot="1" x14ac:dyDescent="0.6">
      <c r="C3" s="37" t="s">
        <v>5</v>
      </c>
      <c r="D3" s="38"/>
      <c r="E3" s="98" t="s">
        <v>53</v>
      </c>
      <c r="F3" s="99"/>
      <c r="G3" s="99"/>
      <c r="H3" s="99"/>
      <c r="I3" s="100"/>
    </row>
    <row r="4" spans="1:14" ht="15" customHeight="1" x14ac:dyDescent="0.55000000000000004"/>
    <row r="5" spans="1:14" ht="15" customHeight="1" thickBot="1" x14ac:dyDescent="0.6">
      <c r="B5" s="1" t="s">
        <v>6</v>
      </c>
      <c r="C5" s="22" t="s">
        <v>7</v>
      </c>
      <c r="D5" s="22"/>
      <c r="E5" s="22"/>
      <c r="F5" s="22"/>
      <c r="G5" s="22"/>
    </row>
    <row r="6" spans="1:14" ht="15" customHeight="1" x14ac:dyDescent="0.55000000000000004">
      <c r="C6" s="47" t="s">
        <v>8</v>
      </c>
      <c r="D6" s="21" t="s">
        <v>9</v>
      </c>
      <c r="E6" s="78">
        <v>9123971897</v>
      </c>
      <c r="F6" s="78"/>
      <c r="G6" s="78"/>
      <c r="H6" s="78"/>
      <c r="I6" s="79"/>
    </row>
    <row r="7" spans="1:14" ht="15" customHeight="1" x14ac:dyDescent="0.55000000000000004">
      <c r="C7" s="48"/>
      <c r="D7" s="10" t="s">
        <v>10</v>
      </c>
      <c r="E7" s="76">
        <v>322756141</v>
      </c>
      <c r="F7" s="76"/>
      <c r="G7" s="76"/>
      <c r="H7" s="76"/>
      <c r="I7" s="77"/>
    </row>
    <row r="8" spans="1:14" ht="15" customHeight="1" x14ac:dyDescent="0.55000000000000004">
      <c r="C8" s="49"/>
      <c r="D8" s="20" t="s">
        <v>11</v>
      </c>
      <c r="E8" s="101">
        <v>11933846447</v>
      </c>
      <c r="F8" s="101"/>
      <c r="G8" s="101"/>
      <c r="H8" s="101"/>
      <c r="I8" s="102"/>
    </row>
    <row r="9" spans="1:14" ht="15" customHeight="1" thickBot="1" x14ac:dyDescent="0.6">
      <c r="C9" s="34" t="s">
        <v>36</v>
      </c>
      <c r="D9" s="35"/>
      <c r="E9" s="73">
        <f>SUM(E6:I8)</f>
        <v>21380574485</v>
      </c>
      <c r="F9" s="74"/>
      <c r="G9" s="74"/>
      <c r="H9" s="74"/>
      <c r="I9" s="75"/>
    </row>
    <row r="10" spans="1:14" ht="15" customHeight="1" x14ac:dyDescent="0.55000000000000004">
      <c r="C10" s="31" t="s">
        <v>12</v>
      </c>
      <c r="D10" s="32"/>
      <c r="E10" s="32"/>
      <c r="F10" s="32"/>
      <c r="G10" s="32"/>
      <c r="H10" s="32"/>
      <c r="I10" s="33"/>
    </row>
    <row r="11" spans="1:14" ht="15" customHeight="1" x14ac:dyDescent="0.55000000000000004">
      <c r="C11" s="39" t="s">
        <v>34</v>
      </c>
      <c r="D11" s="11" t="s">
        <v>14</v>
      </c>
      <c r="E11" s="76">
        <v>1479737513</v>
      </c>
      <c r="F11" s="76"/>
      <c r="G11" s="76"/>
      <c r="H11" s="76"/>
      <c r="I11" s="77"/>
    </row>
    <row r="12" spans="1:14" ht="15" customHeight="1" x14ac:dyDescent="0.55000000000000004">
      <c r="C12" s="39"/>
      <c r="D12" s="11" t="s">
        <v>35</v>
      </c>
      <c r="E12" s="76">
        <v>60807158</v>
      </c>
      <c r="F12" s="76"/>
      <c r="G12" s="76"/>
      <c r="H12" s="76"/>
      <c r="I12" s="77"/>
    </row>
    <row r="13" spans="1:14" ht="15" customHeight="1" x14ac:dyDescent="0.55000000000000004">
      <c r="C13" s="39"/>
      <c r="D13" s="12" t="s">
        <v>16</v>
      </c>
      <c r="E13" s="76">
        <v>414985560</v>
      </c>
      <c r="F13" s="76"/>
      <c r="G13" s="76"/>
      <c r="H13" s="76"/>
      <c r="I13" s="77"/>
      <c r="M13" s="13"/>
      <c r="N13" s="13"/>
    </row>
    <row r="14" spans="1:14" ht="15" customHeight="1" x14ac:dyDescent="0.55000000000000004">
      <c r="C14" s="50" t="s">
        <v>17</v>
      </c>
      <c r="D14" s="51"/>
      <c r="E14" s="101">
        <v>1373060915</v>
      </c>
      <c r="F14" s="101"/>
      <c r="G14" s="101"/>
      <c r="H14" s="101"/>
      <c r="I14" s="102"/>
    </row>
    <row r="15" spans="1:14" ht="15" customHeight="1" thickBot="1" x14ac:dyDescent="0.6">
      <c r="C15" s="52" t="s">
        <v>36</v>
      </c>
      <c r="D15" s="53"/>
      <c r="E15" s="103">
        <f>SUM(E11:I14)</f>
        <v>3328591146</v>
      </c>
      <c r="F15" s="103"/>
      <c r="G15" s="103"/>
      <c r="H15" s="103"/>
      <c r="I15" s="104"/>
    </row>
    <row r="16" spans="1:14" ht="15" customHeight="1" x14ac:dyDescent="0.55000000000000004">
      <c r="C16" s="54" t="s">
        <v>41</v>
      </c>
      <c r="D16" s="55"/>
      <c r="E16" s="105">
        <v>756326</v>
      </c>
      <c r="F16" s="105"/>
      <c r="G16" s="105"/>
      <c r="H16" s="105"/>
      <c r="I16" s="106"/>
    </row>
    <row r="17" spans="2:9" ht="15" customHeight="1" thickBot="1" x14ac:dyDescent="0.6">
      <c r="C17" s="49" t="s">
        <v>37</v>
      </c>
      <c r="D17" s="56"/>
      <c r="E17" s="107">
        <f>27157+1866</f>
        <v>29023</v>
      </c>
      <c r="F17" s="107"/>
      <c r="G17" s="107"/>
      <c r="H17" s="107"/>
      <c r="I17" s="108"/>
    </row>
    <row r="18" spans="2:9" ht="15" customHeight="1" x14ac:dyDescent="0.55000000000000004">
      <c r="C18" s="54" t="s">
        <v>18</v>
      </c>
      <c r="D18" s="55"/>
      <c r="E18" s="78">
        <f>(E6+E8)/E16</f>
        <v>27842.251018740597</v>
      </c>
      <c r="F18" s="78"/>
      <c r="G18" s="78"/>
      <c r="H18" s="78"/>
      <c r="I18" s="79"/>
    </row>
    <row r="19" spans="2:9" ht="15" customHeight="1" thickBot="1" x14ac:dyDescent="0.6">
      <c r="C19" s="45" t="s">
        <v>40</v>
      </c>
      <c r="D19" s="46"/>
      <c r="E19" s="80">
        <f>E7/E17</f>
        <v>11120.702236157531</v>
      </c>
      <c r="F19" s="80"/>
      <c r="G19" s="80"/>
      <c r="H19" s="80"/>
      <c r="I19" s="81"/>
    </row>
    <row r="20" spans="2:9" ht="15" customHeight="1" x14ac:dyDescent="0.55000000000000004">
      <c r="C20" s="5" t="s">
        <v>44</v>
      </c>
      <c r="D20" s="5"/>
      <c r="E20" s="5"/>
      <c r="F20" s="5"/>
      <c r="G20" s="5"/>
      <c r="H20" s="5"/>
      <c r="I20" s="5"/>
    </row>
    <row r="21" spans="2:9" ht="15" customHeight="1" x14ac:dyDescent="0.55000000000000004">
      <c r="C21" s="5" t="s">
        <v>47</v>
      </c>
      <c r="D21" s="5"/>
      <c r="E21" s="5"/>
      <c r="F21" s="5"/>
      <c r="G21" s="5"/>
      <c r="H21" s="5"/>
      <c r="I21" s="5"/>
    </row>
    <row r="22" spans="2:9" ht="15" customHeight="1" x14ac:dyDescent="0.55000000000000004"/>
    <row r="23" spans="2:9" ht="15" customHeight="1" x14ac:dyDescent="0.55000000000000004">
      <c r="B23" s="1" t="s">
        <v>19</v>
      </c>
      <c r="C23" s="22" t="s">
        <v>20</v>
      </c>
      <c r="D23" s="22"/>
      <c r="E23" s="22"/>
      <c r="F23" s="22"/>
      <c r="G23" s="22"/>
    </row>
    <row r="24" spans="2:9" ht="12.5" thickBot="1" x14ac:dyDescent="0.6">
      <c r="C24" s="16"/>
      <c r="D24" s="16"/>
      <c r="E24" s="57" t="s">
        <v>21</v>
      </c>
      <c r="F24" s="57"/>
      <c r="G24" s="57" t="s">
        <v>22</v>
      </c>
      <c r="H24" s="57"/>
      <c r="I24" s="57"/>
    </row>
    <row r="25" spans="2:9" ht="15" customHeight="1" x14ac:dyDescent="0.55000000000000004">
      <c r="C25" s="23" t="s">
        <v>23</v>
      </c>
      <c r="D25" s="24"/>
      <c r="E25" s="109"/>
      <c r="F25" s="110"/>
      <c r="G25" s="111"/>
      <c r="H25" s="111"/>
      <c r="I25" s="112"/>
    </row>
    <row r="26" spans="2:9" ht="15" customHeight="1" thickBot="1" x14ac:dyDescent="0.6">
      <c r="C26" s="25" t="s">
        <v>24</v>
      </c>
      <c r="D26" s="26"/>
      <c r="E26" s="113"/>
      <c r="F26" s="113"/>
      <c r="G26" s="113"/>
      <c r="H26" s="113"/>
      <c r="I26" s="114"/>
    </row>
    <row r="27" spans="2:9" ht="15" customHeight="1" thickBot="1" x14ac:dyDescent="0.6">
      <c r="C27" s="58" t="s">
        <v>38</v>
      </c>
      <c r="D27" s="59"/>
      <c r="E27" s="88">
        <v>31</v>
      </c>
      <c r="F27" s="89"/>
      <c r="G27" s="89"/>
      <c r="H27" s="89"/>
      <c r="I27" s="90"/>
    </row>
    <row r="28" spans="2:9" ht="15" customHeight="1" x14ac:dyDescent="0.55000000000000004">
      <c r="C28" s="5" t="s">
        <v>46</v>
      </c>
      <c r="D28" s="5"/>
      <c r="E28" s="91"/>
      <c r="F28" s="91"/>
      <c r="G28" s="91"/>
      <c r="H28" s="91"/>
      <c r="I28" s="91"/>
    </row>
    <row r="29" spans="2:9" ht="15" customHeight="1" x14ac:dyDescent="0.55000000000000004"/>
    <row r="30" spans="2:9" ht="15" customHeight="1" thickBot="1" x14ac:dyDescent="0.6">
      <c r="B30" s="1" t="s">
        <v>25</v>
      </c>
      <c r="C30" s="22" t="s">
        <v>26</v>
      </c>
      <c r="D30" s="22"/>
      <c r="E30" s="22"/>
      <c r="F30" s="22"/>
      <c r="G30" s="22"/>
    </row>
    <row r="31" spans="2:9" ht="15" customHeight="1" x14ac:dyDescent="0.55000000000000004">
      <c r="C31" s="27" t="s">
        <v>27</v>
      </c>
      <c r="D31" s="18" t="s">
        <v>28</v>
      </c>
      <c r="E31" s="92">
        <f>(SUM(E11:I12))/(SUM(E11:I13))</f>
        <v>0.78778872685195522</v>
      </c>
      <c r="F31" s="92"/>
      <c r="G31" s="92"/>
      <c r="H31" s="92"/>
      <c r="I31" s="93"/>
    </row>
    <row r="32" spans="2:9" ht="15" customHeight="1" thickBot="1" x14ac:dyDescent="0.6">
      <c r="C32" s="28"/>
      <c r="D32" s="19" t="s">
        <v>29</v>
      </c>
      <c r="E32" s="94">
        <f>E13/(SUM(E11:I13))</f>
        <v>0.21221127314804472</v>
      </c>
      <c r="F32" s="94"/>
      <c r="G32" s="94"/>
      <c r="H32" s="94"/>
      <c r="I32" s="95"/>
    </row>
    <row r="33" spans="2:9" ht="15" customHeight="1" x14ac:dyDescent="0.55000000000000004"/>
    <row r="34" spans="2:9" ht="15" customHeight="1" thickBot="1" x14ac:dyDescent="0.6">
      <c r="B34" s="1" t="s">
        <v>30</v>
      </c>
      <c r="C34" s="22" t="s">
        <v>31</v>
      </c>
      <c r="D34" s="22"/>
      <c r="E34" s="22"/>
      <c r="F34" s="22"/>
      <c r="G34" s="22"/>
      <c r="H34" s="22"/>
      <c r="I34" s="22"/>
    </row>
    <row r="35" spans="2:9" ht="70" customHeight="1" thickBot="1" x14ac:dyDescent="0.6">
      <c r="C35" s="96" t="s">
        <v>32</v>
      </c>
      <c r="D35" s="115"/>
      <c r="E35" s="116"/>
      <c r="F35" s="116"/>
      <c r="G35" s="116"/>
      <c r="H35" s="116"/>
      <c r="I35" s="11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fitToHeight="0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C929-639D-4168-B55E-A4AB1DB89D9E}">
  <sheetPr codeName="Sheet8"/>
  <dimension ref="A1:N35"/>
  <sheetViews>
    <sheetView view="pageBreakPreview" topLeftCell="A19" zoomScale="85" zoomScaleNormal="100" zoomScaleSheetLayoutView="85" workbookViewId="0">
      <selection activeCell="B2" sqref="B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</row>
    <row r="2" spans="1:14" ht="15" customHeight="1" thickBot="1" x14ac:dyDescent="0.6">
      <c r="B2" s="1" t="s">
        <v>3</v>
      </c>
      <c r="C2" s="22" t="s">
        <v>4</v>
      </c>
      <c r="D2" s="22"/>
      <c r="E2" s="22"/>
      <c r="F2" s="22"/>
      <c r="G2" s="22"/>
      <c r="H2" s="16"/>
      <c r="I2" s="97"/>
    </row>
    <row r="3" spans="1:14" ht="19.5" customHeight="1" thickBot="1" x14ac:dyDescent="0.6">
      <c r="C3" s="37" t="s">
        <v>5</v>
      </c>
      <c r="D3" s="38"/>
      <c r="E3" s="98" t="s">
        <v>53</v>
      </c>
      <c r="F3" s="99"/>
      <c r="G3" s="99"/>
      <c r="H3" s="99"/>
      <c r="I3" s="100"/>
    </row>
    <row r="4" spans="1:14" ht="15" customHeight="1" x14ac:dyDescent="0.55000000000000004"/>
    <row r="5" spans="1:14" ht="15" customHeight="1" thickBot="1" x14ac:dyDescent="0.6">
      <c r="B5" s="1" t="s">
        <v>6</v>
      </c>
      <c r="C5" s="22" t="s">
        <v>7</v>
      </c>
      <c r="D5" s="22"/>
      <c r="E5" s="22"/>
      <c r="F5" s="22"/>
      <c r="G5" s="22"/>
    </row>
    <row r="6" spans="1:14" ht="15" customHeight="1" x14ac:dyDescent="0.55000000000000004">
      <c r="C6" s="47" t="s">
        <v>8</v>
      </c>
      <c r="D6" s="21" t="s">
        <v>9</v>
      </c>
      <c r="E6" s="78">
        <v>3355506417</v>
      </c>
      <c r="F6" s="78"/>
      <c r="G6" s="78"/>
      <c r="H6" s="78"/>
      <c r="I6" s="79"/>
    </row>
    <row r="7" spans="1:14" ht="15" customHeight="1" x14ac:dyDescent="0.55000000000000004">
      <c r="C7" s="48"/>
      <c r="D7" s="10" t="s">
        <v>10</v>
      </c>
      <c r="E7" s="76">
        <v>36752643</v>
      </c>
      <c r="F7" s="76"/>
      <c r="G7" s="76"/>
      <c r="H7" s="76"/>
      <c r="I7" s="77"/>
    </row>
    <row r="8" spans="1:14" ht="15" customHeight="1" x14ac:dyDescent="0.55000000000000004">
      <c r="C8" s="49"/>
      <c r="D8" s="20" t="s">
        <v>11</v>
      </c>
      <c r="E8" s="101">
        <v>1979985009</v>
      </c>
      <c r="F8" s="101"/>
      <c r="G8" s="101"/>
      <c r="H8" s="101"/>
      <c r="I8" s="102"/>
    </row>
    <row r="9" spans="1:14" ht="15" customHeight="1" thickBot="1" x14ac:dyDescent="0.6">
      <c r="C9" s="34" t="s">
        <v>36</v>
      </c>
      <c r="D9" s="35"/>
      <c r="E9" s="73">
        <f>SUM(E6:I8)</f>
        <v>5372244069</v>
      </c>
      <c r="F9" s="74"/>
      <c r="G9" s="74"/>
      <c r="H9" s="74"/>
      <c r="I9" s="75"/>
    </row>
    <row r="10" spans="1:14" ht="15" customHeight="1" x14ac:dyDescent="0.55000000000000004">
      <c r="C10" s="31" t="s">
        <v>12</v>
      </c>
      <c r="D10" s="32"/>
      <c r="E10" s="32"/>
      <c r="F10" s="32"/>
      <c r="G10" s="32"/>
      <c r="H10" s="32"/>
      <c r="I10" s="33"/>
    </row>
    <row r="11" spans="1:14" ht="15" customHeight="1" x14ac:dyDescent="0.55000000000000004">
      <c r="C11" s="39" t="s">
        <v>34</v>
      </c>
      <c r="D11" s="11" t="s">
        <v>14</v>
      </c>
      <c r="E11" s="76">
        <v>498958239</v>
      </c>
      <c r="F11" s="76"/>
      <c r="G11" s="76"/>
      <c r="H11" s="76"/>
      <c r="I11" s="77"/>
    </row>
    <row r="12" spans="1:14" ht="15" customHeight="1" x14ac:dyDescent="0.55000000000000004">
      <c r="C12" s="39"/>
      <c r="D12" s="11" t="s">
        <v>35</v>
      </c>
      <c r="E12" s="76">
        <v>6726581</v>
      </c>
      <c r="F12" s="76"/>
      <c r="G12" s="76"/>
      <c r="H12" s="76"/>
      <c r="I12" s="77"/>
    </row>
    <row r="13" spans="1:14" ht="15" customHeight="1" x14ac:dyDescent="0.55000000000000004">
      <c r="C13" s="39"/>
      <c r="D13" s="12" t="s">
        <v>16</v>
      </c>
      <c r="E13" s="76">
        <v>215041515</v>
      </c>
      <c r="F13" s="76"/>
      <c r="G13" s="76"/>
      <c r="H13" s="76"/>
      <c r="I13" s="77"/>
      <c r="M13" s="13"/>
      <c r="N13" s="13"/>
    </row>
    <row r="14" spans="1:14" ht="15" customHeight="1" x14ac:dyDescent="0.55000000000000004">
      <c r="C14" s="50" t="s">
        <v>17</v>
      </c>
      <c r="D14" s="51"/>
      <c r="E14" s="101">
        <v>381189653</v>
      </c>
      <c r="F14" s="101"/>
      <c r="G14" s="101"/>
      <c r="H14" s="101"/>
      <c r="I14" s="102"/>
    </row>
    <row r="15" spans="1:14" ht="15" customHeight="1" thickBot="1" x14ac:dyDescent="0.6">
      <c r="C15" s="52" t="s">
        <v>36</v>
      </c>
      <c r="D15" s="53"/>
      <c r="E15" s="103">
        <f>SUM(E11:I14)</f>
        <v>1101915988</v>
      </c>
      <c r="F15" s="103"/>
      <c r="G15" s="103"/>
      <c r="H15" s="103"/>
      <c r="I15" s="104"/>
    </row>
    <row r="16" spans="1:14" ht="15" customHeight="1" x14ac:dyDescent="0.55000000000000004">
      <c r="C16" s="54" t="s">
        <v>41</v>
      </c>
      <c r="D16" s="55"/>
      <c r="E16" s="105">
        <v>229369</v>
      </c>
      <c r="F16" s="105"/>
      <c r="G16" s="105"/>
      <c r="H16" s="105"/>
      <c r="I16" s="106"/>
    </row>
    <row r="17" spans="2:9" ht="15" customHeight="1" thickBot="1" x14ac:dyDescent="0.6">
      <c r="C17" s="49" t="s">
        <v>37</v>
      </c>
      <c r="D17" s="56"/>
      <c r="E17" s="107">
        <f>3202+233</f>
        <v>3435</v>
      </c>
      <c r="F17" s="107"/>
      <c r="G17" s="107"/>
      <c r="H17" s="107"/>
      <c r="I17" s="108"/>
    </row>
    <row r="18" spans="2:9" ht="15" customHeight="1" x14ac:dyDescent="0.55000000000000004">
      <c r="C18" s="54" t="s">
        <v>18</v>
      </c>
      <c r="D18" s="55"/>
      <c r="E18" s="78">
        <f>(E6+E8)/E16</f>
        <v>23261.606520497538</v>
      </c>
      <c r="F18" s="78"/>
      <c r="G18" s="78"/>
      <c r="H18" s="78"/>
      <c r="I18" s="79"/>
    </row>
    <row r="19" spans="2:9" ht="15" customHeight="1" thickBot="1" x14ac:dyDescent="0.6">
      <c r="C19" s="45" t="s">
        <v>40</v>
      </c>
      <c r="D19" s="46"/>
      <c r="E19" s="80">
        <f>E7/E17</f>
        <v>10699.459388646288</v>
      </c>
      <c r="F19" s="80"/>
      <c r="G19" s="80"/>
      <c r="H19" s="80"/>
      <c r="I19" s="81"/>
    </row>
    <row r="20" spans="2:9" ht="15" customHeight="1" x14ac:dyDescent="0.55000000000000004">
      <c r="C20" s="5" t="s">
        <v>44</v>
      </c>
      <c r="D20" s="5"/>
      <c r="E20" s="5"/>
      <c r="F20" s="5"/>
      <c r="G20" s="5"/>
      <c r="H20" s="5"/>
      <c r="I20" s="5"/>
    </row>
    <row r="21" spans="2:9" ht="15" customHeight="1" x14ac:dyDescent="0.55000000000000004">
      <c r="C21" s="5" t="s">
        <v>47</v>
      </c>
      <c r="D21" s="5"/>
      <c r="E21" s="5"/>
      <c r="F21" s="5"/>
      <c r="G21" s="5"/>
      <c r="H21" s="5"/>
      <c r="I21" s="5"/>
    </row>
    <row r="22" spans="2:9" ht="15" customHeight="1" x14ac:dyDescent="0.55000000000000004"/>
    <row r="23" spans="2:9" ht="15" customHeight="1" x14ac:dyDescent="0.55000000000000004">
      <c r="B23" s="1" t="s">
        <v>19</v>
      </c>
      <c r="C23" s="22" t="s">
        <v>20</v>
      </c>
      <c r="D23" s="22"/>
      <c r="E23" s="22"/>
      <c r="F23" s="22"/>
      <c r="G23" s="22"/>
    </row>
    <row r="24" spans="2:9" ht="12.5" thickBot="1" x14ac:dyDescent="0.6">
      <c r="C24" s="16"/>
      <c r="D24" s="16"/>
      <c r="E24" s="57" t="s">
        <v>21</v>
      </c>
      <c r="F24" s="57"/>
      <c r="G24" s="57" t="s">
        <v>22</v>
      </c>
      <c r="H24" s="57"/>
      <c r="I24" s="57"/>
    </row>
    <row r="25" spans="2:9" ht="15" customHeight="1" x14ac:dyDescent="0.55000000000000004">
      <c r="C25" s="23" t="s">
        <v>23</v>
      </c>
      <c r="D25" s="24"/>
      <c r="E25" s="109"/>
      <c r="F25" s="110"/>
      <c r="G25" s="111"/>
      <c r="H25" s="111"/>
      <c r="I25" s="112"/>
    </row>
    <row r="26" spans="2:9" ht="15" customHeight="1" thickBot="1" x14ac:dyDescent="0.6">
      <c r="C26" s="25" t="s">
        <v>24</v>
      </c>
      <c r="D26" s="26"/>
      <c r="E26" s="113"/>
      <c r="F26" s="113"/>
      <c r="G26" s="113"/>
      <c r="H26" s="113"/>
      <c r="I26" s="114"/>
    </row>
    <row r="27" spans="2:9" ht="15" customHeight="1" thickBot="1" x14ac:dyDescent="0.6">
      <c r="C27" s="58" t="s">
        <v>38</v>
      </c>
      <c r="D27" s="59"/>
      <c r="E27" s="88">
        <v>28</v>
      </c>
      <c r="F27" s="89"/>
      <c r="G27" s="89"/>
      <c r="H27" s="89"/>
      <c r="I27" s="90"/>
    </row>
    <row r="28" spans="2:9" ht="15" customHeight="1" x14ac:dyDescent="0.55000000000000004">
      <c r="C28" s="5" t="s">
        <v>46</v>
      </c>
      <c r="D28" s="5"/>
      <c r="E28" s="91"/>
      <c r="F28" s="91"/>
      <c r="G28" s="91"/>
      <c r="H28" s="91"/>
      <c r="I28" s="91"/>
    </row>
    <row r="29" spans="2:9" ht="15" customHeight="1" x14ac:dyDescent="0.55000000000000004"/>
    <row r="30" spans="2:9" ht="15" customHeight="1" thickBot="1" x14ac:dyDescent="0.6">
      <c r="B30" s="1" t="s">
        <v>25</v>
      </c>
      <c r="C30" s="22" t="s">
        <v>26</v>
      </c>
      <c r="D30" s="22"/>
      <c r="E30" s="22"/>
      <c r="F30" s="22"/>
      <c r="G30" s="22"/>
    </row>
    <row r="31" spans="2:9" ht="15" customHeight="1" x14ac:dyDescent="0.55000000000000004">
      <c r="C31" s="27" t="s">
        <v>27</v>
      </c>
      <c r="D31" s="18" t="s">
        <v>28</v>
      </c>
      <c r="E31" s="92">
        <f>(SUM(E11:I12))/(SUM(E11:I13))</f>
        <v>0.70163222216654542</v>
      </c>
      <c r="F31" s="92"/>
      <c r="G31" s="92"/>
      <c r="H31" s="92"/>
      <c r="I31" s="93"/>
    </row>
    <row r="32" spans="2:9" ht="15" customHeight="1" thickBot="1" x14ac:dyDescent="0.6">
      <c r="C32" s="28"/>
      <c r="D32" s="19" t="s">
        <v>29</v>
      </c>
      <c r="E32" s="94">
        <f>E13/(SUM(E11:I13))</f>
        <v>0.29836777783345464</v>
      </c>
      <c r="F32" s="94"/>
      <c r="G32" s="94"/>
      <c r="H32" s="94"/>
      <c r="I32" s="95"/>
    </row>
    <row r="33" spans="2:9" ht="15" customHeight="1" x14ac:dyDescent="0.55000000000000004"/>
    <row r="34" spans="2:9" ht="15" customHeight="1" thickBot="1" x14ac:dyDescent="0.6">
      <c r="B34" s="1" t="s">
        <v>30</v>
      </c>
      <c r="C34" s="22" t="s">
        <v>31</v>
      </c>
      <c r="D34" s="22"/>
      <c r="E34" s="22"/>
      <c r="F34" s="22"/>
      <c r="G34" s="22"/>
      <c r="H34" s="22"/>
      <c r="I34" s="22"/>
    </row>
    <row r="35" spans="2:9" ht="70" customHeight="1" thickBot="1" x14ac:dyDescent="0.6">
      <c r="C35" s="96" t="s">
        <v>32</v>
      </c>
      <c r="D35" s="115"/>
      <c r="E35" s="116"/>
      <c r="F35" s="116"/>
      <c r="G35" s="116"/>
      <c r="H35" s="116"/>
      <c r="I35" s="11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4212-B80C-4A9B-9128-B578BF5D0A25}">
  <sheetPr codeName="Sheet9"/>
  <dimension ref="A1:N35"/>
  <sheetViews>
    <sheetView view="pageBreakPreview" topLeftCell="A19" zoomScale="85" zoomScaleNormal="100" zoomScaleSheetLayoutView="85" workbookViewId="0">
      <selection activeCell="B2" sqref="B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</row>
    <row r="2" spans="1:14" ht="15" customHeight="1" thickBot="1" x14ac:dyDescent="0.6">
      <c r="B2" s="1" t="s">
        <v>3</v>
      </c>
      <c r="C2" s="22" t="s">
        <v>4</v>
      </c>
      <c r="D2" s="22"/>
      <c r="E2" s="22"/>
      <c r="F2" s="22"/>
      <c r="G2" s="22"/>
      <c r="H2" s="16"/>
      <c r="I2" s="97"/>
    </row>
    <row r="3" spans="1:14" ht="19.5" customHeight="1" thickBot="1" x14ac:dyDescent="0.6">
      <c r="C3" s="37" t="s">
        <v>5</v>
      </c>
      <c r="D3" s="38"/>
      <c r="E3" s="98" t="s">
        <v>53</v>
      </c>
      <c r="F3" s="99"/>
      <c r="G3" s="99"/>
      <c r="H3" s="99"/>
      <c r="I3" s="100"/>
    </row>
    <row r="4" spans="1:14" ht="15" customHeight="1" x14ac:dyDescent="0.55000000000000004"/>
    <row r="5" spans="1:14" ht="15" customHeight="1" thickBot="1" x14ac:dyDescent="0.6">
      <c r="B5" s="1" t="s">
        <v>6</v>
      </c>
      <c r="C5" s="22" t="s">
        <v>7</v>
      </c>
      <c r="D5" s="22"/>
      <c r="E5" s="22"/>
      <c r="F5" s="22"/>
      <c r="G5" s="22"/>
    </row>
    <row r="6" spans="1:14" ht="15" customHeight="1" x14ac:dyDescent="0.55000000000000004">
      <c r="C6" s="47" t="s">
        <v>8</v>
      </c>
      <c r="D6" s="21" t="s">
        <v>9</v>
      </c>
      <c r="E6" s="78">
        <v>1432458978</v>
      </c>
      <c r="F6" s="78"/>
      <c r="G6" s="78"/>
      <c r="H6" s="78"/>
      <c r="I6" s="79"/>
    </row>
    <row r="7" spans="1:14" ht="15" customHeight="1" x14ac:dyDescent="0.55000000000000004">
      <c r="C7" s="48"/>
      <c r="D7" s="10" t="s">
        <v>10</v>
      </c>
      <c r="E7" s="76">
        <v>48144134</v>
      </c>
      <c r="F7" s="76"/>
      <c r="G7" s="76"/>
      <c r="H7" s="76"/>
      <c r="I7" s="77"/>
    </row>
    <row r="8" spans="1:14" ht="15" customHeight="1" x14ac:dyDescent="0.55000000000000004">
      <c r="C8" s="49"/>
      <c r="D8" s="20" t="s">
        <v>11</v>
      </c>
      <c r="E8" s="101">
        <v>1914652253</v>
      </c>
      <c r="F8" s="101"/>
      <c r="G8" s="101"/>
      <c r="H8" s="101"/>
      <c r="I8" s="102"/>
    </row>
    <row r="9" spans="1:14" ht="15" customHeight="1" thickBot="1" x14ac:dyDescent="0.6">
      <c r="C9" s="34" t="s">
        <v>36</v>
      </c>
      <c r="D9" s="35"/>
      <c r="E9" s="73">
        <f>SUM(E6:I8)</f>
        <v>3395255365</v>
      </c>
      <c r="F9" s="74"/>
      <c r="G9" s="74"/>
      <c r="H9" s="74"/>
      <c r="I9" s="75"/>
    </row>
    <row r="10" spans="1:14" ht="15" customHeight="1" x14ac:dyDescent="0.55000000000000004">
      <c r="C10" s="31" t="s">
        <v>12</v>
      </c>
      <c r="D10" s="32"/>
      <c r="E10" s="32"/>
      <c r="F10" s="32"/>
      <c r="G10" s="32"/>
      <c r="H10" s="32"/>
      <c r="I10" s="33"/>
    </row>
    <row r="11" spans="1:14" ht="15" customHeight="1" x14ac:dyDescent="0.55000000000000004">
      <c r="C11" s="39" t="s">
        <v>34</v>
      </c>
      <c r="D11" s="11" t="s">
        <v>14</v>
      </c>
      <c r="E11" s="76">
        <v>238102907</v>
      </c>
      <c r="F11" s="76"/>
      <c r="G11" s="76"/>
      <c r="H11" s="76"/>
      <c r="I11" s="77"/>
    </row>
    <row r="12" spans="1:14" ht="15" customHeight="1" x14ac:dyDescent="0.55000000000000004">
      <c r="C12" s="39"/>
      <c r="D12" s="11" t="s">
        <v>35</v>
      </c>
      <c r="E12" s="76">
        <v>8862393</v>
      </c>
      <c r="F12" s="76"/>
      <c r="G12" s="76"/>
      <c r="H12" s="76"/>
      <c r="I12" s="77"/>
    </row>
    <row r="13" spans="1:14" ht="15" customHeight="1" x14ac:dyDescent="0.55000000000000004">
      <c r="C13" s="39"/>
      <c r="D13" s="12" t="s">
        <v>16</v>
      </c>
      <c r="E13" s="76">
        <v>194378902</v>
      </c>
      <c r="F13" s="76"/>
      <c r="G13" s="76"/>
      <c r="H13" s="76"/>
      <c r="I13" s="77"/>
      <c r="M13" s="13"/>
      <c r="N13" s="13"/>
    </row>
    <row r="14" spans="1:14" ht="15" customHeight="1" x14ac:dyDescent="0.55000000000000004">
      <c r="C14" s="50" t="s">
        <v>17</v>
      </c>
      <c r="D14" s="51"/>
      <c r="E14" s="101">
        <v>302152674</v>
      </c>
      <c r="F14" s="101"/>
      <c r="G14" s="101"/>
      <c r="H14" s="101"/>
      <c r="I14" s="102"/>
    </row>
    <row r="15" spans="1:14" ht="15" customHeight="1" thickBot="1" x14ac:dyDescent="0.6">
      <c r="C15" s="52" t="s">
        <v>36</v>
      </c>
      <c r="D15" s="53"/>
      <c r="E15" s="103">
        <f>SUM(E11:I14)</f>
        <v>743496876</v>
      </c>
      <c r="F15" s="103"/>
      <c r="G15" s="103"/>
      <c r="H15" s="103"/>
      <c r="I15" s="104"/>
    </row>
    <row r="16" spans="1:14" ht="15" customHeight="1" x14ac:dyDescent="0.55000000000000004">
      <c r="C16" s="54" t="s">
        <v>41</v>
      </c>
      <c r="D16" s="55"/>
      <c r="E16" s="118">
        <v>177356</v>
      </c>
      <c r="F16" s="119"/>
      <c r="G16" s="119"/>
      <c r="H16" s="119"/>
      <c r="I16" s="120"/>
    </row>
    <row r="17" spans="2:9" ht="15" customHeight="1" thickBot="1" x14ac:dyDescent="0.6">
      <c r="C17" s="49" t="s">
        <v>37</v>
      </c>
      <c r="D17" s="56"/>
      <c r="E17" s="121">
        <f>4315+465</f>
        <v>4780</v>
      </c>
      <c r="F17" s="122"/>
      <c r="G17" s="122"/>
      <c r="H17" s="122"/>
      <c r="I17" s="123"/>
    </row>
    <row r="18" spans="2:9" ht="15" customHeight="1" x14ac:dyDescent="0.55000000000000004">
      <c r="C18" s="54" t="s">
        <v>18</v>
      </c>
      <c r="D18" s="55"/>
      <c r="E18" s="78">
        <f>(E6+E8)/E16</f>
        <v>18872.275147161639</v>
      </c>
      <c r="F18" s="78"/>
      <c r="G18" s="78"/>
      <c r="H18" s="78"/>
      <c r="I18" s="79"/>
    </row>
    <row r="19" spans="2:9" ht="15" customHeight="1" thickBot="1" x14ac:dyDescent="0.6">
      <c r="C19" s="45" t="s">
        <v>40</v>
      </c>
      <c r="D19" s="46"/>
      <c r="E19" s="80">
        <f>E7/E17</f>
        <v>10071.994560669456</v>
      </c>
      <c r="F19" s="80"/>
      <c r="G19" s="80"/>
      <c r="H19" s="80"/>
      <c r="I19" s="81"/>
    </row>
    <row r="20" spans="2:9" ht="15" customHeight="1" x14ac:dyDescent="0.55000000000000004">
      <c r="C20" s="5" t="s">
        <v>44</v>
      </c>
      <c r="D20" s="5"/>
      <c r="E20" s="5"/>
      <c r="F20" s="5"/>
      <c r="G20" s="5"/>
      <c r="H20" s="5"/>
      <c r="I20" s="5"/>
    </row>
    <row r="21" spans="2:9" ht="15" customHeight="1" x14ac:dyDescent="0.55000000000000004">
      <c r="C21" s="5" t="s">
        <v>47</v>
      </c>
      <c r="D21" s="5"/>
      <c r="E21" s="5"/>
      <c r="F21" s="5"/>
      <c r="G21" s="5"/>
      <c r="H21" s="5"/>
      <c r="I21" s="5"/>
    </row>
    <row r="22" spans="2:9" ht="15" customHeight="1" x14ac:dyDescent="0.55000000000000004"/>
    <row r="23" spans="2:9" ht="15" customHeight="1" x14ac:dyDescent="0.55000000000000004">
      <c r="B23" s="1" t="s">
        <v>19</v>
      </c>
      <c r="C23" s="22" t="s">
        <v>20</v>
      </c>
      <c r="D23" s="22"/>
      <c r="E23" s="22"/>
      <c r="F23" s="22"/>
      <c r="G23" s="22"/>
    </row>
    <row r="24" spans="2:9" ht="12.5" thickBot="1" x14ac:dyDescent="0.6">
      <c r="C24" s="16"/>
      <c r="D24" s="16"/>
      <c r="E24" s="57" t="s">
        <v>21</v>
      </c>
      <c r="F24" s="57"/>
      <c r="G24" s="57" t="s">
        <v>22</v>
      </c>
      <c r="H24" s="57"/>
      <c r="I24" s="57"/>
    </row>
    <row r="25" spans="2:9" ht="15" customHeight="1" x14ac:dyDescent="0.55000000000000004">
      <c r="C25" s="23" t="s">
        <v>23</v>
      </c>
      <c r="D25" s="24"/>
      <c r="E25" s="109"/>
      <c r="F25" s="110"/>
      <c r="G25" s="111"/>
      <c r="H25" s="111"/>
      <c r="I25" s="112"/>
    </row>
    <row r="26" spans="2:9" ht="15" customHeight="1" thickBot="1" x14ac:dyDescent="0.6">
      <c r="C26" s="25" t="s">
        <v>24</v>
      </c>
      <c r="D26" s="26"/>
      <c r="E26" s="113"/>
      <c r="F26" s="113"/>
      <c r="G26" s="113"/>
      <c r="H26" s="113"/>
      <c r="I26" s="114"/>
    </row>
    <row r="27" spans="2:9" ht="15" customHeight="1" thickBot="1" x14ac:dyDescent="0.6">
      <c r="C27" s="58" t="s">
        <v>38</v>
      </c>
      <c r="D27" s="59"/>
      <c r="E27" s="88">
        <v>24</v>
      </c>
      <c r="F27" s="89"/>
      <c r="G27" s="89"/>
      <c r="H27" s="89"/>
      <c r="I27" s="90"/>
    </row>
    <row r="28" spans="2:9" ht="15" customHeight="1" x14ac:dyDescent="0.55000000000000004">
      <c r="C28" s="5" t="s">
        <v>46</v>
      </c>
      <c r="D28" s="5"/>
      <c r="E28" s="91"/>
      <c r="F28" s="91"/>
      <c r="G28" s="91"/>
      <c r="H28" s="91"/>
      <c r="I28" s="91"/>
    </row>
    <row r="29" spans="2:9" ht="15" customHeight="1" x14ac:dyDescent="0.55000000000000004"/>
    <row r="30" spans="2:9" ht="15" customHeight="1" thickBot="1" x14ac:dyDescent="0.6">
      <c r="B30" s="1" t="s">
        <v>25</v>
      </c>
      <c r="C30" s="22" t="s">
        <v>26</v>
      </c>
      <c r="D30" s="22"/>
      <c r="E30" s="22"/>
      <c r="F30" s="22"/>
      <c r="G30" s="22"/>
    </row>
    <row r="31" spans="2:9" ht="15" customHeight="1" x14ac:dyDescent="0.55000000000000004">
      <c r="C31" s="27" t="s">
        <v>27</v>
      </c>
      <c r="D31" s="18" t="s">
        <v>28</v>
      </c>
      <c r="E31" s="92">
        <f>(SUM(E11:I12))/(SUM(E11:I13))</f>
        <v>0.55957526774080069</v>
      </c>
      <c r="F31" s="92"/>
      <c r="G31" s="92"/>
      <c r="H31" s="92"/>
      <c r="I31" s="93"/>
    </row>
    <row r="32" spans="2:9" ht="15" customHeight="1" thickBot="1" x14ac:dyDescent="0.6">
      <c r="C32" s="28"/>
      <c r="D32" s="19" t="s">
        <v>29</v>
      </c>
      <c r="E32" s="94">
        <f>E13/(SUM(E11:I13))</f>
        <v>0.44042473225919937</v>
      </c>
      <c r="F32" s="94"/>
      <c r="G32" s="94"/>
      <c r="H32" s="94"/>
      <c r="I32" s="95"/>
    </row>
    <row r="33" spans="2:9" ht="15" customHeight="1" x14ac:dyDescent="0.55000000000000004"/>
    <row r="34" spans="2:9" ht="15" customHeight="1" thickBot="1" x14ac:dyDescent="0.6">
      <c r="B34" s="1" t="s">
        <v>30</v>
      </c>
      <c r="C34" s="22" t="s">
        <v>31</v>
      </c>
      <c r="D34" s="22"/>
      <c r="E34" s="22"/>
      <c r="F34" s="22"/>
      <c r="G34" s="22"/>
      <c r="H34" s="22"/>
      <c r="I34" s="22"/>
    </row>
    <row r="35" spans="2:9" ht="70" customHeight="1" thickBot="1" x14ac:dyDescent="0.6">
      <c r="C35" s="96" t="s">
        <v>32</v>
      </c>
      <c r="D35" s="115"/>
      <c r="E35" s="116"/>
      <c r="F35" s="116"/>
      <c r="G35" s="116"/>
      <c r="H35" s="116"/>
      <c r="I35" s="11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EC11-FC05-44C5-BF7B-A722E142C27D}">
  <sheetPr codeName="Sheet10"/>
  <dimension ref="A1:N35"/>
  <sheetViews>
    <sheetView view="pageBreakPreview" topLeftCell="A16" zoomScale="85" zoomScaleNormal="100" zoomScaleSheetLayoutView="85" workbookViewId="0">
      <selection activeCell="B2" sqref="B1:I104857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</row>
    <row r="2" spans="1:14" ht="15" customHeight="1" thickBot="1" x14ac:dyDescent="0.6">
      <c r="B2" s="1" t="s">
        <v>3</v>
      </c>
      <c r="C2" s="22" t="s">
        <v>4</v>
      </c>
      <c r="D2" s="22"/>
      <c r="E2" s="22"/>
      <c r="F2" s="22"/>
      <c r="G2" s="22"/>
      <c r="H2" s="16"/>
      <c r="I2" s="97"/>
    </row>
    <row r="3" spans="1:14" ht="19.5" customHeight="1" thickBot="1" x14ac:dyDescent="0.6">
      <c r="C3" s="37" t="s">
        <v>5</v>
      </c>
      <c r="D3" s="38"/>
      <c r="E3" s="98" t="s">
        <v>53</v>
      </c>
      <c r="F3" s="99"/>
      <c r="G3" s="99"/>
      <c r="H3" s="99"/>
      <c r="I3" s="100"/>
    </row>
    <row r="4" spans="1:14" ht="15" customHeight="1" x14ac:dyDescent="0.55000000000000004"/>
    <row r="5" spans="1:14" ht="15" customHeight="1" thickBot="1" x14ac:dyDescent="0.6">
      <c r="B5" s="1" t="s">
        <v>6</v>
      </c>
      <c r="C5" s="22" t="s">
        <v>7</v>
      </c>
      <c r="D5" s="22"/>
      <c r="E5" s="22"/>
      <c r="F5" s="22"/>
      <c r="G5" s="22"/>
    </row>
    <row r="6" spans="1:14" ht="15" customHeight="1" x14ac:dyDescent="0.55000000000000004">
      <c r="C6" s="47" t="s">
        <v>8</v>
      </c>
      <c r="D6" s="21" t="s">
        <v>9</v>
      </c>
      <c r="E6" s="78">
        <v>2054425371</v>
      </c>
      <c r="F6" s="78"/>
      <c r="G6" s="78"/>
      <c r="H6" s="78"/>
      <c r="I6" s="79"/>
    </row>
    <row r="7" spans="1:14" ht="15" customHeight="1" x14ac:dyDescent="0.55000000000000004">
      <c r="C7" s="48"/>
      <c r="D7" s="10" t="s">
        <v>10</v>
      </c>
      <c r="E7" s="76">
        <v>98475894</v>
      </c>
      <c r="F7" s="76"/>
      <c r="G7" s="76"/>
      <c r="H7" s="76"/>
      <c r="I7" s="77"/>
    </row>
    <row r="8" spans="1:14" ht="15" customHeight="1" x14ac:dyDescent="0.55000000000000004">
      <c r="C8" s="49"/>
      <c r="D8" s="20" t="s">
        <v>11</v>
      </c>
      <c r="E8" s="101">
        <v>3676144603</v>
      </c>
      <c r="F8" s="101"/>
      <c r="G8" s="101"/>
      <c r="H8" s="101"/>
      <c r="I8" s="102"/>
    </row>
    <row r="9" spans="1:14" ht="15" customHeight="1" thickBot="1" x14ac:dyDescent="0.6">
      <c r="C9" s="34" t="s">
        <v>36</v>
      </c>
      <c r="D9" s="35"/>
      <c r="E9" s="73">
        <f>SUM(E6:I8)</f>
        <v>5829045868</v>
      </c>
      <c r="F9" s="74"/>
      <c r="G9" s="74"/>
      <c r="H9" s="74"/>
      <c r="I9" s="75"/>
    </row>
    <row r="10" spans="1:14" ht="15" customHeight="1" x14ac:dyDescent="0.55000000000000004">
      <c r="C10" s="31" t="s">
        <v>12</v>
      </c>
      <c r="D10" s="32"/>
      <c r="E10" s="32"/>
      <c r="F10" s="32"/>
      <c r="G10" s="32"/>
      <c r="H10" s="32"/>
      <c r="I10" s="33"/>
    </row>
    <row r="11" spans="1:14" ht="15" customHeight="1" x14ac:dyDescent="0.55000000000000004">
      <c r="C11" s="39" t="s">
        <v>34</v>
      </c>
      <c r="D11" s="11" t="s">
        <v>14</v>
      </c>
      <c r="E11" s="76">
        <v>359945377</v>
      </c>
      <c r="F11" s="76"/>
      <c r="G11" s="76"/>
      <c r="H11" s="76"/>
      <c r="I11" s="77"/>
    </row>
    <row r="12" spans="1:14" ht="15" customHeight="1" x14ac:dyDescent="0.55000000000000004">
      <c r="C12" s="39"/>
      <c r="D12" s="11" t="s">
        <v>35</v>
      </c>
      <c r="E12" s="76">
        <v>18487203</v>
      </c>
      <c r="F12" s="76"/>
      <c r="G12" s="76"/>
      <c r="H12" s="76"/>
      <c r="I12" s="77"/>
    </row>
    <row r="13" spans="1:14" ht="15" customHeight="1" x14ac:dyDescent="0.55000000000000004">
      <c r="C13" s="39"/>
      <c r="D13" s="12" t="s">
        <v>16</v>
      </c>
      <c r="E13" s="76">
        <v>281852364</v>
      </c>
      <c r="F13" s="76"/>
      <c r="G13" s="76"/>
      <c r="H13" s="76"/>
      <c r="I13" s="77"/>
      <c r="M13" s="13"/>
      <c r="N13" s="13"/>
    </row>
    <row r="14" spans="1:14" ht="15" customHeight="1" x14ac:dyDescent="0.55000000000000004">
      <c r="C14" s="50" t="s">
        <v>17</v>
      </c>
      <c r="D14" s="51"/>
      <c r="E14" s="101">
        <v>571774386</v>
      </c>
      <c r="F14" s="101"/>
      <c r="G14" s="101"/>
      <c r="H14" s="101"/>
      <c r="I14" s="102"/>
    </row>
    <row r="15" spans="1:14" ht="15" customHeight="1" thickBot="1" x14ac:dyDescent="0.6">
      <c r="C15" s="52" t="s">
        <v>36</v>
      </c>
      <c r="D15" s="53"/>
      <c r="E15" s="103">
        <f>SUM(E11:I14)</f>
        <v>1232059330</v>
      </c>
      <c r="F15" s="103"/>
      <c r="G15" s="103"/>
      <c r="H15" s="103"/>
      <c r="I15" s="104"/>
    </row>
    <row r="16" spans="1:14" ht="15" customHeight="1" x14ac:dyDescent="0.55000000000000004">
      <c r="C16" s="54" t="s">
        <v>41</v>
      </c>
      <c r="D16" s="55"/>
      <c r="E16" s="118">
        <v>313931</v>
      </c>
      <c r="F16" s="119"/>
      <c r="G16" s="119"/>
      <c r="H16" s="119"/>
      <c r="I16" s="120"/>
    </row>
    <row r="17" spans="2:9" ht="15" customHeight="1" thickBot="1" x14ac:dyDescent="0.6">
      <c r="C17" s="49" t="s">
        <v>37</v>
      </c>
      <c r="D17" s="56"/>
      <c r="E17" s="107">
        <f>8510+372</f>
        <v>8882</v>
      </c>
      <c r="F17" s="107"/>
      <c r="G17" s="107"/>
      <c r="H17" s="107"/>
      <c r="I17" s="108"/>
    </row>
    <row r="18" spans="2:9" ht="15" customHeight="1" x14ac:dyDescent="0.55000000000000004">
      <c r="C18" s="54" t="s">
        <v>18</v>
      </c>
      <c r="D18" s="55"/>
      <c r="E18" s="78">
        <f>(E6+E8)/E16</f>
        <v>18254.234127881606</v>
      </c>
      <c r="F18" s="78"/>
      <c r="G18" s="78"/>
      <c r="H18" s="78"/>
      <c r="I18" s="79"/>
    </row>
    <row r="19" spans="2:9" ht="15" customHeight="1" thickBot="1" x14ac:dyDescent="0.6">
      <c r="C19" s="45" t="s">
        <v>40</v>
      </c>
      <c r="D19" s="46"/>
      <c r="E19" s="80">
        <f>E7/E17</f>
        <v>11087.130601215942</v>
      </c>
      <c r="F19" s="80"/>
      <c r="G19" s="80"/>
      <c r="H19" s="80"/>
      <c r="I19" s="81"/>
    </row>
    <row r="20" spans="2:9" ht="15" customHeight="1" x14ac:dyDescent="0.55000000000000004">
      <c r="C20" s="5" t="s">
        <v>44</v>
      </c>
      <c r="D20" s="5"/>
      <c r="E20" s="5"/>
      <c r="F20" s="5"/>
      <c r="G20" s="5"/>
      <c r="H20" s="5"/>
      <c r="I20" s="5"/>
    </row>
    <row r="21" spans="2:9" ht="15" customHeight="1" x14ac:dyDescent="0.55000000000000004">
      <c r="C21" s="5" t="s">
        <v>47</v>
      </c>
      <c r="D21" s="5"/>
      <c r="E21" s="5"/>
      <c r="F21" s="5"/>
      <c r="G21" s="5"/>
      <c r="H21" s="5"/>
      <c r="I21" s="5"/>
    </row>
    <row r="22" spans="2:9" ht="15" customHeight="1" x14ac:dyDescent="0.55000000000000004"/>
    <row r="23" spans="2:9" ht="15" customHeight="1" x14ac:dyDescent="0.55000000000000004">
      <c r="B23" s="1" t="s">
        <v>19</v>
      </c>
      <c r="C23" s="22" t="s">
        <v>20</v>
      </c>
      <c r="D23" s="22"/>
      <c r="E23" s="22"/>
      <c r="F23" s="22"/>
      <c r="G23" s="22"/>
    </row>
    <row r="24" spans="2:9" ht="12.5" thickBot="1" x14ac:dyDescent="0.6">
      <c r="C24" s="16"/>
      <c r="D24" s="16"/>
      <c r="E24" s="57" t="s">
        <v>21</v>
      </c>
      <c r="F24" s="57"/>
      <c r="G24" s="57" t="s">
        <v>22</v>
      </c>
      <c r="H24" s="57"/>
      <c r="I24" s="57"/>
    </row>
    <row r="25" spans="2:9" ht="15" customHeight="1" x14ac:dyDescent="0.55000000000000004">
      <c r="C25" s="23" t="s">
        <v>23</v>
      </c>
      <c r="D25" s="24"/>
      <c r="E25" s="109"/>
      <c r="F25" s="110"/>
      <c r="G25" s="111"/>
      <c r="H25" s="111"/>
      <c r="I25" s="112"/>
    </row>
    <row r="26" spans="2:9" ht="15" customHeight="1" thickBot="1" x14ac:dyDescent="0.6">
      <c r="C26" s="25" t="s">
        <v>24</v>
      </c>
      <c r="D26" s="26"/>
      <c r="E26" s="113"/>
      <c r="F26" s="113"/>
      <c r="G26" s="113"/>
      <c r="H26" s="113"/>
      <c r="I26" s="114"/>
    </row>
    <row r="27" spans="2:9" ht="15" customHeight="1" thickBot="1" x14ac:dyDescent="0.6">
      <c r="C27" s="58" t="s">
        <v>38</v>
      </c>
      <c r="D27" s="59"/>
      <c r="E27" s="88">
        <v>30</v>
      </c>
      <c r="F27" s="89"/>
      <c r="G27" s="89"/>
      <c r="H27" s="89"/>
      <c r="I27" s="90"/>
    </row>
    <row r="28" spans="2:9" ht="15" customHeight="1" x14ac:dyDescent="0.55000000000000004">
      <c r="C28" s="5" t="s">
        <v>46</v>
      </c>
      <c r="D28" s="5"/>
      <c r="E28" s="91"/>
      <c r="F28" s="91"/>
      <c r="G28" s="91"/>
      <c r="H28" s="91"/>
      <c r="I28" s="91"/>
    </row>
    <row r="29" spans="2:9" ht="15" customHeight="1" x14ac:dyDescent="0.55000000000000004"/>
    <row r="30" spans="2:9" ht="15" customHeight="1" thickBot="1" x14ac:dyDescent="0.6">
      <c r="B30" s="1" t="s">
        <v>25</v>
      </c>
      <c r="C30" s="22" t="s">
        <v>26</v>
      </c>
      <c r="D30" s="22"/>
      <c r="E30" s="22"/>
      <c r="F30" s="22"/>
      <c r="G30" s="22"/>
    </row>
    <row r="31" spans="2:9" ht="15" customHeight="1" x14ac:dyDescent="0.55000000000000004">
      <c r="C31" s="27" t="s">
        <v>27</v>
      </c>
      <c r="D31" s="18" t="s">
        <v>28</v>
      </c>
      <c r="E31" s="92">
        <f>(SUM(E11:I12))/(SUM(E11:I13))</f>
        <v>0.57313525537544285</v>
      </c>
      <c r="F31" s="92"/>
      <c r="G31" s="92"/>
      <c r="H31" s="92"/>
      <c r="I31" s="93"/>
    </row>
    <row r="32" spans="2:9" ht="15" customHeight="1" thickBot="1" x14ac:dyDescent="0.6">
      <c r="C32" s="28"/>
      <c r="D32" s="19" t="s">
        <v>29</v>
      </c>
      <c r="E32" s="94">
        <f>E13/(SUM(E11:I13))</f>
        <v>0.42686474462455715</v>
      </c>
      <c r="F32" s="94"/>
      <c r="G32" s="94"/>
      <c r="H32" s="94"/>
      <c r="I32" s="95"/>
    </row>
    <row r="33" spans="2:9" ht="15" customHeight="1" x14ac:dyDescent="0.55000000000000004"/>
    <row r="34" spans="2:9" ht="15" customHeight="1" thickBot="1" x14ac:dyDescent="0.6">
      <c r="B34" s="1" t="s">
        <v>30</v>
      </c>
      <c r="C34" s="22" t="s">
        <v>31</v>
      </c>
      <c r="D34" s="22"/>
      <c r="E34" s="22"/>
      <c r="F34" s="22"/>
      <c r="G34" s="22"/>
      <c r="H34" s="22"/>
      <c r="I34" s="22"/>
    </row>
    <row r="35" spans="2:9" ht="70" customHeight="1" thickBot="1" x14ac:dyDescent="0.6">
      <c r="C35" s="96" t="s">
        <v>32</v>
      </c>
      <c r="D35" s="115"/>
      <c r="E35" s="116"/>
      <c r="F35" s="116"/>
      <c r="G35" s="116"/>
      <c r="H35" s="116"/>
      <c r="I35" s="117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36F6F-B15D-4060-8B52-88A481160D1B}">
  <dimension ref="A1:N35"/>
  <sheetViews>
    <sheetView view="pageBreakPreview" zoomScale="85" zoomScaleNormal="100" zoomScaleSheetLayoutView="85" workbookViewId="0">
      <selection activeCell="E11" sqref="E11:I11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</row>
    <row r="2" spans="1:14" ht="15" customHeight="1" thickBot="1" x14ac:dyDescent="0.6">
      <c r="B2" s="1" t="s">
        <v>3</v>
      </c>
      <c r="C2" s="22" t="s">
        <v>4</v>
      </c>
      <c r="D2" s="22"/>
      <c r="E2" s="22"/>
      <c r="F2" s="22"/>
      <c r="G2" s="22"/>
      <c r="H2" s="16"/>
      <c r="I2" s="97"/>
    </row>
    <row r="3" spans="1:14" ht="19.5" customHeight="1" thickBot="1" x14ac:dyDescent="0.6">
      <c r="C3" s="37" t="s">
        <v>5</v>
      </c>
      <c r="D3" s="38"/>
      <c r="E3" s="98" t="s">
        <v>53</v>
      </c>
      <c r="F3" s="99"/>
      <c r="G3" s="99"/>
      <c r="H3" s="99"/>
      <c r="I3" s="100"/>
    </row>
    <row r="4" spans="1:14" ht="15" customHeight="1" x14ac:dyDescent="0.55000000000000004"/>
    <row r="5" spans="1:14" ht="15" customHeight="1" thickBot="1" x14ac:dyDescent="0.6">
      <c r="B5" s="1" t="s">
        <v>6</v>
      </c>
      <c r="C5" s="22" t="s">
        <v>7</v>
      </c>
      <c r="D5" s="22"/>
      <c r="E5" s="22"/>
      <c r="F5" s="22"/>
      <c r="G5" s="22"/>
    </row>
    <row r="6" spans="1:14" ht="15" customHeight="1" x14ac:dyDescent="0.55000000000000004">
      <c r="C6" s="47" t="s">
        <v>8</v>
      </c>
      <c r="D6" s="21" t="s">
        <v>9</v>
      </c>
      <c r="E6" s="64">
        <v>90715098</v>
      </c>
      <c r="F6" s="65"/>
      <c r="G6" s="65"/>
      <c r="H6" s="65"/>
      <c r="I6" s="66"/>
    </row>
    <row r="7" spans="1:14" ht="15" customHeight="1" x14ac:dyDescent="0.55000000000000004">
      <c r="C7" s="48"/>
      <c r="D7" s="10" t="s">
        <v>10</v>
      </c>
      <c r="E7" s="67">
        <v>267095838</v>
      </c>
      <c r="F7" s="68"/>
      <c r="G7" s="68"/>
      <c r="H7" s="68"/>
      <c r="I7" s="69"/>
    </row>
    <row r="8" spans="1:14" ht="15" customHeight="1" x14ac:dyDescent="0.55000000000000004">
      <c r="C8" s="49"/>
      <c r="D8" s="20" t="s">
        <v>11</v>
      </c>
      <c r="E8" s="70">
        <v>2278177809</v>
      </c>
      <c r="F8" s="71"/>
      <c r="G8" s="71"/>
      <c r="H8" s="71"/>
      <c r="I8" s="72"/>
    </row>
    <row r="9" spans="1:14" ht="15" customHeight="1" thickBot="1" x14ac:dyDescent="0.6">
      <c r="C9" s="34" t="s">
        <v>36</v>
      </c>
      <c r="D9" s="35"/>
      <c r="E9" s="73">
        <f>SUM(E6:I8)</f>
        <v>2635988745</v>
      </c>
      <c r="F9" s="74"/>
      <c r="G9" s="74"/>
      <c r="H9" s="74"/>
      <c r="I9" s="75"/>
    </row>
    <row r="10" spans="1:14" ht="15" customHeight="1" x14ac:dyDescent="0.55000000000000004">
      <c r="C10" s="31" t="s">
        <v>12</v>
      </c>
      <c r="D10" s="32"/>
      <c r="E10" s="32"/>
      <c r="F10" s="32"/>
      <c r="G10" s="32"/>
      <c r="H10" s="32"/>
      <c r="I10" s="33"/>
    </row>
    <row r="11" spans="1:14" ht="15" customHeight="1" x14ac:dyDescent="0.55000000000000004">
      <c r="C11" s="39" t="s">
        <v>34</v>
      </c>
      <c r="D11" s="11" t="s">
        <v>14</v>
      </c>
      <c r="E11" s="76">
        <v>15990500</v>
      </c>
      <c r="F11" s="76"/>
      <c r="G11" s="76"/>
      <c r="H11" s="76"/>
      <c r="I11" s="77"/>
    </row>
    <row r="12" spans="1:14" ht="15" customHeight="1" x14ac:dyDescent="0.55000000000000004">
      <c r="C12" s="39"/>
      <c r="D12" s="11" t="s">
        <v>35</v>
      </c>
      <c r="E12" s="76">
        <v>47081442</v>
      </c>
      <c r="F12" s="76"/>
      <c r="G12" s="76"/>
      <c r="H12" s="76"/>
      <c r="I12" s="77"/>
    </row>
    <row r="13" spans="1:14" ht="15" customHeight="1" x14ac:dyDescent="0.55000000000000004">
      <c r="C13" s="39"/>
      <c r="D13" s="12" t="s">
        <v>16</v>
      </c>
      <c r="E13" s="76">
        <v>324591448</v>
      </c>
      <c r="F13" s="76"/>
      <c r="G13" s="76"/>
      <c r="H13" s="76"/>
      <c r="I13" s="77"/>
      <c r="M13" s="13"/>
      <c r="N13" s="13"/>
    </row>
    <row r="14" spans="1:14" ht="15" customHeight="1" x14ac:dyDescent="0.55000000000000004">
      <c r="C14" s="50" t="s">
        <v>17</v>
      </c>
      <c r="D14" s="51"/>
      <c r="E14" s="101">
        <v>275274612</v>
      </c>
      <c r="F14" s="101"/>
      <c r="G14" s="101"/>
      <c r="H14" s="101"/>
      <c r="I14" s="102"/>
    </row>
    <row r="15" spans="1:14" ht="15" customHeight="1" thickBot="1" x14ac:dyDescent="0.6">
      <c r="C15" s="52" t="s">
        <v>36</v>
      </c>
      <c r="D15" s="53"/>
      <c r="E15" s="103">
        <f>SUM(E11:I14)</f>
        <v>662938002</v>
      </c>
      <c r="F15" s="103"/>
      <c r="G15" s="103"/>
      <c r="H15" s="103"/>
      <c r="I15" s="104"/>
    </row>
    <row r="16" spans="1:14" ht="15" customHeight="1" x14ac:dyDescent="0.55000000000000004">
      <c r="C16" s="54" t="s">
        <v>41</v>
      </c>
      <c r="D16" s="55"/>
      <c r="E16" s="118">
        <v>148505</v>
      </c>
      <c r="F16" s="119"/>
      <c r="G16" s="119"/>
      <c r="H16" s="119"/>
      <c r="I16" s="120"/>
    </row>
    <row r="17" spans="2:9" ht="15" customHeight="1" thickBot="1" x14ac:dyDescent="0.6">
      <c r="C17" s="49" t="s">
        <v>37</v>
      </c>
      <c r="D17" s="56"/>
      <c r="E17" s="107">
        <v>18339</v>
      </c>
      <c r="F17" s="107"/>
      <c r="G17" s="107"/>
      <c r="H17" s="107"/>
      <c r="I17" s="108"/>
    </row>
    <row r="18" spans="2:9" ht="15" customHeight="1" x14ac:dyDescent="0.55000000000000004">
      <c r="C18" s="54" t="s">
        <v>18</v>
      </c>
      <c r="D18" s="55"/>
      <c r="E18" s="78">
        <f>(E6+E8)/E16</f>
        <v>15951.603696845224</v>
      </c>
      <c r="F18" s="78"/>
      <c r="G18" s="78"/>
      <c r="H18" s="78"/>
      <c r="I18" s="79"/>
    </row>
    <row r="19" spans="2:9" ht="15" customHeight="1" thickBot="1" x14ac:dyDescent="0.6">
      <c r="C19" s="45" t="s">
        <v>40</v>
      </c>
      <c r="D19" s="46"/>
      <c r="E19" s="80">
        <f>E7/E17</f>
        <v>14564.362178962867</v>
      </c>
      <c r="F19" s="80"/>
      <c r="G19" s="80"/>
      <c r="H19" s="80"/>
      <c r="I19" s="81"/>
    </row>
    <row r="20" spans="2:9" ht="15" customHeight="1" x14ac:dyDescent="0.55000000000000004">
      <c r="C20" s="5" t="s">
        <v>44</v>
      </c>
      <c r="D20" s="5"/>
      <c r="E20" s="5"/>
      <c r="F20" s="5"/>
      <c r="G20" s="5"/>
      <c r="H20" s="5"/>
      <c r="I20" s="5"/>
    </row>
    <row r="21" spans="2:9" ht="15" customHeight="1" x14ac:dyDescent="0.55000000000000004">
      <c r="C21" s="5" t="s">
        <v>47</v>
      </c>
      <c r="D21" s="5"/>
      <c r="E21" s="5"/>
      <c r="F21" s="5"/>
      <c r="G21" s="5"/>
      <c r="H21" s="5"/>
      <c r="I21" s="5"/>
    </row>
    <row r="22" spans="2:9" ht="15" customHeight="1" x14ac:dyDescent="0.55000000000000004"/>
    <row r="23" spans="2:9" ht="15" customHeight="1" x14ac:dyDescent="0.55000000000000004">
      <c r="B23" s="1" t="s">
        <v>19</v>
      </c>
      <c r="C23" s="22" t="s">
        <v>20</v>
      </c>
      <c r="D23" s="22"/>
      <c r="E23" s="22"/>
      <c r="F23" s="22"/>
      <c r="G23" s="22"/>
    </row>
    <row r="24" spans="2:9" ht="12.5" thickBot="1" x14ac:dyDescent="0.6">
      <c r="C24" s="16"/>
      <c r="D24" s="16"/>
      <c r="E24" s="57" t="s">
        <v>21</v>
      </c>
      <c r="F24" s="57"/>
      <c r="G24" s="57" t="s">
        <v>22</v>
      </c>
      <c r="H24" s="57"/>
      <c r="I24" s="57"/>
    </row>
    <row r="25" spans="2:9" ht="15" customHeight="1" x14ac:dyDescent="0.55000000000000004">
      <c r="C25" s="23" t="s">
        <v>23</v>
      </c>
      <c r="D25" s="24"/>
      <c r="E25" s="109"/>
      <c r="F25" s="110"/>
      <c r="G25" s="111"/>
      <c r="H25" s="111"/>
      <c r="I25" s="112"/>
    </row>
    <row r="26" spans="2:9" ht="15" customHeight="1" thickBot="1" x14ac:dyDescent="0.6">
      <c r="C26" s="25" t="s">
        <v>24</v>
      </c>
      <c r="D26" s="26"/>
      <c r="E26" s="113"/>
      <c r="F26" s="113"/>
      <c r="G26" s="113"/>
      <c r="H26" s="113"/>
      <c r="I26" s="114"/>
    </row>
    <row r="27" spans="2:9" ht="15" customHeight="1" thickBot="1" x14ac:dyDescent="0.6">
      <c r="C27" s="58" t="s">
        <v>38</v>
      </c>
      <c r="D27" s="59"/>
      <c r="E27" s="88">
        <v>27</v>
      </c>
      <c r="F27" s="89"/>
      <c r="G27" s="89"/>
      <c r="H27" s="89"/>
      <c r="I27" s="90"/>
    </row>
    <row r="28" spans="2:9" ht="15" customHeight="1" x14ac:dyDescent="0.55000000000000004">
      <c r="C28" s="5" t="s">
        <v>46</v>
      </c>
      <c r="D28" s="5"/>
      <c r="E28" s="91"/>
      <c r="F28" s="91"/>
      <c r="G28" s="91"/>
      <c r="H28" s="91"/>
      <c r="I28" s="91"/>
    </row>
    <row r="29" spans="2:9" ht="15" customHeight="1" x14ac:dyDescent="0.55000000000000004"/>
    <row r="30" spans="2:9" ht="15" customHeight="1" thickBot="1" x14ac:dyDescent="0.6">
      <c r="B30" s="1" t="s">
        <v>25</v>
      </c>
      <c r="C30" s="22" t="s">
        <v>26</v>
      </c>
      <c r="D30" s="22"/>
      <c r="E30" s="22"/>
      <c r="F30" s="22"/>
      <c r="G30" s="22"/>
    </row>
    <row r="31" spans="2:9" ht="15" customHeight="1" x14ac:dyDescent="0.55000000000000004">
      <c r="C31" s="27" t="s">
        <v>27</v>
      </c>
      <c r="D31" s="18" t="s">
        <v>28</v>
      </c>
      <c r="E31" s="92">
        <f>(SUM(E11:I12))/(SUM(E11:I13))</f>
        <v>0.16269770018778404</v>
      </c>
      <c r="F31" s="92"/>
      <c r="G31" s="92"/>
      <c r="H31" s="92"/>
      <c r="I31" s="93"/>
    </row>
    <row r="32" spans="2:9" ht="15" customHeight="1" thickBot="1" x14ac:dyDescent="0.6">
      <c r="C32" s="28"/>
      <c r="D32" s="19" t="s">
        <v>29</v>
      </c>
      <c r="E32" s="94">
        <f>E13/(SUM(E11:I13))</f>
        <v>0.83730229981221593</v>
      </c>
      <c r="F32" s="94"/>
      <c r="G32" s="94"/>
      <c r="H32" s="94"/>
      <c r="I32" s="95"/>
    </row>
    <row r="33" spans="2:9" ht="15" customHeight="1" x14ac:dyDescent="0.55000000000000004"/>
    <row r="34" spans="2:9" ht="15" customHeight="1" thickBot="1" x14ac:dyDescent="0.6">
      <c r="B34" s="1" t="s">
        <v>30</v>
      </c>
      <c r="C34" s="22" t="s">
        <v>31</v>
      </c>
      <c r="D34" s="22"/>
      <c r="E34" s="22"/>
      <c r="F34" s="22"/>
      <c r="G34" s="22"/>
      <c r="H34" s="22"/>
      <c r="I34" s="22"/>
    </row>
    <row r="35" spans="2:9" ht="70" customHeight="1" thickBot="1" x14ac:dyDescent="0.6">
      <c r="C35" s="96" t="s">
        <v>32</v>
      </c>
      <c r="D35" s="115"/>
      <c r="E35" s="116"/>
      <c r="F35" s="116"/>
      <c r="G35" s="116"/>
      <c r="H35" s="116"/>
      <c r="I35" s="11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効果検証様式（集計値）</vt:lpstr>
      <vt:lpstr>R4.10</vt:lpstr>
      <vt:lpstr>R4.11</vt:lpstr>
      <vt:lpstr>R4.12</vt:lpstr>
      <vt:lpstr>R5.01</vt:lpstr>
      <vt:lpstr>R5.02</vt:lpstr>
      <vt:lpstr>R5.03</vt:lpstr>
      <vt:lpstr>R5.04</vt:lpstr>
      <vt:lpstr>R5.05</vt:lpstr>
      <vt:lpstr>R5.06</vt:lpstr>
      <vt:lpstr>R5.12</vt:lpstr>
      <vt:lpstr>R4.10!Print_Area</vt:lpstr>
      <vt:lpstr>R4.11!Print_Area</vt:lpstr>
      <vt:lpstr>R4.12!Print_Area</vt:lpstr>
      <vt:lpstr>R5.01!Print_Area</vt:lpstr>
      <vt:lpstr>R5.02!Print_Area</vt:lpstr>
      <vt:lpstr>R5.03!Print_Area</vt:lpstr>
      <vt:lpstr>R5.04!Print_Area</vt:lpstr>
      <vt:lpstr>R5.05!Print_Area</vt:lpstr>
      <vt:lpstr>R5.06!Print_Area</vt:lpstr>
      <vt:lpstr>R5.12!Print_Area</vt:lpstr>
      <vt:lpstr>'効果検証様式（集計値）'!Print_Area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2024-10-23T08:32:11Z</dcterms:created>
  <dcterms:modified xsi:type="dcterms:W3CDTF">2024-11-19T01:46:50Z</dcterms:modified>
</cp:coreProperties>
</file>