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6i6Jh92r6uZh6zzmeYQ0N+WFKAxRF22LKiMMtL/8yjBI5G9fRrUFswNMYFkWD2kFiAaMYDRmfqK+shHI1GFcQ==" workbookSaltValue="NJYWrZdeyEXn3vOMd4gpQg==" workbookSpinCount="100000" lockStructure="1"/>
  <bookViews>
    <workbookView xWindow="0" yWindow="0" windowWidth="1839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G12" i="5" s="1"/>
  <c r="IB8" i="5"/>
  <c r="HS8" i="5"/>
  <c r="HS12" i="5" s="1"/>
  <c r="HR8" i="5"/>
  <c r="HI8" i="5"/>
  <c r="HJ12" i="5" s="1"/>
  <c r="HH8" i="5"/>
  <c r="GY8" i="5"/>
  <c r="HB12" i="5"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Q12" i="5"/>
  <c r="GP12" i="5"/>
  <c r="GO12" i="5"/>
  <c r="GR12" i="5"/>
  <c r="GN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IF12" i="5"/>
  <c r="GZ18" i="5"/>
  <c r="HC18" i="5"/>
  <c r="GY18" i="5"/>
  <c r="HB18" i="5"/>
  <c r="HA18" i="5"/>
  <c r="HC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I12" i="5"/>
  <c r="HT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W12" i="5"/>
  <c r="IO12" i="5"/>
  <c r="HM18" i="5"/>
  <c r="HI18" i="5"/>
  <c r="HL18" i="5"/>
  <c r="HK18" i="5"/>
  <c r="HM12"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L12" i="5"/>
  <c r="GD12" i="5"/>
  <c r="GH12" i="5"/>
  <c r="HA12" i="5"/>
  <c r="HK12" i="5"/>
  <c r="IC12" i="5"/>
  <c r="IP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FB18" i="5"/>
  <c r="FA18" i="5"/>
  <c r="FD18" i="5"/>
  <c r="EZ18" i="5"/>
  <c r="FC18" i="5"/>
  <c r="FC12" i="5"/>
  <c r="FB12" i="5"/>
  <c r="FA12" i="5"/>
  <c r="FD12" i="5"/>
  <c r="EZ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alcChain>
</file>

<file path=xl/sharedStrings.xml><?xml version="1.0" encoding="utf-8"?>
<sst xmlns="http://schemas.openxmlformats.org/spreadsheetml/2006/main" count="900" uniqueCount="261">
  <si>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</si>
  <si>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</si>
  <si>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</si>
  <si>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</si>
  <si>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</si>
  <si>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</si>
  <si>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</si>
  <si>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</si>
  <si>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利益剰余金は発生していない。</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</si>
  <si>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</si>
  <si>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</si>
  <si>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</si>
  <si>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</si>
  <si>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</si>
  <si>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</si>
  <si>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</si>
  <si>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</si>
  <si>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</si>
  <si>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</si>
  <si>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</si>
  <si>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</si>
  <si>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</si>
  <si>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</si>
  <si>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</si>
  <si>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</si>
  <si>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</si>
  <si>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</si>
  <si>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</si>
  <si>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</si>
  <si>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</si>
  <si>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</si>
  <si>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</si>
  <si>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</si>
  <si>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</si>
  <si>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</si>
  <si>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</si>
  <si>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</si>
  <si>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</si>
  <si>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</si>
  <si>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</si>
  <si>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</si>
  <si>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</si>
  <si>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</si>
  <si>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</si>
  <si>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</si>
  <si>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</si>
  <si>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</si>
  <si>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</si>
  <si>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</si>
  <si>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</si>
  <si>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</si>
  <si>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</si>
  <si>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</si>
  <si>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</si>
  <si>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</si>
  <si>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</si>
  <si>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</si>
  <si>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</si>
  <si>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</si>
  <si>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</si>
  <si>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</si>
  <si>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</si>
  <si>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</si>
  <si>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</si>
  <si>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</si>
  <si>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</si>
  <si>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</si>
  <si>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</si>
  <si>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</si>
  <si>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</si>
  <si>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</si>
  <si>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</si>
  <si>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</si>
  <si>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</si>
  <si>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</si>
  <si>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</si>
  <si>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</si>
  <si>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</si>
  <si>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</si>
  <si>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</si>
  <si>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</si>
  <si>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</si>
  <si>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</si>
  <si>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</si>
  <si>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</si>
  <si>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</si>
  <si>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</si>
  <si>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</si>
  <si>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</si>
  <si>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</si>
  <si>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</si>
  <si>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</si>
  <si>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</si>
  <si>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</si>
  <si>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</si>
  <si>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</si>
  <si>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</si>
  <si>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</si>
  <si>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</si>
  <si>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</si>
  <si>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</si>
  <si>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</si>
  <si>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</si>
  <si>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</si>
  <si>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</si>
  <si>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</si>
  <si>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</si>
  <si>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</si>
  <si>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</si>
  <si>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</si>
  <si>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</si>
  <si>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</si>
  <si>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</si>
  <si>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</si>
  <si>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</si>
  <si>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</si>
  <si>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</si>
  <si>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260002</t>
  </si>
  <si>
    <t>46</t>
  </si>
  <si>
    <t>04</t>
  </si>
  <si>
    <t>0</t>
  </si>
  <si>
    <t>000</t>
  </si>
  <si>
    <t>京都府</t>
  </si>
  <si>
    <t>法適用</t>
  </si>
  <si>
    <t>電気事業</t>
  </si>
  <si>
    <t>非設置</t>
  </si>
  <si>
    <t>-</t>
  </si>
  <si>
    <t>令和2年3月31日　大野発電所</t>
  </si>
  <si>
    <t>令和3年12月31日　太鼓山風力発電所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</si>
  <si>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</si>
  <si>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</si>
  <si>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</si>
  <si>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</si>
  <si>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</si>
  <si>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</si>
  <si>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</si>
  <si>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</si>
  <si>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</si>
  <si>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</si>
  <si>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</si>
  <si>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</si>
  <si>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</si>
  <si>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</si>
  <si>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</si>
  <si>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</si>
  <si>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</si>
  <si>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</si>
  <si>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</si>
  <si>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</si>
  <si>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</si>
  <si>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</si>
  <si>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</si>
  <si>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</si>
  <si>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</si>
  <si>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</si>
  <si>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</si>
  <si>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</si>
  <si>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</si>
  <si>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</si>
  <si>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</si>
  <si>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</si>
  <si>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</si>
  <si>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</si>
  <si>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</si>
  <si>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</si>
  <si>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</si>
  <si>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</si>
  <si>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</si>
  <si>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</si>
  <si>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</si>
  <si>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</si>
  <si>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</si>
  <si>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</si>
  <si>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</si>
  <si>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</si>
  <si>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</si>
  <si>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</si>
  <si>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</si>
  <si>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</si>
  <si>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</si>
  <si>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</si>
  <si>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</si>
  <si>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</si>
  <si>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</si>
  <si>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</si>
  <si>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</si>
  <si>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</si>
  <si>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</si>
  <si>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</si>
  <si>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</si>
  <si>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</si>
  <si>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</si>
  <si>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</si>
  <si>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</si>
  <si>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</si>
  <si>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</si>
  <si>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</si>
  <si>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</si>
  <si>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</si>
  <si>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</si>
  <si>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</si>
  <si>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</si>
  <si>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</si>
  <si>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</si>
  <si>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</si>
  <si>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</si>
  <si>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</si>
  <si>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</si>
  <si>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</si>
  <si>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</si>
  <si>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</si>
  <si>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</si>
  <si>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</si>
  <si>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</si>
  <si>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</si>
  <si>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</si>
  <si>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</si>
  <si>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</si>
  <si>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</si>
  <si>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</si>
  <si>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</si>
  <si>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</si>
  <si>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</si>
  <si>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</si>
  <si>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</si>
  <si>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</si>
  <si>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</si>
  <si>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</si>
  <si>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</si>
  <si>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</si>
  <si>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</si>
  <si>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</si>
  <si>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</si>
  <si>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</si>
  <si>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</si>
  <si>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</si>
  <si>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</si>
  <si>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</si>
  <si>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</si>
  <si>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</si>
  <si>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</si>
  <si>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</si>
  <si>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</si>
  <si>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</si>
  <si>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</si>
  <si>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</si>
  <si>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</si>
  <si>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</si>
  <si>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</si>
  <si>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</si>
  <si>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</si>
  <si>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</si>
  <si>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</si>
  <si>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</si>
  <si>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</si>
  <si>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</si>
  <si>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</si>
  <si>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</si>
  <si>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①経常収支比率、②営業収支比率は、100％を下回っており、収益で費用を賄えない傾向にあります。また、両指標とも全国平均を下回り続けています。
　平成27年度は、風力発電事業において、３基の風車撤去に係る費用を計上したこと等により比率が低下しましたが、平成28年度以降は100％近くの水準に回復しています。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③流動比率は、平成30年度は全国平均を下回りましたが、100％を大きく上回る水準で推移しており、短期的な債務の支払能力に問題はありません。
　④供給原価は、平成30年度は降水量の増加により供給電力量が増加したため、全国平均を下回りました。
　なお、平成27年度は、風力発電事業において３基の風車撤去に係る費用を計上したこと等により費用が増加したため、全国平均を大きく上回る結果となりました。
　⑤EBITDAは、全国平均を大きく下回っており、その差も拡大傾向にあります。これは、本府の電気事業の経営規模が小さいためです（最大出力合計:13.3千kW⇔全国平均:88.2千kW）。
　特に下回っている平成27年度は、３基の風車撤去等により費用が増加したためです。</t>
    <rPh sb="2" eb="4">
      <t>ケイジョウ</t>
    </rPh>
    <rPh sb="4" eb="6">
      <t>シュウシ</t>
    </rPh>
    <rPh sb="6" eb="8">
      <t>ヒリツ</t>
    </rPh>
    <rPh sb="10" eb="12">
      <t>エイギョウ</t>
    </rPh>
    <rPh sb="12" eb="14">
      <t>シュウシ</t>
    </rPh>
    <rPh sb="14" eb="16">
      <t>ヒリツ</t>
    </rPh>
    <rPh sb="23" eb="25">
      <t>シタマワ</t>
    </rPh>
    <rPh sb="30" eb="32">
      <t>シュウエキ</t>
    </rPh>
    <rPh sb="33" eb="35">
      <t>ヒヨウ</t>
    </rPh>
    <rPh sb="36" eb="37">
      <t>マカナ</t>
    </rPh>
    <rPh sb="40" eb="42">
      <t>ケイコウ</t>
    </rPh>
    <rPh sb="51" eb="52">
      <t>リョウ</t>
    </rPh>
    <rPh sb="52" eb="54">
      <t>シヒョウ</t>
    </rPh>
    <rPh sb="56" eb="58">
      <t>ゼンコク</t>
    </rPh>
    <rPh sb="58" eb="60">
      <t>ヘイキン</t>
    </rPh>
    <rPh sb="61" eb="63">
      <t>シタマワ</t>
    </rPh>
    <rPh sb="64" eb="65">
      <t>ツヅ</t>
    </rPh>
    <rPh sb="73" eb="75">
      <t>ヘイセイ</t>
    </rPh>
    <rPh sb="77" eb="79">
      <t>ネンド</t>
    </rPh>
    <rPh sb="81" eb="83">
      <t>フウリョク</t>
    </rPh>
    <rPh sb="83" eb="85">
      <t>ハツデン</t>
    </rPh>
    <rPh sb="85" eb="87">
      <t>ジギョウ</t>
    </rPh>
    <rPh sb="93" eb="94">
      <t>キ</t>
    </rPh>
    <rPh sb="95" eb="97">
      <t>フウシャ</t>
    </rPh>
    <rPh sb="97" eb="99">
      <t>テッキョ</t>
    </rPh>
    <rPh sb="100" eb="101">
      <t>カカ</t>
    </rPh>
    <rPh sb="102" eb="104">
      <t>ヒヨウ</t>
    </rPh>
    <rPh sb="105" eb="107">
      <t>ケイジョウ</t>
    </rPh>
    <rPh sb="111" eb="112">
      <t>ナド</t>
    </rPh>
    <rPh sb="115" eb="117">
      <t>ヒリツ</t>
    </rPh>
    <rPh sb="118" eb="120">
      <t>テイカ</t>
    </rPh>
    <rPh sb="126" eb="128">
      <t>ヘイセイ</t>
    </rPh>
    <rPh sb="130" eb="132">
      <t>ネンド</t>
    </rPh>
    <rPh sb="132" eb="134">
      <t>イコウ</t>
    </rPh>
    <rPh sb="139" eb="140">
      <t>チカ</t>
    </rPh>
    <rPh sb="142" eb="144">
      <t>スイジュン</t>
    </rPh>
    <rPh sb="145" eb="147">
      <t>カイフク</t>
    </rPh>
    <rPh sb="157" eb="159">
      <t>ケイシキ</t>
    </rPh>
    <rPh sb="330" eb="332">
      <t>リュウドウ</t>
    </rPh>
    <rPh sb="332" eb="334">
      <t>ヒリツ</t>
    </rPh>
    <rPh sb="361" eb="362">
      <t>オオ</t>
    </rPh>
    <rPh sb="364" eb="366">
      <t>ウワマワ</t>
    </rPh>
    <rPh sb="367" eb="369">
      <t>スイジュン</t>
    </rPh>
    <rPh sb="370" eb="372">
      <t>スイイ</t>
    </rPh>
    <rPh sb="377" eb="380">
      <t>タンキテキ</t>
    </rPh>
    <rPh sb="381" eb="383">
      <t>サイム</t>
    </rPh>
    <rPh sb="384" eb="386">
      <t>シハライ</t>
    </rPh>
    <rPh sb="386" eb="388">
      <t>ノウリョク</t>
    </rPh>
    <rPh sb="389" eb="391">
      <t>モンダイ</t>
    </rPh>
    <rPh sb="438" eb="440">
      <t>ゼンコク</t>
    </rPh>
    <rPh sb="440" eb="442">
      <t>ヘイキン</t>
    </rPh>
    <rPh sb="443" eb="445">
      <t>シタマワ</t>
    </rPh>
    <rPh sb="506" eb="508">
      <t>ゼンコク</t>
    </rPh>
    <rPh sb="508" eb="510">
      <t>ヘイキン</t>
    </rPh>
    <rPh sb="511" eb="512">
      <t>オオ</t>
    </rPh>
    <rPh sb="514" eb="516">
      <t>ウワマワ</t>
    </rPh>
    <rPh sb="517" eb="519">
      <t>ケッカ</t>
    </rPh>
    <rPh sb="538" eb="540">
      <t>ゼンコク</t>
    </rPh>
    <rPh sb="540" eb="542">
      <t>ヘイキン</t>
    </rPh>
    <rPh sb="543" eb="544">
      <t>オオ</t>
    </rPh>
    <rPh sb="546" eb="548">
      <t>シタマワ</t>
    </rPh>
    <rPh sb="555" eb="556">
      <t>サ</t>
    </rPh>
    <rPh sb="557" eb="559">
      <t>カクダイ</t>
    </rPh>
    <rPh sb="559" eb="561">
      <t>ケイコウ</t>
    </rPh>
    <rPh sb="571" eb="572">
      <t>ホン</t>
    </rPh>
    <rPh sb="572" eb="573">
      <t>フ</t>
    </rPh>
    <rPh sb="574" eb="576">
      <t>デンキ</t>
    </rPh>
    <rPh sb="576" eb="578">
      <t>ジギョウ</t>
    </rPh>
    <rPh sb="579" eb="581">
      <t>ケイエイ</t>
    </rPh>
    <rPh sb="581" eb="583">
      <t>キボ</t>
    </rPh>
    <rPh sb="584" eb="585">
      <t>チイ</t>
    </rPh>
    <rPh sb="592" eb="594">
      <t>サイダイ</t>
    </rPh>
    <rPh sb="594" eb="596">
      <t>シュツリョク</t>
    </rPh>
    <rPh sb="596" eb="598">
      <t>ゴウケイ</t>
    </rPh>
    <rPh sb="603" eb="604">
      <t>セン</t>
    </rPh>
    <rPh sb="607" eb="609">
      <t>ゼンコク</t>
    </rPh>
    <rPh sb="609" eb="611">
      <t>ヘイキン</t>
    </rPh>
    <rPh sb="616" eb="617">
      <t>セン</t>
    </rPh>
    <rPh sb="623" eb="624">
      <t>トク</t>
    </rPh>
    <rPh sb="625" eb="627">
      <t>シタマワ</t>
    </rPh>
    <rPh sb="635" eb="637">
      <t>ネンド</t>
    </rPh>
    <rPh sb="640" eb="641">
      <t>キ</t>
    </rPh>
    <rPh sb="650" eb="652">
      <t>ヒヨウ</t>
    </rPh>
    <rPh sb="653" eb="655">
      <t>ゾウカ</t>
    </rPh>
    <phoneticPr fontId="9"/>
  </si>
  <si>
    <t>○　水力発電
　①設備利用率は、概ね全国平均並みで推移しています。
　平成29年度は、改良工事に伴う発電停止(約２箇月間)により低下しましたが、平成30年度は降水量の増加により供給電力量が増加したため、上昇しました。
　②修繕費比率は、概ね全国平均を下回っていますが、平成30年度は発電所取水口ゲート修繕工事等により修繕費が増加したため、上昇しました。
　平成26年度は、屋外GIS開閉装置修繕工事により修繕費が増加したため、大きく上昇し、全国平均を上回っています。
　③企業債残高対料金収入比率は、全国平均を大きく下回っており、企業債償還が経営を圧迫していません。
　④有形固定資産減価償却率は、資産の健全性を保つため、計画的に施設更新を行っており、全国平均と同程度の水準となっています。
　⑤FIT収入割合はゼロとなっています。水力発電事業では、関西電力株式会社との長期基本契約に基づき、総括原価により売電単価を設定し、売電しているためです。
○　風力発電
　①設備利用率は、全国平均を下回っています。
　平成27～29年度は、安定的な運転継続により10％台でしたが、平成30年度は故障による発電停止のため10％を下回りました。
　②修繕費比率は、全国平均を上回っていますが、平成30年度は修繕費が減少したため、低下しました。
　③企業債残高対料金収入比率は、平成28年度をもって企業債の償還が完了したことで０になっています。
　④有形固定資産減価償却率は、全国平均を上回って推移しています。これは、太鼓山風力発電所の風車の法定耐用年数が近づいているためです（令和元年度）。平成26年度以降に上昇しているのは、公営企業の会計制度見直しによるものです。
　⑤FIT収入割合は100％です。風力発電事業では、発電電力の全量を固定価格買取制度に基づき関西電力株式会社へ売電しています。
　なお、風力発電事業（太鼓山風力発電所）は、FIT適用終了（令和３年度）前の令和元年度に売電を終了する予定です。</t>
    <rPh sb="2" eb="4">
      <t>スイリョク</t>
    </rPh>
    <rPh sb="4" eb="6">
      <t>ハツデン</t>
    </rPh>
    <rPh sb="9" eb="11">
      <t>セツビ</t>
    </rPh>
    <rPh sb="11" eb="14">
      <t>リヨウリツ</t>
    </rPh>
    <rPh sb="16" eb="17">
      <t>オオム</t>
    </rPh>
    <rPh sb="18" eb="20">
      <t>ゼンコク</t>
    </rPh>
    <rPh sb="20" eb="22">
      <t>ヘイキン</t>
    </rPh>
    <rPh sb="22" eb="23">
      <t>ナ</t>
    </rPh>
    <rPh sb="25" eb="27">
      <t>スイイ</t>
    </rPh>
    <rPh sb="43" eb="45">
      <t>カイリョウ</t>
    </rPh>
    <rPh sb="45" eb="47">
      <t>コウジ</t>
    </rPh>
    <rPh sb="55" eb="56">
      <t>ヤク</t>
    </rPh>
    <rPh sb="57" eb="60">
      <t>カゲツカン</t>
    </rPh>
    <rPh sb="72" eb="74">
      <t>ヘイセイ</t>
    </rPh>
    <rPh sb="76" eb="78">
      <t>ネンド</t>
    </rPh>
    <rPh sb="79" eb="82">
      <t>コウスイリョウ</t>
    </rPh>
    <rPh sb="83" eb="85">
      <t>ゾウカ</t>
    </rPh>
    <rPh sb="94" eb="96">
      <t>ゾウカ</t>
    </rPh>
    <rPh sb="111" eb="114">
      <t>シュウゼンヒ</t>
    </rPh>
    <rPh sb="114" eb="116">
      <t>ヒリツ</t>
    </rPh>
    <rPh sb="118" eb="119">
      <t>オオム</t>
    </rPh>
    <rPh sb="120" eb="122">
      <t>ゼンコク</t>
    </rPh>
    <rPh sb="122" eb="124">
      <t>ヘイキン</t>
    </rPh>
    <rPh sb="125" eb="127">
      <t>シタマワ</t>
    </rPh>
    <rPh sb="134" eb="136">
      <t>ヘイセイ</t>
    </rPh>
    <rPh sb="138" eb="140">
      <t>ネンド</t>
    </rPh>
    <rPh sb="141" eb="144">
      <t>ハツデンショ</t>
    </rPh>
    <rPh sb="144" eb="147">
      <t>シュスイコウ</t>
    </rPh>
    <rPh sb="150" eb="152">
      <t>シュウゼン</t>
    </rPh>
    <rPh sb="152" eb="154">
      <t>コウジ</t>
    </rPh>
    <rPh sb="154" eb="155">
      <t>トウ</t>
    </rPh>
    <rPh sb="158" eb="161">
      <t>シュウゼンヒ</t>
    </rPh>
    <rPh sb="162" eb="164">
      <t>ゾウカ</t>
    </rPh>
    <rPh sb="169" eb="171">
      <t>ジョウショウ</t>
    </rPh>
    <rPh sb="178" eb="180">
      <t>ヘイセイ</t>
    </rPh>
    <rPh sb="182" eb="184">
      <t>ネンド</t>
    </rPh>
    <rPh sb="186" eb="188">
      <t>ヤガイ</t>
    </rPh>
    <rPh sb="191" eb="193">
      <t>カイヘイ</t>
    </rPh>
    <rPh sb="193" eb="195">
      <t>ソウチ</t>
    </rPh>
    <rPh sb="195" eb="197">
      <t>シュウゼン</t>
    </rPh>
    <rPh sb="197" eb="199">
      <t>コウジ</t>
    </rPh>
    <rPh sb="202" eb="205">
      <t>シュウゼンヒ</t>
    </rPh>
    <rPh sb="206" eb="208">
      <t>ゾウカ</t>
    </rPh>
    <rPh sb="213" eb="214">
      <t>オオ</t>
    </rPh>
    <rPh sb="216" eb="218">
      <t>ジョウショウ</t>
    </rPh>
    <rPh sb="220" eb="222">
      <t>ゼンコク</t>
    </rPh>
    <rPh sb="222" eb="224">
      <t>ヘイキン</t>
    </rPh>
    <rPh sb="225" eb="227">
      <t>ウワマワ</t>
    </rPh>
    <rPh sb="236" eb="239">
      <t>キギョウサイ</t>
    </rPh>
    <rPh sb="239" eb="241">
      <t>ザンダカ</t>
    </rPh>
    <rPh sb="241" eb="242">
      <t>タイ</t>
    </rPh>
    <rPh sb="242" eb="244">
      <t>リョウキン</t>
    </rPh>
    <rPh sb="244" eb="246">
      <t>シュウニュウ</t>
    </rPh>
    <rPh sb="246" eb="248">
      <t>ヒリツ</t>
    </rPh>
    <rPh sb="250" eb="252">
      <t>ゼンコク</t>
    </rPh>
    <rPh sb="252" eb="254">
      <t>ヘイキン</t>
    </rPh>
    <rPh sb="255" eb="256">
      <t>オオ</t>
    </rPh>
    <rPh sb="258" eb="260">
      <t>シタマワ</t>
    </rPh>
    <rPh sb="265" eb="268">
      <t>キギョウサイ</t>
    </rPh>
    <rPh sb="268" eb="270">
      <t>ショウカン</t>
    </rPh>
    <rPh sb="271" eb="273">
      <t>ケイエイ</t>
    </rPh>
    <rPh sb="274" eb="276">
      <t>アッパク</t>
    </rPh>
    <rPh sb="299" eb="301">
      <t>シサン</t>
    </rPh>
    <rPh sb="302" eb="305">
      <t>ケンゼンセイ</t>
    </rPh>
    <rPh sb="306" eb="307">
      <t>タモ</t>
    </rPh>
    <rPh sb="311" eb="314">
      <t>ケイカクテキ</t>
    </rPh>
    <rPh sb="315" eb="317">
      <t>シセツ</t>
    </rPh>
    <rPh sb="317" eb="319">
      <t>コウシン</t>
    </rPh>
    <rPh sb="320" eb="321">
      <t>オコナ</t>
    </rPh>
    <rPh sb="366" eb="368">
      <t>スイリョク</t>
    </rPh>
    <rPh sb="368" eb="370">
      <t>ハツデン</t>
    </rPh>
    <rPh sb="370" eb="372">
      <t>ジギョウ</t>
    </rPh>
    <rPh sb="375" eb="377">
      <t>カンサイ</t>
    </rPh>
    <rPh sb="377" eb="379">
      <t>デンリョク</t>
    </rPh>
    <rPh sb="379" eb="383">
      <t>カブシキガイシャ</t>
    </rPh>
    <rPh sb="385" eb="387">
      <t>チョウキ</t>
    </rPh>
    <rPh sb="387" eb="389">
      <t>キホン</t>
    </rPh>
    <rPh sb="389" eb="391">
      <t>ケイヤク</t>
    </rPh>
    <rPh sb="392" eb="393">
      <t>モト</t>
    </rPh>
    <rPh sb="396" eb="398">
      <t>ソウカツ</t>
    </rPh>
    <rPh sb="398" eb="400">
      <t>ゲンカ</t>
    </rPh>
    <rPh sb="403" eb="405">
      <t>バイデン</t>
    </rPh>
    <rPh sb="405" eb="407">
      <t>タンカ</t>
    </rPh>
    <rPh sb="408" eb="410">
      <t>セッテイ</t>
    </rPh>
    <rPh sb="412" eb="414">
      <t>バイデン</t>
    </rPh>
    <rPh sb="427" eb="429">
      <t>フウリョク</t>
    </rPh>
    <rPh sb="429" eb="431">
      <t>ハツデン</t>
    </rPh>
    <rPh sb="446" eb="447">
      <t>シタ</t>
    </rPh>
    <rPh sb="456" eb="458">
      <t>ヘイセイ</t>
    </rPh>
    <rPh sb="463" eb="465">
      <t>ネンド</t>
    </rPh>
    <rPh sb="467" eb="470">
      <t>アンテイテキ</t>
    </rPh>
    <rPh sb="471" eb="473">
      <t>ウンテン</t>
    </rPh>
    <rPh sb="473" eb="475">
      <t>ケイゾク</t>
    </rPh>
    <rPh sb="481" eb="482">
      <t>ダイ</t>
    </rPh>
    <rPh sb="487" eb="489">
      <t>ヘイセイ</t>
    </rPh>
    <rPh sb="491" eb="493">
      <t>ネンド</t>
    </rPh>
    <rPh sb="494" eb="496">
      <t>コショウ</t>
    </rPh>
    <rPh sb="499" eb="501">
      <t>ハツデン</t>
    </rPh>
    <rPh sb="501" eb="503">
      <t>テイシ</t>
    </rPh>
    <rPh sb="510" eb="512">
      <t>シタマワ</t>
    </rPh>
    <rPh sb="541" eb="543">
      <t>ヘイセイ</t>
    </rPh>
    <rPh sb="545" eb="547">
      <t>ネンド</t>
    </rPh>
    <rPh sb="559" eb="561">
      <t>テイカ</t>
    </rPh>
    <rPh sb="583" eb="585">
      <t>ヘイセイ</t>
    </rPh>
    <rPh sb="587" eb="589">
      <t>ネンド</t>
    </rPh>
    <rPh sb="593" eb="596">
      <t>キギョウサイ</t>
    </rPh>
    <rPh sb="597" eb="599">
      <t>ショウカン</t>
    </rPh>
    <rPh sb="600" eb="602">
      <t>カンリョウ</t>
    </rPh>
    <rPh sb="637" eb="639">
      <t>ウワマワ</t>
    </rPh>
    <rPh sb="641" eb="643">
      <t>スイイ</t>
    </rPh>
    <rPh sb="653" eb="656">
      <t>タイコヤマ</t>
    </rPh>
    <rPh sb="656" eb="658">
      <t>フウリョク</t>
    </rPh>
    <rPh sb="658" eb="661">
      <t>ハツデンショ</t>
    </rPh>
    <rPh sb="662" eb="664">
      <t>フウシャ</t>
    </rPh>
    <rPh sb="665" eb="667">
      <t>ホウテイ</t>
    </rPh>
    <rPh sb="667" eb="669">
      <t>タイヨウ</t>
    </rPh>
    <rPh sb="669" eb="671">
      <t>ネンスウ</t>
    </rPh>
    <rPh sb="672" eb="673">
      <t>チカ</t>
    </rPh>
    <rPh sb="683" eb="685">
      <t>レイワ</t>
    </rPh>
    <rPh sb="685" eb="686">
      <t>ガン</t>
    </rPh>
    <rPh sb="686" eb="688">
      <t>ネンド</t>
    </rPh>
    <rPh sb="696" eb="698">
      <t>イコウ</t>
    </rPh>
    <rPh sb="750" eb="752">
      <t>ジギョウ</t>
    </rPh>
    <rPh sb="755" eb="757">
      <t>ハツデン</t>
    </rPh>
    <rPh sb="757" eb="759">
      <t>デンリョク</t>
    </rPh>
    <rPh sb="760" eb="762">
      <t>ゼンリョウ</t>
    </rPh>
    <rPh sb="763" eb="765">
      <t>コテイ</t>
    </rPh>
    <rPh sb="765" eb="767">
      <t>カカク</t>
    </rPh>
    <rPh sb="767" eb="769">
      <t>カイトリ</t>
    </rPh>
    <rPh sb="769" eb="771">
      <t>セイド</t>
    </rPh>
    <rPh sb="772" eb="773">
      <t>モト</t>
    </rPh>
    <rPh sb="775" eb="777">
      <t>カンサイ</t>
    </rPh>
    <rPh sb="777" eb="779">
      <t>デンリョク</t>
    </rPh>
    <rPh sb="779" eb="783">
      <t>カブシキガイシャ</t>
    </rPh>
    <rPh sb="784" eb="786">
      <t>バイデン</t>
    </rPh>
    <rPh sb="797" eb="799">
      <t>フウリョク</t>
    </rPh>
    <rPh sb="799" eb="801">
      <t>ハツデン</t>
    </rPh>
    <rPh sb="801" eb="803">
      <t>ジギョウ</t>
    </rPh>
    <rPh sb="804" eb="807">
      <t>タイコヤマ</t>
    </rPh>
    <rPh sb="807" eb="809">
      <t>フウリョク</t>
    </rPh>
    <rPh sb="809" eb="812">
      <t>ハツデンショ</t>
    </rPh>
    <rPh sb="818" eb="820">
      <t>テキヨウ</t>
    </rPh>
    <rPh sb="823" eb="825">
      <t>レイワ</t>
    </rPh>
    <rPh sb="826" eb="828">
      <t>ネンド</t>
    </rPh>
    <rPh sb="829" eb="830">
      <t>マエ</t>
    </rPh>
    <rPh sb="831" eb="833">
      <t>レイワ</t>
    </rPh>
    <rPh sb="833" eb="836">
      <t>ガンネンド</t>
    </rPh>
    <rPh sb="837" eb="839">
      <t>バイデン</t>
    </rPh>
    <rPh sb="840" eb="842">
      <t>シュウリョウ</t>
    </rPh>
    <rPh sb="844" eb="846">
      <t>ヨテイ</t>
    </rPh>
    <phoneticPr fontId="9"/>
  </si>
  <si>
    <t>　電気事業は、水力発電事業が黒字傾向で推移しているものの、風力発電事業で毎年度赤字を計上しており、事業会計全体では未処理欠損金が発生している状況です。
　水力発電事業は、令和元年度まで関西電力(株)と総括原価方式により基本契約を締結していますが、令和２年度以降については、一般競争入札により選定したゼロワットパワー(株)と契約を締結しました。
　風力発電事業は、令和３年度に風車の設計耐用年限を迎え、固定価格買取制度に基づく売電契約も終了することから、令和元年度をもって運転終了する予定です。なお、その後は同サイト内で民間事業者が新たに風力発電事業を行うこととなっています。
　今後は、将来の電気事業のあり方を検討し、令和２年度を目途に策定を予定している経営戦略へ検討結果を盛り込む予定です。</t>
    <rPh sb="1" eb="3">
      <t>デンキ</t>
    </rPh>
    <rPh sb="3" eb="5">
      <t>ジギョウ</t>
    </rPh>
    <rPh sb="77" eb="79">
      <t>スイリョク</t>
    </rPh>
    <rPh sb="79" eb="81">
      <t>ハツデン</t>
    </rPh>
    <rPh sb="81" eb="83">
      <t>ジギョウ</t>
    </rPh>
    <rPh sb="85" eb="87">
      <t>レイワ</t>
    </rPh>
    <rPh sb="87" eb="88">
      <t>ガン</t>
    </rPh>
    <rPh sb="88" eb="90">
      <t>ネンド</t>
    </rPh>
    <rPh sb="92" eb="94">
      <t>カンサイ</t>
    </rPh>
    <rPh sb="94" eb="96">
      <t>デンリョク</t>
    </rPh>
    <rPh sb="96" eb="99">
      <t>カブ</t>
    </rPh>
    <rPh sb="100" eb="102">
      <t>ソウカツ</t>
    </rPh>
    <rPh sb="102" eb="104">
      <t>ゲンカ</t>
    </rPh>
    <rPh sb="104" eb="106">
      <t>ホウシキ</t>
    </rPh>
    <rPh sb="109" eb="111">
      <t>キホン</t>
    </rPh>
    <rPh sb="111" eb="113">
      <t>ケイヤク</t>
    </rPh>
    <rPh sb="114" eb="116">
      <t>テイケツ</t>
    </rPh>
    <rPh sb="123" eb="125">
      <t>レイワ</t>
    </rPh>
    <rPh sb="126" eb="128">
      <t>ネンド</t>
    </rPh>
    <rPh sb="128" eb="130">
      <t>イコウ</t>
    </rPh>
    <rPh sb="136" eb="142">
      <t>イッパンキョウソウニュウサツ</t>
    </rPh>
    <rPh sb="145" eb="147">
      <t>センテイ</t>
    </rPh>
    <rPh sb="157" eb="160">
      <t>カブ</t>
    </rPh>
    <rPh sb="161" eb="163">
      <t>ケイヤク</t>
    </rPh>
    <rPh sb="164" eb="166">
      <t>テイケツ</t>
    </rPh>
    <rPh sb="173" eb="175">
      <t>フウリョク</t>
    </rPh>
    <rPh sb="175" eb="177">
      <t>ハツデン</t>
    </rPh>
    <rPh sb="177" eb="179">
      <t>ジギョウ</t>
    </rPh>
    <rPh sb="181" eb="183">
      <t>レイワ</t>
    </rPh>
    <rPh sb="184" eb="186">
      <t>ネンド</t>
    </rPh>
    <rPh sb="187" eb="189">
      <t>フウシャ</t>
    </rPh>
    <rPh sb="190" eb="192">
      <t>セッケイ</t>
    </rPh>
    <rPh sb="192" eb="194">
      <t>タイヨウ</t>
    </rPh>
    <rPh sb="194" eb="196">
      <t>ネンゲン</t>
    </rPh>
    <rPh sb="197" eb="198">
      <t>ムカ</t>
    </rPh>
    <rPh sb="200" eb="202">
      <t>コテイ</t>
    </rPh>
    <rPh sb="202" eb="204">
      <t>カカク</t>
    </rPh>
    <rPh sb="204" eb="206">
      <t>カイトリ</t>
    </rPh>
    <rPh sb="206" eb="208">
      <t>セイド</t>
    </rPh>
    <rPh sb="209" eb="210">
      <t>モト</t>
    </rPh>
    <rPh sb="212" eb="214">
      <t>バイデン</t>
    </rPh>
    <rPh sb="214" eb="216">
      <t>ケイヤク</t>
    </rPh>
    <rPh sb="217" eb="219">
      <t>シュウリョウ</t>
    </rPh>
    <rPh sb="226" eb="228">
      <t>レイワ</t>
    </rPh>
    <rPh sb="228" eb="231">
      <t>ガンネンド</t>
    </rPh>
    <rPh sb="241" eb="243">
      <t>ヨテイ</t>
    </rPh>
    <rPh sb="251" eb="252">
      <t>アト</t>
    </rPh>
    <rPh sb="253" eb="254">
      <t>オナ</t>
    </rPh>
    <rPh sb="257" eb="258">
      <t>ナイ</t>
    </rPh>
    <rPh sb="265" eb="266">
      <t>アラ</t>
    </rPh>
    <rPh sb="268" eb="270">
      <t>フウリョク</t>
    </rPh>
    <rPh sb="270" eb="272">
      <t>ハツデン</t>
    </rPh>
    <rPh sb="272" eb="274">
      <t>ジギョウ</t>
    </rPh>
    <rPh sb="275" eb="276">
      <t>オコナ</t>
    </rPh>
    <rPh sb="289" eb="291">
      <t>コンゴ</t>
    </rPh>
    <rPh sb="293" eb="295">
      <t>ショウライ</t>
    </rPh>
    <rPh sb="296" eb="298">
      <t>デンキ</t>
    </rPh>
    <rPh sb="298" eb="300">
      <t>ジギョウ</t>
    </rPh>
    <rPh sb="303" eb="304">
      <t>カタ</t>
    </rPh>
    <rPh sb="305" eb="307">
      <t>ケントウ</t>
    </rPh>
    <rPh sb="309" eb="311">
      <t>レイワ</t>
    </rPh>
    <rPh sb="315" eb="317">
      <t>メド</t>
    </rPh>
    <rPh sb="318" eb="320">
      <t>サクテイ</t>
    </rPh>
    <rPh sb="321" eb="323">
      <t>ヨテイ</t>
    </rPh>
    <rPh sb="332" eb="334">
      <t>ケントウ</t>
    </rPh>
    <rPh sb="334" eb="336">
      <t>ケッカ</t>
    </rPh>
    <rPh sb="337" eb="338">
      <t>モ</t>
    </rPh>
    <rPh sb="339" eb="340">
      <t>コ</t>
    </rPh>
    <rPh sb="341" eb="343">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</si>
</sst>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103.3</c:v>
                </c:pt>
                <c:pt idx="1">
                  <c:v>79</c:v>
                </c:pt>
                <c:pt idx="2">
                  <c:v>105</c:v>
                </c:pt>
                <c:pt idx="3">
                  <c:v>102.7</c:v>
                </c:pt>
                <c:pt idx="4">
                  <c:v>93.2</c:v>
                </c:pt>
              </c:numCache>
            </c:numRef>
          </c:val>
          <c:extLst xmlns:c16r2="http://schemas.microsoft.com/office/drawing/2015/06/chart">
            <c:ext xmlns:c16="http://schemas.microsoft.com/office/drawing/2014/chart" uri="{C3380CC4-5D6E-409C-BE32-E72D297353CC}">
              <c16:uniqueId val="{00000000-566A-4B8C-B5F9-24E3F4369B9D}"/>
            </c:ext>
          </c:extLst>
        </c:ser>
        <c:dLbls>
          <c:showLegendKey val="0"/>
          <c:showVal val="0"/>
          <c:showCatName val="0"/>
          <c:showSerName val="0"/>
          <c:showPercent val="0"/>
          <c:showBubbleSize val="0"/>
        </c:dLbls>
        <c:gapWidth val="180"/>
        <c:overlap val="-90"/>
        <c:axId val="202171520"/>
        <c:axId val="2021730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566A-4B8C-B5F9-24E3F4369B9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66A-4B8C-B5F9-24E3F4369B9D}"/>
            </c:ext>
          </c:extLst>
        </c:ser>
        <c:dLbls>
          <c:showLegendKey val="0"/>
          <c:showVal val="0"/>
          <c:showCatName val="0"/>
          <c:showSerName val="0"/>
          <c:showPercent val="0"/>
          <c:showBubbleSize val="0"/>
        </c:dLbls>
        <c:marker val="1"/>
        <c:smooth val="0"/>
        <c:axId val="202171520"/>
        <c:axId val="202173056"/>
      </c:lineChart>
      <c:catAx>
        <c:axId val="202171520"/>
        <c:scaling>
          <c:orientation val="minMax"/>
        </c:scaling>
        <c:delete val="0"/>
        <c:axPos val="b"/>
        <c:numFmt formatCode="ge" sourceLinked="1"/>
        <c:majorTickMark val="none"/>
        <c:minorTickMark val="none"/>
        <c:tickLblPos val="none"/>
        <c:crossAx val="202173056"/>
        <c:crosses val="autoZero"/>
        <c:auto val="0"/>
        <c:lblAlgn val="ctr"/>
        <c:lblOffset val="100"/>
        <c:noMultiLvlLbl val="1"/>
      </c:catAx>
      <c:valAx>
        <c:axId val="20217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171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11.3</c:v>
                </c:pt>
                <c:pt idx="1">
                  <c:v>10.8</c:v>
                </c:pt>
                <c:pt idx="2">
                  <c:v>10.5</c:v>
                </c:pt>
                <c:pt idx="3">
                  <c:v>12.3</c:v>
                </c:pt>
                <c:pt idx="4">
                  <c:v>8</c:v>
                </c:pt>
              </c:numCache>
            </c:numRef>
          </c:val>
          <c:extLst xmlns:c16r2="http://schemas.microsoft.com/office/drawing/2015/06/chart">
            <c:ext xmlns:c16="http://schemas.microsoft.com/office/drawing/2014/chart" uri="{C3380CC4-5D6E-409C-BE32-E72D297353CC}">
              <c16:uniqueId val="{00000000-41D7-40D9-A536-892E13FB9858}"/>
            </c:ext>
          </c:extLst>
        </c:ser>
        <c:dLbls>
          <c:showLegendKey val="0"/>
          <c:showVal val="0"/>
          <c:showCatName val="0"/>
          <c:showSerName val="0"/>
          <c:showPercent val="0"/>
          <c:showBubbleSize val="0"/>
        </c:dLbls>
        <c:gapWidth val="180"/>
        <c:overlap val="-90"/>
        <c:axId val="205305344"/>
        <c:axId val="2053072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41D7-40D9-A536-892E13FB9858}"/>
            </c:ext>
          </c:extLst>
        </c:ser>
        <c:dLbls>
          <c:showLegendKey val="0"/>
          <c:showVal val="0"/>
          <c:showCatName val="0"/>
          <c:showSerName val="0"/>
          <c:showPercent val="0"/>
          <c:showBubbleSize val="0"/>
        </c:dLbls>
        <c:marker val="1"/>
        <c:smooth val="0"/>
        <c:axId val="205305344"/>
        <c:axId val="205307264"/>
      </c:lineChart>
      <c:catAx>
        <c:axId val="205305344"/>
        <c:scaling>
          <c:orientation val="minMax"/>
        </c:scaling>
        <c:delete val="0"/>
        <c:axPos val="b"/>
        <c:numFmt formatCode="ge" sourceLinked="1"/>
        <c:majorTickMark val="none"/>
        <c:minorTickMark val="none"/>
        <c:tickLblPos val="none"/>
        <c:crossAx val="205307264"/>
        <c:crosses val="autoZero"/>
        <c:auto val="0"/>
        <c:lblAlgn val="ctr"/>
        <c:lblOffset val="100"/>
        <c:noMultiLvlLbl val="1"/>
      </c:catAx>
      <c:valAx>
        <c:axId val="20530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0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41.7</c:v>
                </c:pt>
                <c:pt idx="1">
                  <c:v>36.6</c:v>
                </c:pt>
                <c:pt idx="2">
                  <c:v>45.6</c:v>
                </c:pt>
                <c:pt idx="3">
                  <c:v>32.700000000000003</c:v>
                </c:pt>
                <c:pt idx="4">
                  <c:v>44.4</c:v>
                </c:pt>
              </c:numCache>
            </c:numRef>
          </c:val>
          <c:extLst xmlns:c16r2="http://schemas.microsoft.com/office/drawing/2015/06/chart">
            <c:ext xmlns:c16="http://schemas.microsoft.com/office/drawing/2014/chart" uri="{C3380CC4-5D6E-409C-BE32-E72D297353CC}">
              <c16:uniqueId val="{00000000-DC00-4FF2-B9CD-9A9002501B08}"/>
            </c:ext>
          </c:extLst>
        </c:ser>
        <c:dLbls>
          <c:showLegendKey val="0"/>
          <c:showVal val="0"/>
          <c:showCatName val="0"/>
          <c:showSerName val="0"/>
          <c:showPercent val="0"/>
          <c:showBubbleSize val="0"/>
        </c:dLbls>
        <c:gapWidth val="180"/>
        <c:overlap val="-90"/>
        <c:axId val="205730560"/>
        <c:axId val="20573248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DC00-4FF2-B9CD-9A9002501B08}"/>
            </c:ext>
          </c:extLst>
        </c:ser>
        <c:dLbls>
          <c:showLegendKey val="0"/>
          <c:showVal val="0"/>
          <c:showCatName val="0"/>
          <c:showSerName val="0"/>
          <c:showPercent val="0"/>
          <c:showBubbleSize val="0"/>
        </c:dLbls>
        <c:marker val="1"/>
        <c:smooth val="0"/>
        <c:axId val="205730560"/>
        <c:axId val="205732480"/>
      </c:lineChart>
      <c:catAx>
        <c:axId val="205730560"/>
        <c:scaling>
          <c:orientation val="minMax"/>
        </c:scaling>
        <c:delete val="0"/>
        <c:axPos val="b"/>
        <c:numFmt formatCode="ge" sourceLinked="1"/>
        <c:majorTickMark val="none"/>
        <c:minorTickMark val="none"/>
        <c:tickLblPos val="none"/>
        <c:crossAx val="205732480"/>
        <c:crosses val="autoZero"/>
        <c:auto val="0"/>
        <c:lblAlgn val="ctr"/>
        <c:lblOffset val="100"/>
        <c:noMultiLvlLbl val="1"/>
      </c:catAx>
      <c:valAx>
        <c:axId val="20573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73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27.5</c:v>
                </c:pt>
                <c:pt idx="1">
                  <c:v>6.9</c:v>
                </c:pt>
                <c:pt idx="2">
                  <c:v>5.3</c:v>
                </c:pt>
                <c:pt idx="3">
                  <c:v>0.6</c:v>
                </c:pt>
                <c:pt idx="4">
                  <c:v>11.9</c:v>
                </c:pt>
              </c:numCache>
            </c:numRef>
          </c:val>
          <c:extLst xmlns:c16r2="http://schemas.microsoft.com/office/drawing/2015/06/chart">
            <c:ext xmlns:c16="http://schemas.microsoft.com/office/drawing/2014/chart" uri="{C3380CC4-5D6E-409C-BE32-E72D297353CC}">
              <c16:uniqueId val="{00000000-9690-42CF-A011-E55290AAB336}"/>
            </c:ext>
          </c:extLst>
        </c:ser>
        <c:dLbls>
          <c:showLegendKey val="0"/>
          <c:showVal val="0"/>
          <c:showCatName val="0"/>
          <c:showSerName val="0"/>
          <c:showPercent val="0"/>
          <c:showBubbleSize val="0"/>
        </c:dLbls>
        <c:gapWidth val="180"/>
        <c:overlap val="-90"/>
        <c:axId val="205774848"/>
        <c:axId val="2057767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9690-42CF-A011-E55290AAB336}"/>
            </c:ext>
          </c:extLst>
        </c:ser>
        <c:dLbls>
          <c:showLegendKey val="0"/>
          <c:showVal val="0"/>
          <c:showCatName val="0"/>
          <c:showSerName val="0"/>
          <c:showPercent val="0"/>
          <c:showBubbleSize val="0"/>
        </c:dLbls>
        <c:marker val="1"/>
        <c:smooth val="0"/>
        <c:axId val="205774848"/>
        <c:axId val="205776768"/>
      </c:lineChart>
      <c:catAx>
        <c:axId val="205774848"/>
        <c:scaling>
          <c:orientation val="minMax"/>
        </c:scaling>
        <c:delete val="0"/>
        <c:axPos val="b"/>
        <c:numFmt formatCode="ge" sourceLinked="1"/>
        <c:majorTickMark val="none"/>
        <c:minorTickMark val="none"/>
        <c:tickLblPos val="none"/>
        <c:crossAx val="205776768"/>
        <c:crosses val="autoZero"/>
        <c:auto val="0"/>
        <c:lblAlgn val="ctr"/>
        <c:lblOffset val="100"/>
        <c:noMultiLvlLbl val="1"/>
      </c:catAx>
      <c:valAx>
        <c:axId val="20577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774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30.8</c:v>
                </c:pt>
                <c:pt idx="1">
                  <c:v>25.5</c:v>
                </c:pt>
                <c:pt idx="2">
                  <c:v>19.600000000000001</c:v>
                </c:pt>
                <c:pt idx="3">
                  <c:v>26.1</c:v>
                </c:pt>
                <c:pt idx="4">
                  <c:v>33.1</c:v>
                </c:pt>
              </c:numCache>
            </c:numRef>
          </c:val>
          <c:extLst xmlns:c16r2="http://schemas.microsoft.com/office/drawing/2015/06/chart">
            <c:ext xmlns:c16="http://schemas.microsoft.com/office/drawing/2014/chart" uri="{C3380CC4-5D6E-409C-BE32-E72D297353CC}">
              <c16:uniqueId val="{00000000-283C-4BF5-BE94-D5CD92F76B54}"/>
            </c:ext>
          </c:extLst>
        </c:ser>
        <c:dLbls>
          <c:showLegendKey val="0"/>
          <c:showVal val="0"/>
          <c:showCatName val="0"/>
          <c:showSerName val="0"/>
          <c:showPercent val="0"/>
          <c:showBubbleSize val="0"/>
        </c:dLbls>
        <c:gapWidth val="180"/>
        <c:overlap val="-90"/>
        <c:axId val="205487104"/>
        <c:axId val="2054933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283C-4BF5-BE94-D5CD92F76B54}"/>
            </c:ext>
          </c:extLst>
        </c:ser>
        <c:dLbls>
          <c:showLegendKey val="0"/>
          <c:showVal val="0"/>
          <c:showCatName val="0"/>
          <c:showSerName val="0"/>
          <c:showPercent val="0"/>
          <c:showBubbleSize val="0"/>
        </c:dLbls>
        <c:marker val="1"/>
        <c:smooth val="0"/>
        <c:axId val="205487104"/>
        <c:axId val="205493376"/>
      </c:lineChart>
      <c:catAx>
        <c:axId val="205487104"/>
        <c:scaling>
          <c:orientation val="minMax"/>
        </c:scaling>
        <c:delete val="0"/>
        <c:axPos val="b"/>
        <c:numFmt formatCode="ge" sourceLinked="1"/>
        <c:majorTickMark val="none"/>
        <c:minorTickMark val="none"/>
        <c:tickLblPos val="none"/>
        <c:crossAx val="205493376"/>
        <c:crosses val="autoZero"/>
        <c:auto val="0"/>
        <c:lblAlgn val="ctr"/>
        <c:lblOffset val="100"/>
        <c:noMultiLvlLbl val="1"/>
      </c:catAx>
      <c:valAx>
        <c:axId val="20549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54871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68.900000000000006</c:v>
                </c:pt>
                <c:pt idx="1">
                  <c:v>69.599999999999994</c:v>
                </c:pt>
                <c:pt idx="2">
                  <c:v>71.8</c:v>
                </c:pt>
                <c:pt idx="3">
                  <c:v>71.099999999999994</c:v>
                </c:pt>
                <c:pt idx="4">
                  <c:v>72.099999999999994</c:v>
                </c:pt>
              </c:numCache>
            </c:numRef>
          </c:val>
          <c:extLst xmlns:c16r2="http://schemas.microsoft.com/office/drawing/2015/06/chart">
            <c:ext xmlns:c16="http://schemas.microsoft.com/office/drawing/2014/chart" uri="{C3380CC4-5D6E-409C-BE32-E72D297353CC}">
              <c16:uniqueId val="{00000000-7593-45B7-827A-8FF86AF12FA7}"/>
            </c:ext>
          </c:extLst>
        </c:ser>
        <c:dLbls>
          <c:showLegendKey val="0"/>
          <c:showVal val="0"/>
          <c:showCatName val="0"/>
          <c:showSerName val="0"/>
          <c:showPercent val="0"/>
          <c:showBubbleSize val="0"/>
        </c:dLbls>
        <c:gapWidth val="180"/>
        <c:overlap val="-90"/>
        <c:axId val="205515008"/>
        <c:axId val="20559910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7593-45B7-827A-8FF86AF12FA7}"/>
            </c:ext>
          </c:extLst>
        </c:ser>
        <c:dLbls>
          <c:showLegendKey val="0"/>
          <c:showVal val="0"/>
          <c:showCatName val="0"/>
          <c:showSerName val="0"/>
          <c:showPercent val="0"/>
          <c:showBubbleSize val="0"/>
        </c:dLbls>
        <c:marker val="1"/>
        <c:smooth val="0"/>
        <c:axId val="205515008"/>
        <c:axId val="205599104"/>
      </c:lineChart>
      <c:catAx>
        <c:axId val="205515008"/>
        <c:scaling>
          <c:orientation val="minMax"/>
        </c:scaling>
        <c:delete val="0"/>
        <c:axPos val="b"/>
        <c:numFmt formatCode="ge" sourceLinked="1"/>
        <c:majorTickMark val="none"/>
        <c:minorTickMark val="none"/>
        <c:tickLblPos val="none"/>
        <c:crossAx val="205599104"/>
        <c:crosses val="autoZero"/>
        <c:auto val="0"/>
        <c:lblAlgn val="ctr"/>
        <c:lblOffset val="100"/>
        <c:noMultiLvlLbl val="1"/>
      </c:catAx>
      <c:valAx>
        <c:axId val="20559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1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72-4F59-A9D5-37784A84FF1B}"/>
            </c:ext>
          </c:extLst>
        </c:ser>
        <c:dLbls>
          <c:showLegendKey val="0"/>
          <c:showVal val="0"/>
          <c:showCatName val="0"/>
          <c:showSerName val="0"/>
          <c:showPercent val="0"/>
          <c:showBubbleSize val="0"/>
        </c:dLbls>
        <c:gapWidth val="180"/>
        <c:overlap val="-90"/>
        <c:axId val="205645312"/>
        <c:axId val="2056472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BE72-4F59-A9D5-37784A84FF1B}"/>
            </c:ext>
          </c:extLst>
        </c:ser>
        <c:dLbls>
          <c:showLegendKey val="0"/>
          <c:showVal val="0"/>
          <c:showCatName val="0"/>
          <c:showSerName val="0"/>
          <c:showPercent val="0"/>
          <c:showBubbleSize val="0"/>
        </c:dLbls>
        <c:marker val="1"/>
        <c:smooth val="0"/>
        <c:axId val="205645312"/>
        <c:axId val="205647232"/>
      </c:lineChart>
      <c:catAx>
        <c:axId val="205645312"/>
        <c:scaling>
          <c:orientation val="minMax"/>
        </c:scaling>
        <c:delete val="0"/>
        <c:axPos val="b"/>
        <c:numFmt formatCode="ge" sourceLinked="1"/>
        <c:majorTickMark val="none"/>
        <c:minorTickMark val="none"/>
        <c:tickLblPos val="none"/>
        <c:crossAx val="205647232"/>
        <c:crosses val="autoZero"/>
        <c:auto val="0"/>
        <c:lblAlgn val="ctr"/>
        <c:lblOffset val="100"/>
        <c:noMultiLvlLbl val="1"/>
      </c:catAx>
      <c:valAx>
        <c:axId val="20564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4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54-4236-B3B9-4ABF56181ADE}"/>
            </c:ext>
          </c:extLst>
        </c:ser>
        <c:dLbls>
          <c:showLegendKey val="0"/>
          <c:showVal val="0"/>
          <c:showCatName val="0"/>
          <c:showSerName val="0"/>
          <c:showPercent val="0"/>
          <c:showBubbleSize val="0"/>
        </c:dLbls>
        <c:gapWidth val="180"/>
        <c:overlap val="-90"/>
        <c:axId val="205677312"/>
        <c:axId val="2056792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54-4236-B3B9-4ABF56181ADE}"/>
            </c:ext>
          </c:extLst>
        </c:ser>
        <c:dLbls>
          <c:showLegendKey val="0"/>
          <c:showVal val="0"/>
          <c:showCatName val="0"/>
          <c:showSerName val="0"/>
          <c:showPercent val="0"/>
          <c:showBubbleSize val="0"/>
        </c:dLbls>
        <c:marker val="1"/>
        <c:smooth val="0"/>
        <c:axId val="205677312"/>
        <c:axId val="205679232"/>
      </c:lineChart>
      <c:catAx>
        <c:axId val="205677312"/>
        <c:scaling>
          <c:orientation val="minMax"/>
        </c:scaling>
        <c:delete val="0"/>
        <c:axPos val="b"/>
        <c:numFmt formatCode="ge" sourceLinked="1"/>
        <c:majorTickMark val="none"/>
        <c:minorTickMark val="none"/>
        <c:tickLblPos val="none"/>
        <c:crossAx val="205679232"/>
        <c:crosses val="autoZero"/>
        <c:auto val="0"/>
        <c:lblAlgn val="ctr"/>
        <c:lblOffset val="100"/>
        <c:noMultiLvlLbl val="1"/>
      </c:catAx>
      <c:valAx>
        <c:axId val="20567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7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6E-4E83-B05B-F070458B26D1}"/>
            </c:ext>
          </c:extLst>
        </c:ser>
        <c:dLbls>
          <c:showLegendKey val="0"/>
          <c:showVal val="0"/>
          <c:showCatName val="0"/>
          <c:showSerName val="0"/>
          <c:showPercent val="0"/>
          <c:showBubbleSize val="0"/>
        </c:dLbls>
        <c:gapWidth val="180"/>
        <c:overlap val="-90"/>
        <c:axId val="205783040"/>
        <c:axId val="2057849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6E-4E83-B05B-F070458B26D1}"/>
            </c:ext>
          </c:extLst>
        </c:ser>
        <c:dLbls>
          <c:showLegendKey val="0"/>
          <c:showVal val="0"/>
          <c:showCatName val="0"/>
          <c:showSerName val="0"/>
          <c:showPercent val="0"/>
          <c:showBubbleSize val="0"/>
        </c:dLbls>
        <c:marker val="1"/>
        <c:smooth val="0"/>
        <c:axId val="205783040"/>
        <c:axId val="205784960"/>
      </c:lineChart>
      <c:catAx>
        <c:axId val="205783040"/>
        <c:scaling>
          <c:orientation val="minMax"/>
        </c:scaling>
        <c:delete val="0"/>
        <c:axPos val="b"/>
        <c:numFmt formatCode="ge" sourceLinked="1"/>
        <c:majorTickMark val="none"/>
        <c:minorTickMark val="none"/>
        <c:tickLblPos val="none"/>
        <c:crossAx val="205784960"/>
        <c:crosses val="autoZero"/>
        <c:auto val="0"/>
        <c:lblAlgn val="ctr"/>
        <c:lblOffset val="100"/>
        <c:noMultiLvlLbl val="1"/>
      </c:catAx>
      <c:valAx>
        <c:axId val="20578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78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E0-4D15-A426-6C723D5154D1}"/>
            </c:ext>
          </c:extLst>
        </c:ser>
        <c:dLbls>
          <c:showLegendKey val="0"/>
          <c:showVal val="0"/>
          <c:showCatName val="0"/>
          <c:showSerName val="0"/>
          <c:showPercent val="0"/>
          <c:showBubbleSize val="0"/>
        </c:dLbls>
        <c:gapWidth val="180"/>
        <c:overlap val="-90"/>
        <c:axId val="205819904"/>
        <c:axId val="2058218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E0-4D15-A426-6C723D5154D1}"/>
            </c:ext>
          </c:extLst>
        </c:ser>
        <c:dLbls>
          <c:showLegendKey val="0"/>
          <c:showVal val="0"/>
          <c:showCatName val="0"/>
          <c:showSerName val="0"/>
          <c:showPercent val="0"/>
          <c:showBubbleSize val="0"/>
        </c:dLbls>
        <c:marker val="1"/>
        <c:smooth val="0"/>
        <c:axId val="205819904"/>
        <c:axId val="205821824"/>
      </c:lineChart>
      <c:catAx>
        <c:axId val="205819904"/>
        <c:scaling>
          <c:orientation val="minMax"/>
        </c:scaling>
        <c:delete val="0"/>
        <c:axPos val="b"/>
        <c:numFmt formatCode="ge" sourceLinked="1"/>
        <c:majorTickMark val="none"/>
        <c:minorTickMark val="none"/>
        <c:tickLblPos val="none"/>
        <c:crossAx val="205821824"/>
        <c:crosses val="autoZero"/>
        <c:auto val="0"/>
        <c:lblAlgn val="ctr"/>
        <c:lblOffset val="100"/>
        <c:noMultiLvlLbl val="1"/>
      </c:catAx>
      <c:valAx>
        <c:axId val="20582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81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E-4E00-AE66-B73254BF755D}"/>
            </c:ext>
          </c:extLst>
        </c:ser>
        <c:dLbls>
          <c:showLegendKey val="0"/>
          <c:showVal val="0"/>
          <c:showCatName val="0"/>
          <c:showSerName val="0"/>
          <c:showPercent val="0"/>
          <c:showBubbleSize val="0"/>
        </c:dLbls>
        <c:gapWidth val="180"/>
        <c:overlap val="-90"/>
        <c:axId val="206134656"/>
        <c:axId val="20613683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E-4E00-AE66-B73254BF755D}"/>
            </c:ext>
          </c:extLst>
        </c:ser>
        <c:dLbls>
          <c:showLegendKey val="0"/>
          <c:showVal val="0"/>
          <c:showCatName val="0"/>
          <c:showSerName val="0"/>
          <c:showPercent val="0"/>
          <c:showBubbleSize val="0"/>
        </c:dLbls>
        <c:marker val="1"/>
        <c:smooth val="0"/>
        <c:axId val="206134656"/>
        <c:axId val="206136832"/>
      </c:lineChart>
      <c:catAx>
        <c:axId val="206134656"/>
        <c:scaling>
          <c:orientation val="minMax"/>
        </c:scaling>
        <c:delete val="0"/>
        <c:axPos val="b"/>
        <c:numFmt formatCode="ge" sourceLinked="1"/>
        <c:majorTickMark val="none"/>
        <c:minorTickMark val="none"/>
        <c:tickLblPos val="none"/>
        <c:crossAx val="206136832"/>
        <c:crosses val="autoZero"/>
        <c:auto val="0"/>
        <c:lblAlgn val="ctr"/>
        <c:lblOffset val="100"/>
        <c:noMultiLvlLbl val="1"/>
      </c:catAx>
      <c:valAx>
        <c:axId val="20613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96.8</c:v>
                </c:pt>
                <c:pt idx="1">
                  <c:v>62.5</c:v>
                </c:pt>
                <c:pt idx="2">
                  <c:v>85.8</c:v>
                </c:pt>
                <c:pt idx="3">
                  <c:v>96.8</c:v>
                </c:pt>
                <c:pt idx="4">
                  <c:v>87.3</c:v>
                </c:pt>
              </c:numCache>
            </c:numRef>
          </c:val>
          <c:extLst xmlns:c16r2="http://schemas.microsoft.com/office/drawing/2015/06/chart">
            <c:ext xmlns:c16="http://schemas.microsoft.com/office/drawing/2014/chart" uri="{C3380CC4-5D6E-409C-BE32-E72D297353CC}">
              <c16:uniqueId val="{00000000-0943-4614-AF6E-F4F590F130D0}"/>
            </c:ext>
          </c:extLst>
        </c:ser>
        <c:dLbls>
          <c:showLegendKey val="0"/>
          <c:showVal val="0"/>
          <c:showCatName val="0"/>
          <c:showSerName val="0"/>
          <c:showPercent val="0"/>
          <c:showBubbleSize val="0"/>
        </c:dLbls>
        <c:gapWidth val="180"/>
        <c:overlap val="-90"/>
        <c:axId val="202492160"/>
        <c:axId val="2025021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0943-4614-AF6E-F4F590F130D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943-4614-AF6E-F4F590F130D0}"/>
            </c:ext>
          </c:extLst>
        </c:ser>
        <c:dLbls>
          <c:showLegendKey val="0"/>
          <c:showVal val="0"/>
          <c:showCatName val="0"/>
          <c:showSerName val="0"/>
          <c:showPercent val="0"/>
          <c:showBubbleSize val="0"/>
        </c:dLbls>
        <c:marker val="1"/>
        <c:smooth val="0"/>
        <c:axId val="202492160"/>
        <c:axId val="202502144"/>
      </c:lineChart>
      <c:catAx>
        <c:axId val="202492160"/>
        <c:scaling>
          <c:orientation val="minMax"/>
        </c:scaling>
        <c:delete val="0"/>
        <c:axPos val="b"/>
        <c:numFmt formatCode="ge" sourceLinked="1"/>
        <c:majorTickMark val="none"/>
        <c:minorTickMark val="none"/>
        <c:tickLblPos val="none"/>
        <c:crossAx val="202502144"/>
        <c:crosses val="autoZero"/>
        <c:auto val="0"/>
        <c:lblAlgn val="ctr"/>
        <c:lblOffset val="100"/>
        <c:noMultiLvlLbl val="1"/>
      </c:catAx>
      <c:valAx>
        <c:axId val="20250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92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E9-47C2-A683-1CE792246E4A}"/>
            </c:ext>
          </c:extLst>
        </c:ser>
        <c:dLbls>
          <c:showLegendKey val="0"/>
          <c:showVal val="0"/>
          <c:showCatName val="0"/>
          <c:showSerName val="0"/>
          <c:showPercent val="0"/>
          <c:showBubbleSize val="0"/>
        </c:dLbls>
        <c:gapWidth val="180"/>
        <c:overlap val="-90"/>
        <c:axId val="206162560"/>
        <c:axId val="20617292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E9-47C2-A683-1CE792246E4A}"/>
            </c:ext>
          </c:extLst>
        </c:ser>
        <c:dLbls>
          <c:showLegendKey val="0"/>
          <c:showVal val="0"/>
          <c:showCatName val="0"/>
          <c:showSerName val="0"/>
          <c:showPercent val="0"/>
          <c:showBubbleSize val="0"/>
        </c:dLbls>
        <c:marker val="1"/>
        <c:smooth val="0"/>
        <c:axId val="206162560"/>
        <c:axId val="206172928"/>
      </c:lineChart>
      <c:catAx>
        <c:axId val="206162560"/>
        <c:scaling>
          <c:orientation val="minMax"/>
        </c:scaling>
        <c:delete val="0"/>
        <c:axPos val="b"/>
        <c:numFmt formatCode="ge" sourceLinked="1"/>
        <c:majorTickMark val="none"/>
        <c:minorTickMark val="none"/>
        <c:tickLblPos val="none"/>
        <c:crossAx val="206172928"/>
        <c:crosses val="autoZero"/>
        <c:auto val="0"/>
        <c:lblAlgn val="ctr"/>
        <c:lblOffset val="100"/>
        <c:noMultiLvlLbl val="1"/>
      </c:catAx>
      <c:valAx>
        <c:axId val="20617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6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7.3</c:v>
                </c:pt>
                <c:pt idx="1">
                  <c:v>13.4</c:v>
                </c:pt>
                <c:pt idx="2">
                  <c:v>12.6</c:v>
                </c:pt>
                <c:pt idx="3">
                  <c:v>13.6</c:v>
                </c:pt>
                <c:pt idx="4">
                  <c:v>8.6999999999999993</c:v>
                </c:pt>
              </c:numCache>
            </c:numRef>
          </c:val>
          <c:extLst xmlns:c16r2="http://schemas.microsoft.com/office/drawing/2015/06/chart">
            <c:ext xmlns:c16="http://schemas.microsoft.com/office/drawing/2014/chart" uri="{C3380CC4-5D6E-409C-BE32-E72D297353CC}">
              <c16:uniqueId val="{00000000-604C-427F-92D6-4BA46E936564}"/>
            </c:ext>
          </c:extLst>
        </c:ser>
        <c:dLbls>
          <c:showLegendKey val="0"/>
          <c:showVal val="0"/>
          <c:showCatName val="0"/>
          <c:showSerName val="0"/>
          <c:showPercent val="0"/>
          <c:showBubbleSize val="0"/>
        </c:dLbls>
        <c:gapWidth val="180"/>
        <c:overlap val="-90"/>
        <c:axId val="205949184"/>
        <c:axId val="2059677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xmlns:c16r2="http://schemas.microsoft.com/office/drawing/2015/06/chart">
            <c:ext xmlns:c16="http://schemas.microsoft.com/office/drawing/2014/chart" uri="{C3380CC4-5D6E-409C-BE32-E72D297353CC}">
              <c16:uniqueId val="{00000001-604C-427F-92D6-4BA46E936564}"/>
            </c:ext>
          </c:extLst>
        </c:ser>
        <c:dLbls>
          <c:showLegendKey val="0"/>
          <c:showVal val="0"/>
          <c:showCatName val="0"/>
          <c:showSerName val="0"/>
          <c:showPercent val="0"/>
          <c:showBubbleSize val="0"/>
        </c:dLbls>
        <c:marker val="1"/>
        <c:smooth val="0"/>
        <c:axId val="205949184"/>
        <c:axId val="205967744"/>
      </c:lineChart>
      <c:catAx>
        <c:axId val="205949184"/>
        <c:scaling>
          <c:orientation val="minMax"/>
        </c:scaling>
        <c:delete val="0"/>
        <c:axPos val="b"/>
        <c:numFmt formatCode="ge" sourceLinked="1"/>
        <c:majorTickMark val="none"/>
        <c:minorTickMark val="none"/>
        <c:tickLblPos val="none"/>
        <c:crossAx val="205967744"/>
        <c:crosses val="autoZero"/>
        <c:auto val="0"/>
        <c:lblAlgn val="ctr"/>
        <c:lblOffset val="100"/>
        <c:noMultiLvlLbl val="1"/>
      </c:catAx>
      <c:valAx>
        <c:axId val="205967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94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10.1</c:v>
                </c:pt>
                <c:pt idx="1">
                  <c:v>3</c:v>
                </c:pt>
                <c:pt idx="2">
                  <c:v>10.199999999999999</c:v>
                </c:pt>
                <c:pt idx="3">
                  <c:v>28.9</c:v>
                </c:pt>
                <c:pt idx="4">
                  <c:v>24.5</c:v>
                </c:pt>
              </c:numCache>
            </c:numRef>
          </c:val>
          <c:extLst xmlns:c16r2="http://schemas.microsoft.com/office/drawing/2015/06/chart">
            <c:ext xmlns:c16="http://schemas.microsoft.com/office/drawing/2014/chart" uri="{C3380CC4-5D6E-409C-BE32-E72D297353CC}">
              <c16:uniqueId val="{00000000-BF11-42E4-93BE-ED4F78C733E3}"/>
            </c:ext>
          </c:extLst>
        </c:ser>
        <c:dLbls>
          <c:showLegendKey val="0"/>
          <c:showVal val="0"/>
          <c:showCatName val="0"/>
          <c:showSerName val="0"/>
          <c:showPercent val="0"/>
          <c:showBubbleSize val="0"/>
        </c:dLbls>
        <c:gapWidth val="180"/>
        <c:overlap val="-90"/>
        <c:axId val="205997568"/>
        <c:axId val="20599948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xmlns:c16r2="http://schemas.microsoft.com/office/drawing/2015/06/chart">
            <c:ext xmlns:c16="http://schemas.microsoft.com/office/drawing/2014/chart" uri="{C3380CC4-5D6E-409C-BE32-E72D297353CC}">
              <c16:uniqueId val="{00000001-BF11-42E4-93BE-ED4F78C733E3}"/>
            </c:ext>
          </c:extLst>
        </c:ser>
        <c:dLbls>
          <c:showLegendKey val="0"/>
          <c:showVal val="0"/>
          <c:showCatName val="0"/>
          <c:showSerName val="0"/>
          <c:showPercent val="0"/>
          <c:showBubbleSize val="0"/>
        </c:dLbls>
        <c:marker val="1"/>
        <c:smooth val="0"/>
        <c:axId val="205997568"/>
        <c:axId val="205999488"/>
      </c:lineChart>
      <c:catAx>
        <c:axId val="205997568"/>
        <c:scaling>
          <c:orientation val="minMax"/>
        </c:scaling>
        <c:delete val="0"/>
        <c:axPos val="b"/>
        <c:numFmt formatCode="ge" sourceLinked="1"/>
        <c:majorTickMark val="none"/>
        <c:minorTickMark val="none"/>
        <c:tickLblPos val="none"/>
        <c:crossAx val="205999488"/>
        <c:crosses val="autoZero"/>
        <c:auto val="0"/>
        <c:lblAlgn val="ctr"/>
        <c:lblOffset val="100"/>
        <c:noMultiLvlLbl val="1"/>
      </c:catAx>
      <c:valAx>
        <c:axId val="20599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99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187.3</c:v>
                </c:pt>
                <c:pt idx="1">
                  <c:v>102.7</c:v>
                </c:pt>
                <c:pt idx="2">
                  <c:v>0</c:v>
                </c:pt>
                <c:pt idx="3">
                  <c:v>0</c:v>
                </c:pt>
                <c:pt idx="4">
                  <c:v>0</c:v>
                </c:pt>
              </c:numCache>
            </c:numRef>
          </c:val>
          <c:extLst xmlns:c16r2="http://schemas.microsoft.com/office/drawing/2015/06/chart">
            <c:ext xmlns:c16="http://schemas.microsoft.com/office/drawing/2014/chart" uri="{C3380CC4-5D6E-409C-BE32-E72D297353CC}">
              <c16:uniqueId val="{00000000-3901-458A-88DB-5DF281DB68D3}"/>
            </c:ext>
          </c:extLst>
        </c:ser>
        <c:dLbls>
          <c:showLegendKey val="0"/>
          <c:showVal val="0"/>
          <c:showCatName val="0"/>
          <c:showSerName val="0"/>
          <c:showPercent val="0"/>
          <c:showBubbleSize val="0"/>
        </c:dLbls>
        <c:gapWidth val="180"/>
        <c:overlap val="-90"/>
        <c:axId val="206176640"/>
        <c:axId val="2061785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xmlns:c16r2="http://schemas.microsoft.com/office/drawing/2015/06/chart">
            <c:ext xmlns:c16="http://schemas.microsoft.com/office/drawing/2014/chart" uri="{C3380CC4-5D6E-409C-BE32-E72D297353CC}">
              <c16:uniqueId val="{00000001-3901-458A-88DB-5DF281DB68D3}"/>
            </c:ext>
          </c:extLst>
        </c:ser>
        <c:dLbls>
          <c:showLegendKey val="0"/>
          <c:showVal val="0"/>
          <c:showCatName val="0"/>
          <c:showSerName val="0"/>
          <c:showPercent val="0"/>
          <c:showBubbleSize val="0"/>
        </c:dLbls>
        <c:marker val="1"/>
        <c:smooth val="0"/>
        <c:axId val="206176640"/>
        <c:axId val="206178560"/>
      </c:lineChart>
      <c:catAx>
        <c:axId val="206176640"/>
        <c:scaling>
          <c:orientation val="minMax"/>
        </c:scaling>
        <c:delete val="0"/>
        <c:axPos val="b"/>
        <c:numFmt formatCode="ge" sourceLinked="1"/>
        <c:majorTickMark val="none"/>
        <c:minorTickMark val="none"/>
        <c:tickLblPos val="none"/>
        <c:crossAx val="206178560"/>
        <c:crosses val="autoZero"/>
        <c:auto val="0"/>
        <c:lblAlgn val="ctr"/>
        <c:lblOffset val="100"/>
        <c:noMultiLvlLbl val="1"/>
      </c:catAx>
      <c:valAx>
        <c:axId val="20617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7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67.2</c:v>
                </c:pt>
                <c:pt idx="1">
                  <c:v>70.400000000000006</c:v>
                </c:pt>
                <c:pt idx="2">
                  <c:v>75.400000000000006</c:v>
                </c:pt>
                <c:pt idx="3">
                  <c:v>80.400000000000006</c:v>
                </c:pt>
                <c:pt idx="4">
                  <c:v>85.3</c:v>
                </c:pt>
              </c:numCache>
            </c:numRef>
          </c:val>
          <c:extLst xmlns:c16r2="http://schemas.microsoft.com/office/drawing/2015/06/chart">
            <c:ext xmlns:c16="http://schemas.microsoft.com/office/drawing/2014/chart" uri="{C3380CC4-5D6E-409C-BE32-E72D297353CC}">
              <c16:uniqueId val="{00000000-F68A-488C-A6E6-5554F292F81C}"/>
            </c:ext>
          </c:extLst>
        </c:ser>
        <c:dLbls>
          <c:showLegendKey val="0"/>
          <c:showVal val="0"/>
          <c:showCatName val="0"/>
          <c:showSerName val="0"/>
          <c:showPercent val="0"/>
          <c:showBubbleSize val="0"/>
        </c:dLbls>
        <c:gapWidth val="180"/>
        <c:overlap val="-90"/>
        <c:axId val="206196096"/>
        <c:axId val="20621875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xmlns:c16r2="http://schemas.microsoft.com/office/drawing/2015/06/chart">
            <c:ext xmlns:c16="http://schemas.microsoft.com/office/drawing/2014/chart" uri="{C3380CC4-5D6E-409C-BE32-E72D297353CC}">
              <c16:uniqueId val="{00000001-F68A-488C-A6E6-5554F292F81C}"/>
            </c:ext>
          </c:extLst>
        </c:ser>
        <c:dLbls>
          <c:showLegendKey val="0"/>
          <c:showVal val="0"/>
          <c:showCatName val="0"/>
          <c:showSerName val="0"/>
          <c:showPercent val="0"/>
          <c:showBubbleSize val="0"/>
        </c:dLbls>
        <c:marker val="1"/>
        <c:smooth val="0"/>
        <c:axId val="206196096"/>
        <c:axId val="206218752"/>
      </c:lineChart>
      <c:catAx>
        <c:axId val="206196096"/>
        <c:scaling>
          <c:orientation val="minMax"/>
        </c:scaling>
        <c:delete val="0"/>
        <c:axPos val="b"/>
        <c:numFmt formatCode="ge" sourceLinked="1"/>
        <c:majorTickMark val="none"/>
        <c:minorTickMark val="none"/>
        <c:tickLblPos val="none"/>
        <c:crossAx val="206218752"/>
        <c:crosses val="autoZero"/>
        <c:auto val="0"/>
        <c:lblAlgn val="ctr"/>
        <c:lblOffset val="100"/>
        <c:noMultiLvlLbl val="1"/>
      </c:catAx>
      <c:valAx>
        <c:axId val="20621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960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AD-47B8-B84B-4BCB6A979114}"/>
            </c:ext>
          </c:extLst>
        </c:ser>
        <c:dLbls>
          <c:showLegendKey val="0"/>
          <c:showVal val="0"/>
          <c:showCatName val="0"/>
          <c:showSerName val="0"/>
          <c:showPercent val="0"/>
          <c:showBubbleSize val="0"/>
        </c:dLbls>
        <c:gapWidth val="180"/>
        <c:overlap val="-90"/>
        <c:axId val="206514816"/>
        <c:axId val="2065210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18AD-47B8-B84B-4BCB6A979114}"/>
            </c:ext>
          </c:extLst>
        </c:ser>
        <c:dLbls>
          <c:showLegendKey val="0"/>
          <c:showVal val="0"/>
          <c:showCatName val="0"/>
          <c:showSerName val="0"/>
          <c:showPercent val="0"/>
          <c:showBubbleSize val="0"/>
        </c:dLbls>
        <c:marker val="1"/>
        <c:smooth val="0"/>
        <c:axId val="206514816"/>
        <c:axId val="206521088"/>
      </c:lineChart>
      <c:catAx>
        <c:axId val="206514816"/>
        <c:scaling>
          <c:orientation val="minMax"/>
        </c:scaling>
        <c:delete val="0"/>
        <c:axPos val="b"/>
        <c:numFmt formatCode="ge" sourceLinked="1"/>
        <c:majorTickMark val="none"/>
        <c:minorTickMark val="none"/>
        <c:tickLblPos val="none"/>
        <c:crossAx val="206521088"/>
        <c:crosses val="autoZero"/>
        <c:auto val="0"/>
        <c:lblAlgn val="ctr"/>
        <c:lblOffset val="100"/>
        <c:noMultiLvlLbl val="1"/>
      </c:catAx>
      <c:valAx>
        <c:axId val="20652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51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D6-44D4-A043-E6A29E9668B8}"/>
            </c:ext>
          </c:extLst>
        </c:ser>
        <c:dLbls>
          <c:showLegendKey val="0"/>
          <c:showVal val="0"/>
          <c:showCatName val="0"/>
          <c:showSerName val="0"/>
          <c:showPercent val="0"/>
          <c:showBubbleSize val="0"/>
        </c:dLbls>
        <c:gapWidth val="180"/>
        <c:overlap val="-90"/>
        <c:axId val="206559872"/>
        <c:axId val="2062462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D6-44D4-A043-E6A29E9668B8}"/>
            </c:ext>
          </c:extLst>
        </c:ser>
        <c:dLbls>
          <c:showLegendKey val="0"/>
          <c:showVal val="0"/>
          <c:showCatName val="0"/>
          <c:showSerName val="0"/>
          <c:showPercent val="0"/>
          <c:showBubbleSize val="0"/>
        </c:dLbls>
        <c:marker val="1"/>
        <c:smooth val="0"/>
        <c:axId val="206559872"/>
        <c:axId val="206246272"/>
      </c:lineChart>
      <c:catAx>
        <c:axId val="206559872"/>
        <c:scaling>
          <c:orientation val="minMax"/>
        </c:scaling>
        <c:delete val="0"/>
        <c:axPos val="b"/>
        <c:numFmt formatCode="ge" sourceLinked="1"/>
        <c:majorTickMark val="none"/>
        <c:minorTickMark val="none"/>
        <c:tickLblPos val="none"/>
        <c:crossAx val="206246272"/>
        <c:crosses val="autoZero"/>
        <c:auto val="0"/>
        <c:lblAlgn val="ctr"/>
        <c:lblOffset val="100"/>
        <c:noMultiLvlLbl val="1"/>
      </c:catAx>
      <c:valAx>
        <c:axId val="20624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55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7-43B4-A1D0-6F3A788B44AE}"/>
            </c:ext>
          </c:extLst>
        </c:ser>
        <c:dLbls>
          <c:showLegendKey val="0"/>
          <c:showVal val="0"/>
          <c:showCatName val="0"/>
          <c:showSerName val="0"/>
          <c:showPercent val="0"/>
          <c:showBubbleSize val="0"/>
        </c:dLbls>
        <c:gapWidth val="180"/>
        <c:overlap val="-90"/>
        <c:axId val="206275328"/>
        <c:axId val="2062772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7-43B4-A1D0-6F3A788B44AE}"/>
            </c:ext>
          </c:extLst>
        </c:ser>
        <c:dLbls>
          <c:showLegendKey val="0"/>
          <c:showVal val="0"/>
          <c:showCatName val="0"/>
          <c:showSerName val="0"/>
          <c:showPercent val="0"/>
          <c:showBubbleSize val="0"/>
        </c:dLbls>
        <c:marker val="1"/>
        <c:smooth val="0"/>
        <c:axId val="206275328"/>
        <c:axId val="206277248"/>
      </c:lineChart>
      <c:catAx>
        <c:axId val="206275328"/>
        <c:scaling>
          <c:orientation val="minMax"/>
        </c:scaling>
        <c:delete val="0"/>
        <c:axPos val="b"/>
        <c:numFmt formatCode="ge" sourceLinked="1"/>
        <c:majorTickMark val="none"/>
        <c:minorTickMark val="none"/>
        <c:tickLblPos val="none"/>
        <c:crossAx val="206277248"/>
        <c:crosses val="autoZero"/>
        <c:auto val="0"/>
        <c:lblAlgn val="ctr"/>
        <c:lblOffset val="100"/>
        <c:noMultiLvlLbl val="1"/>
      </c:catAx>
      <c:valAx>
        <c:axId val="20627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27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55-48B2-BEE7-8EC7A45FD2D3}"/>
            </c:ext>
          </c:extLst>
        </c:ser>
        <c:dLbls>
          <c:showLegendKey val="0"/>
          <c:showVal val="0"/>
          <c:showCatName val="0"/>
          <c:showSerName val="0"/>
          <c:showPercent val="0"/>
          <c:showBubbleSize val="0"/>
        </c:dLbls>
        <c:gapWidth val="180"/>
        <c:overlap val="-90"/>
        <c:axId val="206314880"/>
        <c:axId val="2063375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55-48B2-BEE7-8EC7A45FD2D3}"/>
            </c:ext>
          </c:extLst>
        </c:ser>
        <c:dLbls>
          <c:showLegendKey val="0"/>
          <c:showVal val="0"/>
          <c:showCatName val="0"/>
          <c:showSerName val="0"/>
          <c:showPercent val="0"/>
          <c:showBubbleSize val="0"/>
        </c:dLbls>
        <c:marker val="1"/>
        <c:smooth val="0"/>
        <c:axId val="206314880"/>
        <c:axId val="206337536"/>
      </c:lineChart>
      <c:catAx>
        <c:axId val="206314880"/>
        <c:scaling>
          <c:orientation val="minMax"/>
        </c:scaling>
        <c:delete val="0"/>
        <c:axPos val="b"/>
        <c:numFmt formatCode="ge" sourceLinked="1"/>
        <c:majorTickMark val="none"/>
        <c:minorTickMark val="none"/>
        <c:tickLblPos val="none"/>
        <c:crossAx val="206337536"/>
        <c:crosses val="autoZero"/>
        <c:auto val="0"/>
        <c:lblAlgn val="ctr"/>
        <c:lblOffset val="100"/>
        <c:noMultiLvlLbl val="1"/>
      </c:catAx>
      <c:valAx>
        <c:axId val="20633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31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CA-45A2-AAA1-4B01DA8E5B83}"/>
            </c:ext>
          </c:extLst>
        </c:ser>
        <c:dLbls>
          <c:showLegendKey val="0"/>
          <c:showVal val="0"/>
          <c:showCatName val="0"/>
          <c:showSerName val="0"/>
          <c:showPercent val="0"/>
          <c:showBubbleSize val="0"/>
        </c:dLbls>
        <c:gapWidth val="180"/>
        <c:overlap val="-90"/>
        <c:axId val="206359168"/>
        <c:axId val="20636134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CA-45A2-AAA1-4B01DA8E5B83}"/>
            </c:ext>
          </c:extLst>
        </c:ser>
        <c:dLbls>
          <c:showLegendKey val="0"/>
          <c:showVal val="0"/>
          <c:showCatName val="0"/>
          <c:showSerName val="0"/>
          <c:showPercent val="0"/>
          <c:showBubbleSize val="0"/>
        </c:dLbls>
        <c:marker val="1"/>
        <c:smooth val="0"/>
        <c:axId val="206359168"/>
        <c:axId val="206361344"/>
      </c:lineChart>
      <c:catAx>
        <c:axId val="206359168"/>
        <c:scaling>
          <c:orientation val="minMax"/>
        </c:scaling>
        <c:delete val="0"/>
        <c:axPos val="b"/>
        <c:numFmt formatCode="ge" sourceLinked="1"/>
        <c:majorTickMark val="none"/>
        <c:minorTickMark val="none"/>
        <c:tickLblPos val="none"/>
        <c:crossAx val="206361344"/>
        <c:crosses val="autoZero"/>
        <c:auto val="0"/>
        <c:lblAlgn val="ctr"/>
        <c:lblOffset val="100"/>
        <c:noMultiLvlLbl val="1"/>
      </c:catAx>
      <c:valAx>
        <c:axId val="20636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35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540</c:v>
                </c:pt>
                <c:pt idx="1">
                  <c:v>460.4</c:v>
                </c:pt>
                <c:pt idx="2">
                  <c:v>639.5</c:v>
                </c:pt>
                <c:pt idx="3">
                  <c:v>778.5</c:v>
                </c:pt>
                <c:pt idx="4">
                  <c:v>660.2</c:v>
                </c:pt>
              </c:numCache>
            </c:numRef>
          </c:val>
          <c:extLst xmlns:c16r2="http://schemas.microsoft.com/office/drawing/2015/06/chart">
            <c:ext xmlns:c16="http://schemas.microsoft.com/office/drawing/2014/chart" uri="{C3380CC4-5D6E-409C-BE32-E72D297353CC}">
              <c16:uniqueId val="{00000000-1A97-4B2B-9702-62C7894F2383}"/>
            </c:ext>
          </c:extLst>
        </c:ser>
        <c:dLbls>
          <c:showLegendKey val="0"/>
          <c:showVal val="0"/>
          <c:showCatName val="0"/>
          <c:showSerName val="0"/>
          <c:showPercent val="0"/>
          <c:showBubbleSize val="0"/>
        </c:dLbls>
        <c:gapWidth val="180"/>
        <c:overlap val="-90"/>
        <c:axId val="204963200"/>
        <c:axId val="20497318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1A97-4B2B-9702-62C7894F238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A97-4B2B-9702-62C7894F2383}"/>
            </c:ext>
          </c:extLst>
        </c:ser>
        <c:dLbls>
          <c:showLegendKey val="0"/>
          <c:showVal val="0"/>
          <c:showCatName val="0"/>
          <c:showSerName val="0"/>
          <c:showPercent val="0"/>
          <c:showBubbleSize val="0"/>
        </c:dLbls>
        <c:marker val="1"/>
        <c:smooth val="0"/>
        <c:axId val="204963200"/>
        <c:axId val="204973184"/>
      </c:lineChart>
      <c:catAx>
        <c:axId val="204963200"/>
        <c:scaling>
          <c:orientation val="minMax"/>
        </c:scaling>
        <c:delete val="0"/>
        <c:axPos val="b"/>
        <c:numFmt formatCode="ge" sourceLinked="1"/>
        <c:majorTickMark val="none"/>
        <c:minorTickMark val="none"/>
        <c:tickLblPos val="none"/>
        <c:crossAx val="204973184"/>
        <c:crosses val="autoZero"/>
        <c:auto val="0"/>
        <c:lblAlgn val="ctr"/>
        <c:lblOffset val="100"/>
        <c:noMultiLvlLbl val="1"/>
      </c:catAx>
      <c:valAx>
        <c:axId val="2049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96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07-4C6F-AFCC-74954B9CE31F}"/>
            </c:ext>
          </c:extLst>
        </c:ser>
        <c:dLbls>
          <c:showLegendKey val="0"/>
          <c:showVal val="0"/>
          <c:showCatName val="0"/>
          <c:showSerName val="0"/>
          <c:showPercent val="0"/>
          <c:showBubbleSize val="0"/>
        </c:dLbls>
        <c:gapWidth val="180"/>
        <c:overlap val="-90"/>
        <c:axId val="206468992"/>
        <c:axId val="20648755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07-4C6F-AFCC-74954B9CE31F}"/>
            </c:ext>
          </c:extLst>
        </c:ser>
        <c:dLbls>
          <c:showLegendKey val="0"/>
          <c:showVal val="0"/>
          <c:showCatName val="0"/>
          <c:showSerName val="0"/>
          <c:showPercent val="0"/>
          <c:showBubbleSize val="0"/>
        </c:dLbls>
        <c:marker val="1"/>
        <c:smooth val="0"/>
        <c:axId val="206468992"/>
        <c:axId val="206487552"/>
      </c:lineChart>
      <c:catAx>
        <c:axId val="206468992"/>
        <c:scaling>
          <c:orientation val="minMax"/>
        </c:scaling>
        <c:delete val="0"/>
        <c:axPos val="b"/>
        <c:numFmt formatCode="ge" sourceLinked="1"/>
        <c:majorTickMark val="none"/>
        <c:minorTickMark val="none"/>
        <c:tickLblPos val="none"/>
        <c:crossAx val="206487552"/>
        <c:crosses val="autoZero"/>
        <c:auto val="0"/>
        <c:lblAlgn val="ctr"/>
        <c:lblOffset val="100"/>
        <c:noMultiLvlLbl val="1"/>
      </c:catAx>
      <c:valAx>
        <c:axId val="20648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46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9740.2000000000007</c:v>
                </c:pt>
                <c:pt idx="1">
                  <c:v>15109.2</c:v>
                </c:pt>
                <c:pt idx="2">
                  <c:v>9606.9</c:v>
                </c:pt>
                <c:pt idx="3">
                  <c:v>10617.3</c:v>
                </c:pt>
                <c:pt idx="4">
                  <c:v>8516</c:v>
                </c:pt>
              </c:numCache>
            </c:numRef>
          </c:val>
          <c:extLst xmlns:c16r2="http://schemas.microsoft.com/office/drawing/2015/06/chart">
            <c:ext xmlns:c16="http://schemas.microsoft.com/office/drawing/2014/chart" uri="{C3380CC4-5D6E-409C-BE32-E72D297353CC}">
              <c16:uniqueId val="{00000000-6B7D-44AC-B137-10569CB426CF}"/>
            </c:ext>
          </c:extLst>
        </c:ser>
        <c:dLbls>
          <c:showLegendKey val="0"/>
          <c:showVal val="0"/>
          <c:showCatName val="0"/>
          <c:showSerName val="0"/>
          <c:showPercent val="0"/>
          <c:showBubbleSize val="0"/>
        </c:dLbls>
        <c:gapWidth val="180"/>
        <c:overlap val="-90"/>
        <c:axId val="205342976"/>
        <c:axId val="2053656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6B7D-44AC-B137-10569CB426CF}"/>
            </c:ext>
          </c:extLst>
        </c:ser>
        <c:dLbls>
          <c:showLegendKey val="0"/>
          <c:showVal val="0"/>
          <c:showCatName val="0"/>
          <c:showSerName val="0"/>
          <c:showPercent val="0"/>
          <c:showBubbleSize val="0"/>
        </c:dLbls>
        <c:marker val="1"/>
        <c:smooth val="0"/>
        <c:axId val="205342976"/>
        <c:axId val="205365632"/>
      </c:lineChart>
      <c:catAx>
        <c:axId val="205342976"/>
        <c:scaling>
          <c:orientation val="minMax"/>
        </c:scaling>
        <c:delete val="0"/>
        <c:axPos val="b"/>
        <c:numFmt formatCode="ge" sourceLinked="1"/>
        <c:majorTickMark val="none"/>
        <c:minorTickMark val="none"/>
        <c:tickLblPos val="none"/>
        <c:crossAx val="205365632"/>
        <c:crosses val="autoZero"/>
        <c:auto val="0"/>
        <c:lblAlgn val="ctr"/>
        <c:lblOffset val="100"/>
        <c:noMultiLvlLbl val="1"/>
      </c:catAx>
      <c:valAx>
        <c:axId val="20536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4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133778</c:v>
                </c:pt>
                <c:pt idx="1">
                  <c:v>38595</c:v>
                </c:pt>
                <c:pt idx="2">
                  <c:v>126668</c:v>
                </c:pt>
                <c:pt idx="3">
                  <c:v>111008</c:v>
                </c:pt>
                <c:pt idx="4">
                  <c:v>90090</c:v>
                </c:pt>
              </c:numCache>
            </c:numRef>
          </c:val>
          <c:extLst xmlns:c16r2="http://schemas.microsoft.com/office/drawing/2015/06/chart">
            <c:ext xmlns:c16="http://schemas.microsoft.com/office/drawing/2014/chart" uri="{C3380CC4-5D6E-409C-BE32-E72D297353CC}">
              <c16:uniqueId val="{00000000-D610-4AC4-8095-C5EE8970313F}"/>
            </c:ext>
          </c:extLst>
        </c:ser>
        <c:dLbls>
          <c:showLegendKey val="0"/>
          <c:showVal val="0"/>
          <c:showCatName val="0"/>
          <c:showSerName val="0"/>
          <c:showPercent val="0"/>
          <c:showBubbleSize val="0"/>
        </c:dLbls>
        <c:gapWidth val="180"/>
        <c:overlap val="-90"/>
        <c:axId val="205063680"/>
        <c:axId val="20506560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D610-4AC4-8095-C5EE8970313F}"/>
            </c:ext>
          </c:extLst>
        </c:ser>
        <c:dLbls>
          <c:showLegendKey val="0"/>
          <c:showVal val="0"/>
          <c:showCatName val="0"/>
          <c:showSerName val="0"/>
          <c:showPercent val="0"/>
          <c:showBubbleSize val="0"/>
        </c:dLbls>
        <c:marker val="1"/>
        <c:smooth val="0"/>
        <c:axId val="205063680"/>
        <c:axId val="205065600"/>
      </c:lineChart>
      <c:catAx>
        <c:axId val="205063680"/>
        <c:scaling>
          <c:orientation val="minMax"/>
        </c:scaling>
        <c:delete val="0"/>
        <c:axPos val="b"/>
        <c:numFmt formatCode="ge" sourceLinked="1"/>
        <c:majorTickMark val="none"/>
        <c:minorTickMark val="none"/>
        <c:tickLblPos val="none"/>
        <c:crossAx val="205065600"/>
        <c:crosses val="autoZero"/>
        <c:auto val="0"/>
        <c:lblAlgn val="ctr"/>
        <c:lblOffset val="100"/>
        <c:noMultiLvlLbl val="1"/>
      </c:catAx>
      <c:valAx>
        <c:axId val="2050656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06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31.7</c:v>
                </c:pt>
                <c:pt idx="1">
                  <c:v>32.700000000000003</c:v>
                </c:pt>
                <c:pt idx="2">
                  <c:v>40</c:v>
                </c:pt>
                <c:pt idx="3">
                  <c:v>29.5</c:v>
                </c:pt>
                <c:pt idx="4">
                  <c:v>38.299999999999997</c:v>
                </c:pt>
              </c:numCache>
            </c:numRef>
          </c:val>
          <c:extLst xmlns:c16r2="http://schemas.microsoft.com/office/drawing/2015/06/chart">
            <c:ext xmlns:c16="http://schemas.microsoft.com/office/drawing/2014/chart" uri="{C3380CC4-5D6E-409C-BE32-E72D297353CC}">
              <c16:uniqueId val="{00000000-B31F-494E-9F7B-0B74A285CA3F}"/>
            </c:ext>
          </c:extLst>
        </c:ser>
        <c:dLbls>
          <c:showLegendKey val="0"/>
          <c:showVal val="0"/>
          <c:showCatName val="0"/>
          <c:showSerName val="0"/>
          <c:showPercent val="0"/>
          <c:showBubbleSize val="0"/>
        </c:dLbls>
        <c:gapWidth val="180"/>
        <c:overlap val="-90"/>
        <c:axId val="205130368"/>
        <c:axId val="2051325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B31F-494E-9F7B-0B74A285CA3F}"/>
            </c:ext>
          </c:extLst>
        </c:ser>
        <c:dLbls>
          <c:showLegendKey val="0"/>
          <c:showVal val="0"/>
          <c:showCatName val="0"/>
          <c:showSerName val="0"/>
          <c:showPercent val="0"/>
          <c:showBubbleSize val="0"/>
        </c:dLbls>
        <c:marker val="1"/>
        <c:smooth val="0"/>
        <c:axId val="205130368"/>
        <c:axId val="205132544"/>
      </c:lineChart>
      <c:catAx>
        <c:axId val="205130368"/>
        <c:scaling>
          <c:orientation val="minMax"/>
        </c:scaling>
        <c:delete val="0"/>
        <c:axPos val="b"/>
        <c:numFmt formatCode="ge" sourceLinked="1"/>
        <c:majorTickMark val="none"/>
        <c:minorTickMark val="none"/>
        <c:tickLblPos val="none"/>
        <c:crossAx val="205132544"/>
        <c:crosses val="autoZero"/>
        <c:auto val="0"/>
        <c:lblAlgn val="ctr"/>
        <c:lblOffset val="100"/>
        <c:noMultiLvlLbl val="1"/>
      </c:catAx>
      <c:valAx>
        <c:axId val="205132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3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21.8</c:v>
                </c:pt>
                <c:pt idx="1">
                  <c:v>4.3</c:v>
                </c:pt>
                <c:pt idx="2">
                  <c:v>7.2</c:v>
                </c:pt>
                <c:pt idx="3">
                  <c:v>10.8</c:v>
                </c:pt>
                <c:pt idx="4">
                  <c:v>15.9</c:v>
                </c:pt>
              </c:numCache>
            </c:numRef>
          </c:val>
          <c:extLst xmlns:c16r2="http://schemas.microsoft.com/office/drawing/2015/06/chart">
            <c:ext xmlns:c16="http://schemas.microsoft.com/office/drawing/2014/chart" uri="{C3380CC4-5D6E-409C-BE32-E72D297353CC}">
              <c16:uniqueId val="{00000000-A570-41B1-85AE-837095BBEE21}"/>
            </c:ext>
          </c:extLst>
        </c:ser>
        <c:dLbls>
          <c:showLegendKey val="0"/>
          <c:showVal val="0"/>
          <c:showCatName val="0"/>
          <c:showSerName val="0"/>
          <c:showPercent val="0"/>
          <c:showBubbleSize val="0"/>
        </c:dLbls>
        <c:gapWidth val="180"/>
        <c:overlap val="-90"/>
        <c:axId val="205150080"/>
        <c:axId val="2051645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A570-41B1-85AE-837095BBEE21}"/>
            </c:ext>
          </c:extLst>
        </c:ser>
        <c:dLbls>
          <c:showLegendKey val="0"/>
          <c:showVal val="0"/>
          <c:showCatName val="0"/>
          <c:showSerName val="0"/>
          <c:showPercent val="0"/>
          <c:showBubbleSize val="0"/>
        </c:dLbls>
        <c:marker val="1"/>
        <c:smooth val="0"/>
        <c:axId val="205150080"/>
        <c:axId val="205164544"/>
      </c:lineChart>
      <c:catAx>
        <c:axId val="205150080"/>
        <c:scaling>
          <c:orientation val="minMax"/>
        </c:scaling>
        <c:delete val="0"/>
        <c:axPos val="b"/>
        <c:numFmt formatCode="ge" sourceLinked="1"/>
        <c:majorTickMark val="none"/>
        <c:minorTickMark val="none"/>
        <c:tickLblPos val="none"/>
        <c:crossAx val="205164544"/>
        <c:crosses val="autoZero"/>
        <c:auto val="0"/>
        <c:lblAlgn val="ctr"/>
        <c:lblOffset val="100"/>
        <c:noMultiLvlLbl val="1"/>
      </c:catAx>
      <c:valAx>
        <c:axId val="20516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5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48.5</c:v>
                </c:pt>
                <c:pt idx="1">
                  <c:v>33.9</c:v>
                </c:pt>
                <c:pt idx="2">
                  <c:v>17.5</c:v>
                </c:pt>
                <c:pt idx="3">
                  <c:v>22.9</c:v>
                </c:pt>
                <c:pt idx="4">
                  <c:v>30.4</c:v>
                </c:pt>
              </c:numCache>
            </c:numRef>
          </c:val>
          <c:extLst xmlns:c16r2="http://schemas.microsoft.com/office/drawing/2015/06/chart">
            <c:ext xmlns:c16="http://schemas.microsoft.com/office/drawing/2014/chart" uri="{C3380CC4-5D6E-409C-BE32-E72D297353CC}">
              <c16:uniqueId val="{00000000-BE06-4BF5-83A9-5BE06ECD405D}"/>
            </c:ext>
          </c:extLst>
        </c:ser>
        <c:dLbls>
          <c:showLegendKey val="0"/>
          <c:showVal val="0"/>
          <c:showCatName val="0"/>
          <c:showSerName val="0"/>
          <c:showPercent val="0"/>
          <c:showBubbleSize val="0"/>
        </c:dLbls>
        <c:gapWidth val="180"/>
        <c:overlap val="-90"/>
        <c:axId val="205179904"/>
        <c:axId val="20521484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BE06-4BF5-83A9-5BE06ECD405D}"/>
            </c:ext>
          </c:extLst>
        </c:ser>
        <c:dLbls>
          <c:showLegendKey val="0"/>
          <c:showVal val="0"/>
          <c:showCatName val="0"/>
          <c:showSerName val="0"/>
          <c:showPercent val="0"/>
          <c:showBubbleSize val="0"/>
        </c:dLbls>
        <c:marker val="1"/>
        <c:smooth val="0"/>
        <c:axId val="205179904"/>
        <c:axId val="205214848"/>
      </c:lineChart>
      <c:catAx>
        <c:axId val="205179904"/>
        <c:scaling>
          <c:orientation val="minMax"/>
        </c:scaling>
        <c:delete val="0"/>
        <c:axPos val="b"/>
        <c:numFmt formatCode="ge" sourceLinked="1"/>
        <c:majorTickMark val="none"/>
        <c:minorTickMark val="none"/>
        <c:tickLblPos val="none"/>
        <c:crossAx val="205214848"/>
        <c:crosses val="autoZero"/>
        <c:auto val="0"/>
        <c:lblAlgn val="ctr"/>
        <c:lblOffset val="100"/>
        <c:noMultiLvlLbl val="1"/>
      </c:catAx>
      <c:valAx>
        <c:axId val="20521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7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68.3</c:v>
                </c:pt>
                <c:pt idx="1">
                  <c:v>69.8</c:v>
                </c:pt>
                <c:pt idx="2">
                  <c:v>72.5</c:v>
                </c:pt>
                <c:pt idx="3">
                  <c:v>73</c:v>
                </c:pt>
                <c:pt idx="4">
                  <c:v>74.8</c:v>
                </c:pt>
              </c:numCache>
            </c:numRef>
          </c:val>
          <c:extLst xmlns:c16r2="http://schemas.microsoft.com/office/drawing/2015/06/chart">
            <c:ext xmlns:c16="http://schemas.microsoft.com/office/drawing/2014/chart" uri="{C3380CC4-5D6E-409C-BE32-E72D297353CC}">
              <c16:uniqueId val="{00000000-225E-454D-AB19-B2C2C07F6EBC}"/>
            </c:ext>
          </c:extLst>
        </c:ser>
        <c:dLbls>
          <c:showLegendKey val="0"/>
          <c:showVal val="0"/>
          <c:showCatName val="0"/>
          <c:showSerName val="0"/>
          <c:showPercent val="0"/>
          <c:showBubbleSize val="0"/>
        </c:dLbls>
        <c:gapWidth val="180"/>
        <c:overlap val="-90"/>
        <c:axId val="205252864"/>
        <c:axId val="20526732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225E-454D-AB19-B2C2C07F6EBC}"/>
            </c:ext>
          </c:extLst>
        </c:ser>
        <c:dLbls>
          <c:showLegendKey val="0"/>
          <c:showVal val="0"/>
          <c:showCatName val="0"/>
          <c:showSerName val="0"/>
          <c:showPercent val="0"/>
          <c:showBubbleSize val="0"/>
        </c:dLbls>
        <c:marker val="1"/>
        <c:smooth val="0"/>
        <c:axId val="205252864"/>
        <c:axId val="205267328"/>
      </c:lineChart>
      <c:catAx>
        <c:axId val="205252864"/>
        <c:scaling>
          <c:orientation val="minMax"/>
        </c:scaling>
        <c:delete val="0"/>
        <c:axPos val="b"/>
        <c:numFmt formatCode="ge" sourceLinked="1"/>
        <c:majorTickMark val="none"/>
        <c:minorTickMark val="none"/>
        <c:tickLblPos val="none"/>
        <c:crossAx val="205267328"/>
        <c:crosses val="autoZero"/>
        <c:auto val="0"/>
        <c:lblAlgn val="ctr"/>
        <c:lblOffset val="100"/>
        <c:noMultiLvlLbl val="1"/>
      </c:catAx>
      <c:valAx>
        <c:axId val="20526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52528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996556" y="12354358"/>
          <a:ext cx="5191977" cy="269555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996556" y="15188046"/>
          <a:ext cx="5191977" cy="26674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996556" y="18010909"/>
          <a:ext cx="5191977" cy="26674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996556" y="20816455"/>
          <a:ext cx="5191977" cy="26674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996556" y="23604683"/>
          <a:ext cx="5191977" cy="26674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858758" y="12354358"/>
          <a:ext cx="5191978" cy="269555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858758" y="15188046"/>
          <a:ext cx="5191978" cy="26674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858758" y="18010909"/>
          <a:ext cx="5191978" cy="26674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858758" y="20816455"/>
          <a:ext cx="5191978" cy="26674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858758" y="23604683"/>
          <a:ext cx="5191978" cy="26674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725290" y="12354358"/>
          <a:ext cx="5191978" cy="269555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725290" y="15188046"/>
          <a:ext cx="5191978" cy="26674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725290" y="18010909"/>
          <a:ext cx="5191978" cy="26674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725290" y="20816455"/>
          <a:ext cx="5191978" cy="26674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725290" y="23604683"/>
          <a:ext cx="5191978" cy="26674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639447" y="12354358"/>
          <a:ext cx="5191977" cy="269555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639447" y="15188046"/>
          <a:ext cx="5191977" cy="26674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639447" y="18010909"/>
          <a:ext cx="5191977" cy="26674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639447" y="20816455"/>
          <a:ext cx="5191977" cy="26674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639447" y="23604683"/>
          <a:ext cx="5191977" cy="26674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32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32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32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32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32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321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321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321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321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321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321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322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322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322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322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322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322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3226"/>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3227"/>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322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3229"/>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3230"/>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3231"/>
                </a:ext>
              </a:extLst>
            </xdr:cNvPicPr>
          </xdr:nvPicPr>
          <xdr:blipFill>
            <a:blip xmlns:r="http://schemas.openxmlformats.org/officeDocument/2006/relationships" r:embed="rId49"/>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3232"/>
                </a:ext>
              </a:extLst>
            </xdr:cNvPicPr>
          </xdr:nvPicPr>
          <xdr:blipFill>
            <a:blip xmlns:r="http://schemas.openxmlformats.org/officeDocument/2006/relationships" r:embed="rId50"/>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3233"/>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3234"/>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3235"/>
                </a:ext>
              </a:extLst>
            </xdr:cNvPicPr>
          </xdr:nvPicPr>
          <xdr:blipFill>
            <a:blip xmlns:r="http://schemas.openxmlformats.org/officeDocument/2006/relationships" r:embed="rId52"/>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3236"/>
                </a:ext>
              </a:extLst>
            </xdr:cNvPicPr>
          </xdr:nvPicPr>
          <xdr:blipFill>
            <a:blip xmlns:r="http://schemas.openxmlformats.org/officeDocument/2006/relationships" r:embed="rId52"/>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3237"/>
                </a:ext>
              </a:extLst>
            </xdr:cNvPicPr>
          </xdr:nvPicPr>
          <xdr:blipFill>
            <a:blip xmlns:r="http://schemas.openxmlformats.org/officeDocument/2006/relationships" r:embed="rId52"/>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3238"/>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53"/>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53"/>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53"/>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53"/>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53"/>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53"/>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53"/>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53"/>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3247"/>
                </a:ext>
              </a:extLst>
            </xdr:cNvPicPr>
          </xdr:nvPicPr>
          <xdr:blipFill>
            <a:blip xmlns:r="http://schemas.openxmlformats.org/officeDocument/2006/relationships" r:embed="rId53"/>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3248"/>
                </a:ext>
              </a:extLst>
            </xdr:cNvPicPr>
          </xdr:nvPicPr>
          <xdr:blipFill>
            <a:blip xmlns:r="http://schemas.openxmlformats.org/officeDocument/2006/relationships" r:embed="rId53"/>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I64" zoomScale="40" zoomScaleNormal="40" workbookViewId="0">
      <selection activeCell="AL120" sqref="AL1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1" t="s">
        <v>2</v>
      </c>
      <c r="C2" s="119"/>
      <c r="D2" s="119"/>
      <c r="E2" s="119"/>
      <c r="F2" s="119" t="s">
        <v>3</v>
      </c>
      <c r="G2" s="119"/>
      <c r="H2" s="119"/>
      <c r="I2" s="119"/>
      <c r="J2" s="119" t="s">
        <v>4</v>
      </c>
      <c r="K2" s="119"/>
      <c r="L2" s="119"/>
      <c r="M2" s="119"/>
      <c r="N2" s="119" t="s">
        <v>5</v>
      </c>
      <c r="O2" s="119"/>
      <c r="P2" s="119"/>
      <c r="Q2" s="120"/>
      <c r="R2" s="1"/>
      <c r="S2" s="181" t="s">
        <v>6</v>
      </c>
      <c r="T2" s="182"/>
      <c r="U2" s="182"/>
      <c r="V2" s="182"/>
      <c r="W2" s="182"/>
      <c r="X2" s="182"/>
      <c r="Y2" s="182"/>
      <c r="Z2" s="182"/>
      <c r="AA2" s="182"/>
      <c r="AB2" s="182"/>
      <c r="AC2" s="182"/>
      <c r="AD2" s="182"/>
      <c r="AE2" s="182"/>
      <c r="AF2" s="182"/>
      <c r="AG2" s="182"/>
      <c r="AH2" s="183"/>
      <c r="AI2" s="1"/>
      <c r="AJ2" s="1"/>
      <c r="AK2" s="178" t="s">
        <v>7</v>
      </c>
      <c r="AL2" s="179"/>
      <c r="AM2" s="179"/>
      <c r="AN2" s="179"/>
      <c r="AO2" s="179"/>
      <c r="AP2" s="179"/>
      <c r="AQ2" s="180"/>
    </row>
    <row r="3" spans="1:43" ht="23.1" customHeight="1" x14ac:dyDescent="0.15">
      <c r="A3" s="1"/>
      <c r="B3" s="162" t="str">
        <f>データ!I6</f>
        <v>法適用</v>
      </c>
      <c r="C3" s="163"/>
      <c r="D3" s="163"/>
      <c r="E3" s="163"/>
      <c r="F3" s="163" t="str">
        <f>データ!J6</f>
        <v>電気事業</v>
      </c>
      <c r="G3" s="163"/>
      <c r="H3" s="163"/>
      <c r="I3" s="163"/>
      <c r="J3" s="163" t="str">
        <f>データ!K6</f>
        <v>非設置</v>
      </c>
      <c r="K3" s="163"/>
      <c r="L3" s="163"/>
      <c r="M3" s="163"/>
      <c r="N3" s="164">
        <f>データ!L6</f>
        <v>79.2</v>
      </c>
      <c r="O3" s="164"/>
      <c r="P3" s="164"/>
      <c r="Q3" s="165"/>
      <c r="R3" s="1"/>
      <c r="S3" s="166" t="s">
        <v>8</v>
      </c>
      <c r="T3" s="167"/>
      <c r="U3" s="167"/>
      <c r="V3" s="167"/>
      <c r="W3" s="167"/>
      <c r="X3" s="167"/>
      <c r="Y3" s="167"/>
      <c r="Z3" s="167"/>
      <c r="AA3" s="167"/>
      <c r="AB3" s="167"/>
      <c r="AC3" s="167"/>
      <c r="AD3" s="167"/>
      <c r="AE3" s="167"/>
      <c r="AF3" s="167"/>
      <c r="AG3" s="167"/>
      <c r="AH3" s="168"/>
      <c r="AI3" s="1"/>
      <c r="AJ3" s="1"/>
      <c r="AK3" s="195" t="s">
        <v>258</v>
      </c>
      <c r="AL3" s="196"/>
      <c r="AM3" s="196"/>
      <c r="AN3" s="196"/>
      <c r="AO3" s="196"/>
      <c r="AP3" s="196"/>
      <c r="AQ3" s="197"/>
    </row>
    <row r="4" spans="1:43" ht="23.1" customHeight="1" x14ac:dyDescent="0.15">
      <c r="A4" s="1"/>
      <c r="B4" s="142" t="s">
        <v>9</v>
      </c>
      <c r="C4" s="143"/>
      <c r="D4" s="143"/>
      <c r="E4" s="143"/>
      <c r="F4" s="143" t="s">
        <v>10</v>
      </c>
      <c r="G4" s="143"/>
      <c r="H4" s="143"/>
      <c r="I4" s="143"/>
      <c r="J4" s="143" t="s">
        <v>11</v>
      </c>
      <c r="K4" s="143"/>
      <c r="L4" s="143"/>
      <c r="M4" s="143"/>
      <c r="N4" s="143" t="s">
        <v>12</v>
      </c>
      <c r="O4" s="143"/>
      <c r="P4" s="143"/>
      <c r="Q4" s="144"/>
      <c r="R4" s="1"/>
      <c r="S4" s="169"/>
      <c r="T4" s="170"/>
      <c r="U4" s="170"/>
      <c r="V4" s="170"/>
      <c r="W4" s="170"/>
      <c r="X4" s="170"/>
      <c r="Y4" s="170"/>
      <c r="Z4" s="170"/>
      <c r="AA4" s="170"/>
      <c r="AB4" s="170"/>
      <c r="AC4" s="170"/>
      <c r="AD4" s="170"/>
      <c r="AE4" s="170"/>
      <c r="AF4" s="170"/>
      <c r="AG4" s="170"/>
      <c r="AH4" s="171"/>
      <c r="AI4" s="1"/>
      <c r="AJ4" s="1"/>
      <c r="AK4" s="195"/>
      <c r="AL4" s="196"/>
      <c r="AM4" s="196"/>
      <c r="AN4" s="196"/>
      <c r="AO4" s="196"/>
      <c r="AP4" s="196"/>
      <c r="AQ4" s="197"/>
    </row>
    <row r="5" spans="1:43" ht="23.1" customHeight="1" x14ac:dyDescent="0.15">
      <c r="A5" s="1"/>
      <c r="B5" s="175">
        <f>データ!M6</f>
        <v>1</v>
      </c>
      <c r="C5" s="176"/>
      <c r="D5" s="176"/>
      <c r="E5" s="176"/>
      <c r="F5" s="156" t="str">
        <f>データ!N6</f>
        <v>-</v>
      </c>
      <c r="G5" s="156"/>
      <c r="H5" s="156"/>
      <c r="I5" s="156"/>
      <c r="J5" s="156">
        <f>データ!O6</f>
        <v>1</v>
      </c>
      <c r="K5" s="156"/>
      <c r="L5" s="156"/>
      <c r="M5" s="156"/>
      <c r="N5" s="156" t="str">
        <f>データ!P6</f>
        <v>-</v>
      </c>
      <c r="O5" s="156"/>
      <c r="P5" s="156"/>
      <c r="Q5" s="177"/>
      <c r="R5" s="1"/>
      <c r="S5" s="169"/>
      <c r="T5" s="170"/>
      <c r="U5" s="170"/>
      <c r="V5" s="170"/>
      <c r="W5" s="170"/>
      <c r="X5" s="170"/>
      <c r="Y5" s="170"/>
      <c r="Z5" s="170"/>
      <c r="AA5" s="170"/>
      <c r="AB5" s="170"/>
      <c r="AC5" s="170"/>
      <c r="AD5" s="170"/>
      <c r="AE5" s="170"/>
      <c r="AF5" s="170"/>
      <c r="AG5" s="170"/>
      <c r="AH5" s="171"/>
      <c r="AI5" s="1"/>
      <c r="AJ5" s="1"/>
      <c r="AK5" s="195"/>
      <c r="AL5" s="196"/>
      <c r="AM5" s="196"/>
      <c r="AN5" s="196"/>
      <c r="AO5" s="196"/>
      <c r="AP5" s="196"/>
      <c r="AQ5" s="197"/>
    </row>
    <row r="6" spans="1:43" ht="23.1" customHeight="1" x14ac:dyDescent="0.15">
      <c r="A6" s="1"/>
      <c r="B6" s="142" t="s">
        <v>13</v>
      </c>
      <c r="C6" s="143"/>
      <c r="D6" s="143"/>
      <c r="E6" s="143"/>
      <c r="F6" s="143" t="s">
        <v>14</v>
      </c>
      <c r="G6" s="143"/>
      <c r="H6" s="143"/>
      <c r="I6" s="143"/>
      <c r="J6" s="143" t="s">
        <v>15</v>
      </c>
      <c r="K6" s="143"/>
      <c r="L6" s="143"/>
      <c r="M6" s="143"/>
      <c r="N6" s="143" t="s">
        <v>16</v>
      </c>
      <c r="O6" s="143"/>
      <c r="P6" s="143"/>
      <c r="Q6" s="144"/>
      <c r="R6" s="1"/>
      <c r="S6" s="169"/>
      <c r="T6" s="170"/>
      <c r="U6" s="170"/>
      <c r="V6" s="170"/>
      <c r="W6" s="170"/>
      <c r="X6" s="170"/>
      <c r="Y6" s="170"/>
      <c r="Z6" s="170"/>
      <c r="AA6" s="170"/>
      <c r="AB6" s="170"/>
      <c r="AC6" s="170"/>
      <c r="AD6" s="170"/>
      <c r="AE6" s="170"/>
      <c r="AF6" s="170"/>
      <c r="AG6" s="170"/>
      <c r="AH6" s="171"/>
      <c r="AI6" s="1"/>
      <c r="AJ6" s="1"/>
      <c r="AK6" s="195"/>
      <c r="AL6" s="196"/>
      <c r="AM6" s="196"/>
      <c r="AN6" s="196"/>
      <c r="AO6" s="196"/>
      <c r="AP6" s="196"/>
      <c r="AQ6" s="197"/>
    </row>
    <row r="7" spans="1:43" ht="22.5" customHeight="1" x14ac:dyDescent="0.15">
      <c r="A7" s="1"/>
      <c r="B7" s="155" t="str">
        <f>データ!Q6</f>
        <v>-</v>
      </c>
      <c r="C7" s="156"/>
      <c r="D7" s="156"/>
      <c r="E7" s="156"/>
      <c r="F7" s="157" t="s">
        <v>127</v>
      </c>
      <c r="G7" s="158"/>
      <c r="H7" s="158"/>
      <c r="I7" s="158"/>
      <c r="J7" s="159" t="s">
        <v>128</v>
      </c>
      <c r="K7" s="159"/>
      <c r="L7" s="159"/>
      <c r="M7" s="159"/>
      <c r="N7" s="160" t="str">
        <f>データ!T6</f>
        <v>無</v>
      </c>
      <c r="O7" s="160"/>
      <c r="P7" s="160"/>
      <c r="Q7" s="161"/>
      <c r="R7" s="1"/>
      <c r="S7" s="169"/>
      <c r="T7" s="170"/>
      <c r="U7" s="170"/>
      <c r="V7" s="170"/>
      <c r="W7" s="170"/>
      <c r="X7" s="170"/>
      <c r="Y7" s="170"/>
      <c r="Z7" s="170"/>
      <c r="AA7" s="170"/>
      <c r="AB7" s="170"/>
      <c r="AC7" s="170"/>
      <c r="AD7" s="170"/>
      <c r="AE7" s="170"/>
      <c r="AF7" s="170"/>
      <c r="AG7" s="170"/>
      <c r="AH7" s="171"/>
      <c r="AI7" s="1"/>
      <c r="AJ7" s="1"/>
      <c r="AK7" s="195"/>
      <c r="AL7" s="196"/>
      <c r="AM7" s="196"/>
      <c r="AN7" s="196"/>
      <c r="AO7" s="196"/>
      <c r="AP7" s="196"/>
      <c r="AQ7" s="197"/>
    </row>
    <row r="8" spans="1:43" ht="23.1" customHeight="1" x14ac:dyDescent="0.15">
      <c r="A8" s="1"/>
      <c r="B8" s="142" t="s">
        <v>17</v>
      </c>
      <c r="C8" s="143"/>
      <c r="D8" s="143"/>
      <c r="E8" s="143"/>
      <c r="F8" s="143" t="s">
        <v>18</v>
      </c>
      <c r="G8" s="143"/>
      <c r="H8" s="143"/>
      <c r="I8" s="143"/>
      <c r="J8" s="143"/>
      <c r="K8" s="143"/>
      <c r="L8" s="143"/>
      <c r="M8" s="143"/>
      <c r="N8" s="143"/>
      <c r="O8" s="143"/>
      <c r="P8" s="143"/>
      <c r="Q8" s="144"/>
      <c r="R8" s="1"/>
      <c r="S8" s="169"/>
      <c r="T8" s="170"/>
      <c r="U8" s="170"/>
      <c r="V8" s="170"/>
      <c r="W8" s="170"/>
      <c r="X8" s="170"/>
      <c r="Y8" s="170"/>
      <c r="Z8" s="170"/>
      <c r="AA8" s="170"/>
      <c r="AB8" s="170"/>
      <c r="AC8" s="170"/>
      <c r="AD8" s="170"/>
      <c r="AE8" s="170"/>
      <c r="AF8" s="170"/>
      <c r="AG8" s="170"/>
      <c r="AH8" s="171"/>
      <c r="AI8" s="1"/>
      <c r="AJ8" s="1"/>
      <c r="AK8" s="195"/>
      <c r="AL8" s="196"/>
      <c r="AM8" s="196"/>
      <c r="AN8" s="196"/>
      <c r="AO8" s="196"/>
      <c r="AP8" s="196"/>
      <c r="AQ8" s="197"/>
    </row>
    <row r="9" spans="1:43" ht="23.1" customHeight="1" thickBot="1" x14ac:dyDescent="0.2">
      <c r="A9" s="1"/>
      <c r="B9" s="145" t="s">
        <v>130</v>
      </c>
      <c r="C9" s="146"/>
      <c r="D9" s="146"/>
      <c r="E9" s="146"/>
      <c r="F9" s="147" t="str">
        <f>データ!V6</f>
        <v>-</v>
      </c>
      <c r="G9" s="147"/>
      <c r="H9" s="147"/>
      <c r="I9" s="147"/>
      <c r="J9" s="148"/>
      <c r="K9" s="148"/>
      <c r="L9" s="148"/>
      <c r="M9" s="148"/>
      <c r="N9" s="149"/>
      <c r="O9" s="149"/>
      <c r="P9" s="149"/>
      <c r="Q9" s="150"/>
      <c r="R9" s="1"/>
      <c r="S9" s="169"/>
      <c r="T9" s="170"/>
      <c r="U9" s="170"/>
      <c r="V9" s="170"/>
      <c r="W9" s="170"/>
      <c r="X9" s="170"/>
      <c r="Y9" s="170"/>
      <c r="Z9" s="170"/>
      <c r="AA9" s="170"/>
      <c r="AB9" s="170"/>
      <c r="AC9" s="170"/>
      <c r="AD9" s="170"/>
      <c r="AE9" s="170"/>
      <c r="AF9" s="170"/>
      <c r="AG9" s="170"/>
      <c r="AH9" s="171"/>
      <c r="AI9" s="1"/>
      <c r="AJ9" s="1"/>
      <c r="AK9" s="195"/>
      <c r="AL9" s="196"/>
      <c r="AM9" s="196"/>
      <c r="AN9" s="196"/>
      <c r="AO9" s="196"/>
      <c r="AP9" s="196"/>
      <c r="AQ9" s="197"/>
    </row>
    <row r="10" spans="1:43" ht="27" customHeight="1" thickBot="1" x14ac:dyDescent="0.2">
      <c r="A10" s="1"/>
      <c r="B10" s="6" t="s">
        <v>19</v>
      </c>
      <c r="C10" s="7"/>
      <c r="D10" s="7"/>
      <c r="E10" s="7"/>
      <c r="F10" s="7"/>
      <c r="G10" s="7"/>
      <c r="H10" s="7"/>
      <c r="I10" s="7"/>
      <c r="J10" s="7"/>
      <c r="K10" s="7"/>
      <c r="L10" s="7"/>
      <c r="M10" s="7"/>
      <c r="N10" s="7"/>
      <c r="O10" s="7"/>
      <c r="P10" s="7"/>
      <c r="Q10" s="7"/>
      <c r="R10" s="1"/>
      <c r="S10" s="169"/>
      <c r="T10" s="170"/>
      <c r="U10" s="170"/>
      <c r="V10" s="170"/>
      <c r="W10" s="170"/>
      <c r="X10" s="170"/>
      <c r="Y10" s="170"/>
      <c r="Z10" s="170"/>
      <c r="AA10" s="170"/>
      <c r="AB10" s="170"/>
      <c r="AC10" s="170"/>
      <c r="AD10" s="170"/>
      <c r="AE10" s="170"/>
      <c r="AF10" s="170"/>
      <c r="AG10" s="170"/>
      <c r="AH10" s="171"/>
      <c r="AI10" s="1"/>
      <c r="AJ10" s="1"/>
      <c r="AK10" s="195"/>
      <c r="AL10" s="196"/>
      <c r="AM10" s="196"/>
      <c r="AN10" s="196"/>
      <c r="AO10" s="196"/>
      <c r="AP10" s="196"/>
      <c r="AQ10" s="197"/>
    </row>
    <row r="11" spans="1:43" ht="23.1" customHeight="1" x14ac:dyDescent="0.15">
      <c r="A11" s="1"/>
      <c r="B11" s="151" t="s">
        <v>20</v>
      </c>
      <c r="C11" s="119"/>
      <c r="D11" s="119"/>
      <c r="E11" s="119"/>
      <c r="F11" s="152">
        <f>データ!B10</f>
        <v>41640</v>
      </c>
      <c r="G11" s="153"/>
      <c r="H11" s="152">
        <f>データ!C10</f>
        <v>42005</v>
      </c>
      <c r="I11" s="153"/>
      <c r="J11" s="152">
        <f>データ!D10</f>
        <v>42370</v>
      </c>
      <c r="K11" s="153"/>
      <c r="L11" s="152">
        <f>データ!E10</f>
        <v>42736</v>
      </c>
      <c r="M11" s="153"/>
      <c r="N11" s="152">
        <f>データ!F10</f>
        <v>43101</v>
      </c>
      <c r="O11" s="154"/>
      <c r="P11" s="8"/>
      <c r="Q11" s="8"/>
      <c r="R11" s="1"/>
      <c r="S11" s="169"/>
      <c r="T11" s="170"/>
      <c r="U11" s="170"/>
      <c r="V11" s="170"/>
      <c r="W11" s="170"/>
      <c r="X11" s="170"/>
      <c r="Y11" s="170"/>
      <c r="Z11" s="170"/>
      <c r="AA11" s="170"/>
      <c r="AB11" s="170"/>
      <c r="AC11" s="170"/>
      <c r="AD11" s="170"/>
      <c r="AE11" s="170"/>
      <c r="AF11" s="170"/>
      <c r="AG11" s="170"/>
      <c r="AH11" s="171"/>
      <c r="AI11" s="1"/>
      <c r="AJ11" s="1"/>
      <c r="AK11" s="195"/>
      <c r="AL11" s="196"/>
      <c r="AM11" s="196"/>
      <c r="AN11" s="196"/>
      <c r="AO11" s="196"/>
      <c r="AP11" s="196"/>
      <c r="AQ11" s="197"/>
    </row>
    <row r="12" spans="1:43" ht="23.1" customHeight="1" x14ac:dyDescent="0.15">
      <c r="A12" s="1"/>
      <c r="B12" s="142" t="s">
        <v>21</v>
      </c>
      <c r="C12" s="143"/>
      <c r="D12" s="143"/>
      <c r="E12" s="143"/>
      <c r="F12" s="138">
        <f>データ!W6</f>
        <v>40177</v>
      </c>
      <c r="G12" s="139"/>
      <c r="H12" s="138">
        <f>データ!X6</f>
        <v>35383</v>
      </c>
      <c r="I12" s="139"/>
      <c r="J12" s="138">
        <f>データ!Y6</f>
        <v>43981</v>
      </c>
      <c r="K12" s="139"/>
      <c r="L12" s="138">
        <f>データ!Z6</f>
        <v>31500</v>
      </c>
      <c r="M12" s="139"/>
      <c r="N12" s="140">
        <f>データ!AA6</f>
        <v>42772</v>
      </c>
      <c r="O12" s="141"/>
      <c r="P12" s="8"/>
      <c r="Q12" s="8"/>
      <c r="R12" s="1"/>
      <c r="S12" s="169"/>
      <c r="T12" s="170"/>
      <c r="U12" s="170"/>
      <c r="V12" s="170"/>
      <c r="W12" s="170"/>
      <c r="X12" s="170"/>
      <c r="Y12" s="170"/>
      <c r="Z12" s="170"/>
      <c r="AA12" s="170"/>
      <c r="AB12" s="170"/>
      <c r="AC12" s="170"/>
      <c r="AD12" s="170"/>
      <c r="AE12" s="170"/>
      <c r="AF12" s="170"/>
      <c r="AG12" s="170"/>
      <c r="AH12" s="171"/>
      <c r="AI12" s="1"/>
      <c r="AJ12" s="1"/>
      <c r="AK12" s="195"/>
      <c r="AL12" s="196"/>
      <c r="AM12" s="196"/>
      <c r="AN12" s="196"/>
      <c r="AO12" s="196"/>
      <c r="AP12" s="196"/>
      <c r="AQ12" s="197"/>
    </row>
    <row r="13" spans="1:43" ht="23.1" customHeight="1" x14ac:dyDescent="0.15">
      <c r="A13" s="1"/>
      <c r="B13" s="135" t="s">
        <v>22</v>
      </c>
      <c r="C13" s="136"/>
      <c r="D13" s="136"/>
      <c r="E13" s="137"/>
      <c r="F13" s="138" t="str">
        <f>データ!AB6</f>
        <v>-</v>
      </c>
      <c r="G13" s="139"/>
      <c r="H13" s="138" t="str">
        <f>データ!AC6</f>
        <v>-</v>
      </c>
      <c r="I13" s="139"/>
      <c r="J13" s="138" t="str">
        <f>データ!AD6</f>
        <v>-</v>
      </c>
      <c r="K13" s="139"/>
      <c r="L13" s="138" t="str">
        <f>データ!AE6</f>
        <v>-</v>
      </c>
      <c r="M13" s="139"/>
      <c r="N13" s="140" t="str">
        <f>データ!AF6</f>
        <v>-</v>
      </c>
      <c r="O13" s="141"/>
      <c r="P13" s="8"/>
      <c r="Q13" s="8"/>
      <c r="R13" s="1"/>
      <c r="S13" s="169"/>
      <c r="T13" s="170"/>
      <c r="U13" s="170"/>
      <c r="V13" s="170"/>
      <c r="W13" s="170"/>
      <c r="X13" s="170"/>
      <c r="Y13" s="170"/>
      <c r="Z13" s="170"/>
      <c r="AA13" s="170"/>
      <c r="AB13" s="170"/>
      <c r="AC13" s="170"/>
      <c r="AD13" s="170"/>
      <c r="AE13" s="170"/>
      <c r="AF13" s="170"/>
      <c r="AG13" s="170"/>
      <c r="AH13" s="171"/>
      <c r="AI13" s="1"/>
      <c r="AJ13" s="1"/>
      <c r="AK13" s="195"/>
      <c r="AL13" s="196"/>
      <c r="AM13" s="196"/>
      <c r="AN13" s="196"/>
      <c r="AO13" s="196"/>
      <c r="AP13" s="196"/>
      <c r="AQ13" s="197"/>
    </row>
    <row r="14" spans="1:43" ht="23.1" customHeight="1" x14ac:dyDescent="0.15">
      <c r="A14" s="1"/>
      <c r="B14" s="135" t="s">
        <v>23</v>
      </c>
      <c r="C14" s="136"/>
      <c r="D14" s="136"/>
      <c r="E14" s="137"/>
      <c r="F14" s="138">
        <f>データ!AG6</f>
        <v>2867</v>
      </c>
      <c r="G14" s="139"/>
      <c r="H14" s="138">
        <f>データ!AH6</f>
        <v>2639</v>
      </c>
      <c r="I14" s="139"/>
      <c r="J14" s="138">
        <f>データ!AI6</f>
        <v>2474</v>
      </c>
      <c r="K14" s="139"/>
      <c r="L14" s="138">
        <f>データ!AJ6</f>
        <v>2684</v>
      </c>
      <c r="M14" s="139"/>
      <c r="N14" s="140">
        <f>データ!AK6</f>
        <v>1710</v>
      </c>
      <c r="O14" s="141"/>
      <c r="P14" s="8"/>
      <c r="Q14" s="8"/>
      <c r="R14" s="1"/>
      <c r="S14" s="169"/>
      <c r="T14" s="170"/>
      <c r="U14" s="170"/>
      <c r="V14" s="170"/>
      <c r="W14" s="170"/>
      <c r="X14" s="170"/>
      <c r="Y14" s="170"/>
      <c r="Z14" s="170"/>
      <c r="AA14" s="170"/>
      <c r="AB14" s="170"/>
      <c r="AC14" s="170"/>
      <c r="AD14" s="170"/>
      <c r="AE14" s="170"/>
      <c r="AF14" s="170"/>
      <c r="AG14" s="170"/>
      <c r="AH14" s="171"/>
      <c r="AI14" s="1"/>
      <c r="AJ14" s="1"/>
      <c r="AK14" s="195"/>
      <c r="AL14" s="196"/>
      <c r="AM14" s="196"/>
      <c r="AN14" s="196"/>
      <c r="AO14" s="196"/>
      <c r="AP14" s="196"/>
      <c r="AQ14" s="197"/>
    </row>
    <row r="15" spans="1:43" ht="23.1" customHeight="1" x14ac:dyDescent="0.15">
      <c r="A15" s="1"/>
      <c r="B15" s="128" t="s">
        <v>24</v>
      </c>
      <c r="C15" s="129"/>
      <c r="D15" s="129"/>
      <c r="E15" s="130"/>
      <c r="F15" s="131" t="str">
        <f>データ!AL6</f>
        <v>-</v>
      </c>
      <c r="G15" s="131"/>
      <c r="H15" s="131" t="str">
        <f>データ!AM6</f>
        <v>-</v>
      </c>
      <c r="I15" s="131"/>
      <c r="J15" s="131" t="str">
        <f>データ!AN6</f>
        <v>-</v>
      </c>
      <c r="K15" s="131"/>
      <c r="L15" s="131" t="str">
        <f>データ!AO6</f>
        <v>-</v>
      </c>
      <c r="M15" s="131"/>
      <c r="N15" s="132" t="str">
        <f>データ!AP6</f>
        <v>-</v>
      </c>
      <c r="O15" s="133"/>
      <c r="P15" s="8"/>
      <c r="Q15" s="8"/>
      <c r="R15" s="1"/>
      <c r="S15" s="169"/>
      <c r="T15" s="170"/>
      <c r="U15" s="170"/>
      <c r="V15" s="170"/>
      <c r="W15" s="170"/>
      <c r="X15" s="170"/>
      <c r="Y15" s="170"/>
      <c r="Z15" s="170"/>
      <c r="AA15" s="170"/>
      <c r="AB15" s="170"/>
      <c r="AC15" s="170"/>
      <c r="AD15" s="170"/>
      <c r="AE15" s="170"/>
      <c r="AF15" s="170"/>
      <c r="AG15" s="170"/>
      <c r="AH15" s="171"/>
      <c r="AI15" s="1"/>
      <c r="AJ15" s="1"/>
      <c r="AK15" s="195"/>
      <c r="AL15" s="196"/>
      <c r="AM15" s="196"/>
      <c r="AN15" s="196"/>
      <c r="AO15" s="196"/>
      <c r="AP15" s="196"/>
      <c r="AQ15" s="197"/>
    </row>
    <row r="16" spans="1:43" ht="23.1" customHeight="1" thickBot="1" x14ac:dyDescent="0.2">
      <c r="A16" s="1"/>
      <c r="B16" s="121" t="s">
        <v>25</v>
      </c>
      <c r="C16" s="122"/>
      <c r="D16" s="122"/>
      <c r="E16" s="123"/>
      <c r="F16" s="134">
        <f>データ!AQ6</f>
        <v>43044</v>
      </c>
      <c r="G16" s="134"/>
      <c r="H16" s="134">
        <f>データ!AR6</f>
        <v>38022</v>
      </c>
      <c r="I16" s="134"/>
      <c r="J16" s="134">
        <f>データ!AS6</f>
        <v>46455</v>
      </c>
      <c r="K16" s="134"/>
      <c r="L16" s="134">
        <f>データ!AT6</f>
        <v>34184</v>
      </c>
      <c r="M16" s="134"/>
      <c r="N16" s="126">
        <f>データ!AU6</f>
        <v>44482</v>
      </c>
      <c r="O16" s="127"/>
      <c r="P16" s="8"/>
      <c r="Q16" s="8"/>
      <c r="R16" s="1"/>
      <c r="S16" s="169"/>
      <c r="T16" s="170"/>
      <c r="U16" s="170"/>
      <c r="V16" s="170"/>
      <c r="W16" s="170"/>
      <c r="X16" s="170"/>
      <c r="Y16" s="170"/>
      <c r="Z16" s="170"/>
      <c r="AA16" s="170"/>
      <c r="AB16" s="170"/>
      <c r="AC16" s="170"/>
      <c r="AD16" s="170"/>
      <c r="AE16" s="170"/>
      <c r="AF16" s="170"/>
      <c r="AG16" s="170"/>
      <c r="AH16" s="171"/>
      <c r="AI16" s="1"/>
      <c r="AJ16" s="1"/>
      <c r="AK16" s="195"/>
      <c r="AL16" s="196"/>
      <c r="AM16" s="196"/>
      <c r="AN16" s="196"/>
      <c r="AO16" s="196"/>
      <c r="AP16" s="196"/>
      <c r="AQ16" s="197"/>
    </row>
    <row r="17" spans="1:43" ht="15.6" customHeight="1" thickBot="1" x14ac:dyDescent="0.2">
      <c r="A17" s="1"/>
      <c r="B17" s="9"/>
      <c r="C17" s="1"/>
      <c r="D17" s="1"/>
      <c r="E17" s="1"/>
      <c r="F17" s="1"/>
      <c r="G17" s="1"/>
      <c r="H17" s="1"/>
      <c r="I17" s="1"/>
      <c r="J17" s="1"/>
      <c r="K17" s="1"/>
      <c r="L17" s="1"/>
      <c r="M17" s="1"/>
      <c r="N17" s="1"/>
      <c r="O17" s="1"/>
      <c r="P17" s="1"/>
      <c r="Q17" s="1"/>
      <c r="R17" s="1"/>
      <c r="S17" s="169"/>
      <c r="T17" s="170"/>
      <c r="U17" s="170"/>
      <c r="V17" s="170"/>
      <c r="W17" s="170"/>
      <c r="X17" s="170"/>
      <c r="Y17" s="170"/>
      <c r="Z17" s="170"/>
      <c r="AA17" s="170"/>
      <c r="AB17" s="170"/>
      <c r="AC17" s="170"/>
      <c r="AD17" s="170"/>
      <c r="AE17" s="170"/>
      <c r="AF17" s="170"/>
      <c r="AG17" s="170"/>
      <c r="AH17" s="171"/>
      <c r="AI17" s="1"/>
      <c r="AJ17" s="1"/>
      <c r="AK17" s="195"/>
      <c r="AL17" s="196"/>
      <c r="AM17" s="196"/>
      <c r="AN17" s="196"/>
      <c r="AO17" s="196"/>
      <c r="AP17" s="196"/>
      <c r="AQ17" s="197"/>
    </row>
    <row r="18" spans="1:43" ht="23.1" customHeight="1" x14ac:dyDescent="0.15">
      <c r="A18" s="1"/>
      <c r="B18" s="117"/>
      <c r="C18" s="118"/>
      <c r="D18" s="118"/>
      <c r="E18" s="118"/>
      <c r="F18" s="119" t="s">
        <v>26</v>
      </c>
      <c r="G18" s="119"/>
      <c r="H18" s="119"/>
      <c r="I18" s="119" t="s">
        <v>27</v>
      </c>
      <c r="J18" s="119"/>
      <c r="K18" s="119"/>
      <c r="L18" s="119" t="s">
        <v>25</v>
      </c>
      <c r="M18" s="119"/>
      <c r="N18" s="119"/>
      <c r="O18" s="120"/>
      <c r="P18" s="1"/>
      <c r="Q18" s="1"/>
      <c r="R18" s="1"/>
      <c r="S18" s="169"/>
      <c r="T18" s="170"/>
      <c r="U18" s="170"/>
      <c r="V18" s="170"/>
      <c r="W18" s="170"/>
      <c r="X18" s="170"/>
      <c r="Y18" s="170"/>
      <c r="Z18" s="170"/>
      <c r="AA18" s="170"/>
      <c r="AB18" s="170"/>
      <c r="AC18" s="170"/>
      <c r="AD18" s="170"/>
      <c r="AE18" s="170"/>
      <c r="AF18" s="170"/>
      <c r="AG18" s="170"/>
      <c r="AH18" s="171"/>
      <c r="AI18" s="1"/>
      <c r="AJ18" s="1"/>
      <c r="AK18" s="195"/>
      <c r="AL18" s="196"/>
      <c r="AM18" s="196"/>
      <c r="AN18" s="196"/>
      <c r="AO18" s="196"/>
      <c r="AP18" s="196"/>
      <c r="AQ18" s="197"/>
    </row>
    <row r="19" spans="1:43" ht="23.1" customHeight="1" thickBot="1" x14ac:dyDescent="0.2">
      <c r="A19" s="1"/>
      <c r="B19" s="121" t="s">
        <v>28</v>
      </c>
      <c r="C19" s="122"/>
      <c r="D19" s="122"/>
      <c r="E19" s="123"/>
      <c r="F19" s="124">
        <f>データ!AV6</f>
        <v>315793</v>
      </c>
      <c r="G19" s="124"/>
      <c r="H19" s="124"/>
      <c r="I19" s="124">
        <f>データ!AW6</f>
        <v>27573</v>
      </c>
      <c r="J19" s="124"/>
      <c r="K19" s="124"/>
      <c r="L19" s="124">
        <f>データ!AX6</f>
        <v>343366</v>
      </c>
      <c r="M19" s="124"/>
      <c r="N19" s="124"/>
      <c r="O19" s="125"/>
      <c r="P19" s="1"/>
      <c r="Q19" s="1"/>
      <c r="R19" s="1"/>
      <c r="S19" s="172"/>
      <c r="T19" s="173"/>
      <c r="U19" s="173"/>
      <c r="V19" s="173"/>
      <c r="W19" s="173"/>
      <c r="X19" s="173"/>
      <c r="Y19" s="173"/>
      <c r="Z19" s="173"/>
      <c r="AA19" s="173"/>
      <c r="AB19" s="173"/>
      <c r="AC19" s="173"/>
      <c r="AD19" s="173"/>
      <c r="AE19" s="173"/>
      <c r="AF19" s="173"/>
      <c r="AG19" s="173"/>
      <c r="AH19" s="174"/>
      <c r="AI19" s="1"/>
      <c r="AJ19" s="1"/>
      <c r="AK19" s="195"/>
      <c r="AL19" s="196"/>
      <c r="AM19" s="196"/>
      <c r="AN19" s="196"/>
      <c r="AO19" s="196"/>
      <c r="AP19" s="196"/>
      <c r="AQ19" s="197"/>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98"/>
      <c r="AL38" s="199"/>
      <c r="AM38" s="199"/>
      <c r="AN38" s="199"/>
      <c r="AO38" s="199"/>
      <c r="AP38" s="199"/>
      <c r="AQ38" s="200"/>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95" t="s">
        <v>259</v>
      </c>
      <c r="AL40" s="196"/>
      <c r="AM40" s="196"/>
      <c r="AN40" s="196"/>
      <c r="AO40" s="196"/>
      <c r="AP40" s="196"/>
      <c r="AQ40" s="197"/>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95"/>
      <c r="AL41" s="196"/>
      <c r="AM41" s="196"/>
      <c r="AN41" s="196"/>
      <c r="AO41" s="196"/>
      <c r="AP41" s="196"/>
      <c r="AQ41" s="197"/>
    </row>
    <row r="42" spans="1:43" ht="43.35" customHeight="1" x14ac:dyDescent="0.15">
      <c r="A42" s="1"/>
      <c r="B42" s="112"/>
      <c r="C42" s="113"/>
      <c r="D42" s="113"/>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95"/>
      <c r="AL42" s="196"/>
      <c r="AM42" s="196"/>
      <c r="AN42" s="196"/>
      <c r="AO42" s="196"/>
      <c r="AP42" s="196"/>
      <c r="AQ42" s="197"/>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95"/>
      <c r="AL43" s="196"/>
      <c r="AM43" s="196"/>
      <c r="AN43" s="196"/>
      <c r="AO43" s="196"/>
      <c r="AP43" s="196"/>
      <c r="AQ43" s="197"/>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95"/>
      <c r="AL44" s="196"/>
      <c r="AM44" s="196"/>
      <c r="AN44" s="196"/>
      <c r="AO44" s="196"/>
      <c r="AP44" s="196"/>
      <c r="AQ44" s="197"/>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95"/>
      <c r="AL45" s="196"/>
      <c r="AM45" s="196"/>
      <c r="AN45" s="196"/>
      <c r="AO45" s="196"/>
      <c r="AP45" s="196"/>
      <c r="AQ45" s="197"/>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95"/>
      <c r="AL46" s="196"/>
      <c r="AM46" s="196"/>
      <c r="AN46" s="196"/>
      <c r="AO46" s="196"/>
      <c r="AP46" s="196"/>
      <c r="AQ46" s="197"/>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95"/>
      <c r="AL47" s="196"/>
      <c r="AM47" s="196"/>
      <c r="AN47" s="196"/>
      <c r="AO47" s="196"/>
      <c r="AP47" s="196"/>
      <c r="AQ47" s="197"/>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95"/>
      <c r="AL48" s="196"/>
      <c r="AM48" s="196"/>
      <c r="AN48" s="196"/>
      <c r="AO48" s="196"/>
      <c r="AP48" s="196"/>
      <c r="AQ48" s="197"/>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95"/>
      <c r="AL49" s="196"/>
      <c r="AM49" s="196"/>
      <c r="AN49" s="196"/>
      <c r="AO49" s="196"/>
      <c r="AP49" s="196"/>
      <c r="AQ49" s="197"/>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95"/>
      <c r="AL50" s="196"/>
      <c r="AM50" s="196"/>
      <c r="AN50" s="196"/>
      <c r="AO50" s="196"/>
      <c r="AP50" s="196"/>
      <c r="AQ50" s="197"/>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95"/>
      <c r="AL51" s="196"/>
      <c r="AM51" s="196"/>
      <c r="AN51" s="196"/>
      <c r="AO51" s="196"/>
      <c r="AP51" s="196"/>
      <c r="AQ51" s="197"/>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95"/>
      <c r="AL52" s="196"/>
      <c r="AM52" s="196"/>
      <c r="AN52" s="196"/>
      <c r="AO52" s="196"/>
      <c r="AP52" s="196"/>
      <c r="AQ52" s="197"/>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95"/>
      <c r="AL53" s="196"/>
      <c r="AM53" s="196"/>
      <c r="AN53" s="196"/>
      <c r="AO53" s="196"/>
      <c r="AP53" s="196"/>
      <c r="AQ53" s="197"/>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95"/>
      <c r="AL54" s="196"/>
      <c r="AM54" s="196"/>
      <c r="AN54" s="196"/>
      <c r="AO54" s="196"/>
      <c r="AP54" s="196"/>
      <c r="AQ54" s="197"/>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95"/>
      <c r="AL55" s="196"/>
      <c r="AM55" s="196"/>
      <c r="AN55" s="196"/>
      <c r="AO55" s="196"/>
      <c r="AP55" s="196"/>
      <c r="AQ55" s="197"/>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95"/>
      <c r="AL56" s="196"/>
      <c r="AM56" s="196"/>
      <c r="AN56" s="196"/>
      <c r="AO56" s="196"/>
      <c r="AP56" s="196"/>
      <c r="AQ56" s="197"/>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95"/>
      <c r="AL57" s="196"/>
      <c r="AM57" s="196"/>
      <c r="AN57" s="196"/>
      <c r="AO57" s="196"/>
      <c r="AP57" s="196"/>
      <c r="AQ57" s="197"/>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95"/>
      <c r="AL58" s="196"/>
      <c r="AM58" s="196"/>
      <c r="AN58" s="196"/>
      <c r="AO58" s="196"/>
      <c r="AP58" s="196"/>
      <c r="AQ58" s="197"/>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95"/>
      <c r="AL59" s="196"/>
      <c r="AM59" s="196"/>
      <c r="AN59" s="196"/>
      <c r="AO59" s="196"/>
      <c r="AP59" s="196"/>
      <c r="AQ59" s="197"/>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95"/>
      <c r="AL60" s="196"/>
      <c r="AM60" s="196"/>
      <c r="AN60" s="196"/>
      <c r="AO60" s="196"/>
      <c r="AP60" s="196"/>
      <c r="AQ60" s="197"/>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95"/>
      <c r="AL61" s="196"/>
      <c r="AM61" s="196"/>
      <c r="AN61" s="196"/>
      <c r="AO61" s="196"/>
      <c r="AP61" s="196"/>
      <c r="AQ61" s="197"/>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95"/>
      <c r="AL62" s="196"/>
      <c r="AM62" s="196"/>
      <c r="AN62" s="196"/>
      <c r="AO62" s="196"/>
      <c r="AP62" s="196"/>
      <c r="AQ62" s="197"/>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95"/>
      <c r="AL63" s="196"/>
      <c r="AM63" s="196"/>
      <c r="AN63" s="196"/>
      <c r="AO63" s="196"/>
      <c r="AP63" s="196"/>
      <c r="AQ63" s="197"/>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95"/>
      <c r="AL64" s="196"/>
      <c r="AM64" s="196"/>
      <c r="AN64" s="196"/>
      <c r="AO64" s="196"/>
      <c r="AP64" s="196"/>
      <c r="AQ64" s="197"/>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95"/>
      <c r="AL65" s="196"/>
      <c r="AM65" s="196"/>
      <c r="AN65" s="196"/>
      <c r="AO65" s="196"/>
      <c r="AP65" s="196"/>
      <c r="AQ65" s="197"/>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95"/>
      <c r="AL66" s="196"/>
      <c r="AM66" s="196"/>
      <c r="AN66" s="196"/>
      <c r="AO66" s="196"/>
      <c r="AP66" s="196"/>
      <c r="AQ66" s="197"/>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95"/>
      <c r="AL67" s="196"/>
      <c r="AM67" s="196"/>
      <c r="AN67" s="196"/>
      <c r="AO67" s="196"/>
      <c r="AP67" s="196"/>
      <c r="AQ67" s="197"/>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95"/>
      <c r="AL68" s="196"/>
      <c r="AM68" s="196"/>
      <c r="AN68" s="196"/>
      <c r="AO68" s="196"/>
      <c r="AP68" s="196"/>
      <c r="AQ68" s="197"/>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95"/>
      <c r="AL69" s="196"/>
      <c r="AM69" s="196"/>
      <c r="AN69" s="196"/>
      <c r="AO69" s="196"/>
      <c r="AP69" s="196"/>
      <c r="AQ69" s="197"/>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95"/>
      <c r="AL70" s="196"/>
      <c r="AM70" s="196"/>
      <c r="AN70" s="196"/>
      <c r="AO70" s="196"/>
      <c r="AP70" s="196"/>
      <c r="AQ70" s="197"/>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95"/>
      <c r="AL71" s="196"/>
      <c r="AM71" s="196"/>
      <c r="AN71" s="196"/>
      <c r="AO71" s="196"/>
      <c r="AP71" s="196"/>
      <c r="AQ71" s="197"/>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95"/>
      <c r="AL72" s="196"/>
      <c r="AM72" s="196"/>
      <c r="AN72" s="196"/>
      <c r="AO72" s="196"/>
      <c r="AP72" s="196"/>
      <c r="AQ72" s="197"/>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95"/>
      <c r="AL73" s="196"/>
      <c r="AM73" s="196"/>
      <c r="AN73" s="196"/>
      <c r="AO73" s="196"/>
      <c r="AP73" s="196"/>
      <c r="AQ73" s="197"/>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95"/>
      <c r="AL74" s="196"/>
      <c r="AM74" s="196"/>
      <c r="AN74" s="196"/>
      <c r="AO74" s="196"/>
      <c r="AP74" s="196"/>
      <c r="AQ74" s="197"/>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95"/>
      <c r="AL75" s="196"/>
      <c r="AM75" s="196"/>
      <c r="AN75" s="196"/>
      <c r="AO75" s="196"/>
      <c r="AP75" s="196"/>
      <c r="AQ75" s="197"/>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95"/>
      <c r="AL76" s="196"/>
      <c r="AM76" s="196"/>
      <c r="AN76" s="196"/>
      <c r="AO76" s="196"/>
      <c r="AP76" s="196"/>
      <c r="AQ76" s="197"/>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95"/>
      <c r="AL77" s="196"/>
      <c r="AM77" s="196"/>
      <c r="AN77" s="196"/>
      <c r="AO77" s="196"/>
      <c r="AP77" s="196"/>
      <c r="AQ77" s="197"/>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95"/>
      <c r="AL78" s="196"/>
      <c r="AM78" s="196"/>
      <c r="AN78" s="196"/>
      <c r="AO78" s="196"/>
      <c r="AP78" s="196"/>
      <c r="AQ78" s="197"/>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95"/>
      <c r="AL79" s="196"/>
      <c r="AM79" s="196"/>
      <c r="AN79" s="196"/>
      <c r="AO79" s="196"/>
      <c r="AP79" s="196"/>
      <c r="AQ79" s="197"/>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95"/>
      <c r="AL80" s="196"/>
      <c r="AM80" s="196"/>
      <c r="AN80" s="196"/>
      <c r="AO80" s="196"/>
      <c r="AP80" s="196"/>
      <c r="AQ80" s="197"/>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95"/>
      <c r="AL81" s="196"/>
      <c r="AM81" s="196"/>
      <c r="AN81" s="196"/>
      <c r="AO81" s="196"/>
      <c r="AP81" s="196"/>
      <c r="AQ81" s="197"/>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95"/>
      <c r="AL82" s="196"/>
      <c r="AM82" s="196"/>
      <c r="AN82" s="196"/>
      <c r="AO82" s="196"/>
      <c r="AP82" s="196"/>
      <c r="AQ82" s="197"/>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95"/>
      <c r="AL83" s="196"/>
      <c r="AM83" s="196"/>
      <c r="AN83" s="196"/>
      <c r="AO83" s="196"/>
      <c r="AP83" s="196"/>
      <c r="AQ83" s="197"/>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95"/>
      <c r="AL84" s="196"/>
      <c r="AM84" s="196"/>
      <c r="AN84" s="196"/>
      <c r="AO84" s="196"/>
      <c r="AP84" s="196"/>
      <c r="AQ84" s="197"/>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95"/>
      <c r="AL85" s="196"/>
      <c r="AM85" s="196"/>
      <c r="AN85" s="196"/>
      <c r="AO85" s="196"/>
      <c r="AP85" s="196"/>
      <c r="AQ85" s="197"/>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95"/>
      <c r="AL86" s="196"/>
      <c r="AM86" s="196"/>
      <c r="AN86" s="196"/>
      <c r="AO86" s="196"/>
      <c r="AP86" s="196"/>
      <c r="AQ86" s="197"/>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95"/>
      <c r="AL87" s="196"/>
      <c r="AM87" s="196"/>
      <c r="AN87" s="196"/>
      <c r="AO87" s="196"/>
      <c r="AP87" s="196"/>
      <c r="AQ87" s="197"/>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95"/>
      <c r="AL88" s="196"/>
      <c r="AM88" s="196"/>
      <c r="AN88" s="196"/>
      <c r="AO88" s="196"/>
      <c r="AP88" s="196"/>
      <c r="AQ88" s="197"/>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95"/>
      <c r="AL89" s="196"/>
      <c r="AM89" s="196"/>
      <c r="AN89" s="196"/>
      <c r="AO89" s="196"/>
      <c r="AP89" s="196"/>
      <c r="AQ89" s="197"/>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95"/>
      <c r="AL90" s="196"/>
      <c r="AM90" s="196"/>
      <c r="AN90" s="196"/>
      <c r="AO90" s="196"/>
      <c r="AP90" s="196"/>
      <c r="AQ90" s="197"/>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95"/>
      <c r="AL91" s="196"/>
      <c r="AM91" s="196"/>
      <c r="AN91" s="196"/>
      <c r="AO91" s="196"/>
      <c r="AP91" s="196"/>
      <c r="AQ91" s="197"/>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95"/>
      <c r="AL92" s="196"/>
      <c r="AM92" s="196"/>
      <c r="AN92" s="196"/>
      <c r="AO92" s="196"/>
      <c r="AP92" s="196"/>
      <c r="AQ92" s="197"/>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95"/>
      <c r="AL93" s="196"/>
      <c r="AM93" s="196"/>
      <c r="AN93" s="196"/>
      <c r="AO93" s="196"/>
      <c r="AP93" s="196"/>
      <c r="AQ93" s="197"/>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95"/>
      <c r="AL94" s="196"/>
      <c r="AM94" s="196"/>
      <c r="AN94" s="196"/>
      <c r="AO94" s="196"/>
      <c r="AP94" s="196"/>
      <c r="AQ94" s="197"/>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95"/>
      <c r="AL95" s="196"/>
      <c r="AM95" s="196"/>
      <c r="AN95" s="196"/>
      <c r="AO95" s="196"/>
      <c r="AP95" s="196"/>
      <c r="AQ95" s="197"/>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98"/>
      <c r="AL96" s="199"/>
      <c r="AM96" s="199"/>
      <c r="AN96" s="199"/>
      <c r="AO96" s="199"/>
      <c r="AP96" s="199"/>
      <c r="AQ96" s="200"/>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14"/>
      <c r="AL98" s="115"/>
      <c r="AM98" s="115"/>
      <c r="AN98" s="115"/>
      <c r="AO98" s="115"/>
      <c r="AP98" s="115"/>
      <c r="AQ98" s="116"/>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1" t="s">
        <v>260</v>
      </c>
      <c r="AL99" s="202"/>
      <c r="AM99" s="202"/>
      <c r="AN99" s="202"/>
      <c r="AO99" s="202"/>
      <c r="AP99" s="202"/>
      <c r="AQ99" s="20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1"/>
      <c r="AL100" s="202"/>
      <c r="AM100" s="202"/>
      <c r="AN100" s="202"/>
      <c r="AO100" s="202"/>
      <c r="AP100" s="202"/>
      <c r="AQ100" s="20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1"/>
      <c r="AL101" s="202"/>
      <c r="AM101" s="202"/>
      <c r="AN101" s="202"/>
      <c r="AO101" s="202"/>
      <c r="AP101" s="202"/>
      <c r="AQ101" s="20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1"/>
      <c r="AL102" s="202"/>
      <c r="AM102" s="202"/>
      <c r="AN102" s="202"/>
      <c r="AO102" s="202"/>
      <c r="AP102" s="202"/>
      <c r="AQ102" s="20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1"/>
      <c r="AL103" s="202"/>
      <c r="AM103" s="202"/>
      <c r="AN103" s="202"/>
      <c r="AO103" s="202"/>
      <c r="AP103" s="202"/>
      <c r="AQ103" s="20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1"/>
      <c r="AL104" s="202"/>
      <c r="AM104" s="202"/>
      <c r="AN104" s="202"/>
      <c r="AO104" s="202"/>
      <c r="AP104" s="202"/>
      <c r="AQ104" s="20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1"/>
      <c r="AL105" s="202"/>
      <c r="AM105" s="202"/>
      <c r="AN105" s="202"/>
      <c r="AO105" s="202"/>
      <c r="AP105" s="202"/>
      <c r="AQ105" s="20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1"/>
      <c r="AL106" s="202"/>
      <c r="AM106" s="202"/>
      <c r="AN106" s="202"/>
      <c r="AO106" s="202"/>
      <c r="AP106" s="202"/>
      <c r="AQ106" s="20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1"/>
      <c r="AL107" s="202"/>
      <c r="AM107" s="202"/>
      <c r="AN107" s="202"/>
      <c r="AO107" s="202"/>
      <c r="AP107" s="202"/>
      <c r="AQ107" s="20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1"/>
      <c r="AL108" s="202"/>
      <c r="AM108" s="202"/>
      <c r="AN108" s="202"/>
      <c r="AO108" s="202"/>
      <c r="AP108" s="202"/>
      <c r="AQ108" s="20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1"/>
      <c r="AL109" s="202"/>
      <c r="AM109" s="202"/>
      <c r="AN109" s="202"/>
      <c r="AO109" s="202"/>
      <c r="AP109" s="202"/>
      <c r="AQ109" s="20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1"/>
      <c r="AL110" s="202"/>
      <c r="AM110" s="202"/>
      <c r="AN110" s="202"/>
      <c r="AO110" s="202"/>
      <c r="AP110" s="202"/>
      <c r="AQ110" s="20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1"/>
      <c r="AL111" s="202"/>
      <c r="AM111" s="202"/>
      <c r="AN111" s="202"/>
      <c r="AO111" s="202"/>
      <c r="AP111" s="202"/>
      <c r="AQ111" s="20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1"/>
      <c r="AL112" s="202"/>
      <c r="AM112" s="202"/>
      <c r="AN112" s="202"/>
      <c r="AO112" s="202"/>
      <c r="AP112" s="202"/>
      <c r="AQ112" s="20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1"/>
      <c r="AL113" s="202"/>
      <c r="AM113" s="202"/>
      <c r="AN113" s="202"/>
      <c r="AO113" s="202"/>
      <c r="AP113" s="202"/>
      <c r="AQ113" s="20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1"/>
      <c r="AL114" s="202"/>
      <c r="AM114" s="202"/>
      <c r="AN114" s="202"/>
      <c r="AO114" s="202"/>
      <c r="AP114" s="202"/>
      <c r="AQ114" s="20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1"/>
      <c r="AL115" s="202"/>
      <c r="AM115" s="202"/>
      <c r="AN115" s="202"/>
      <c r="AO115" s="202"/>
      <c r="AP115" s="202"/>
      <c r="AQ115" s="20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1"/>
      <c r="AL116" s="202"/>
      <c r="AM116" s="202"/>
      <c r="AN116" s="202"/>
      <c r="AO116" s="202"/>
      <c r="AP116" s="202"/>
      <c r="AQ116" s="20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4"/>
      <c r="AL117" s="205"/>
      <c r="AM117" s="205"/>
      <c r="AN117" s="205"/>
      <c r="AO117" s="205"/>
      <c r="AP117" s="205"/>
      <c r="AQ117" s="20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jWrqryk2tcih0dYdxtJei6SFrWxvnE/HeidQtfN1jpz90Zf98B11hJOHD3eeLU2RNOzCM4/kLNRvjhPyZISDzg==" saltValue="DuZp+zcfiP8iF8RmuFaFP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260002</v>
      </c>
      <c r="D6" s="67" t="str">
        <f t="shared" si="6"/>
        <v>46</v>
      </c>
      <c r="E6" s="67" t="str">
        <f t="shared" si="6"/>
        <v>04</v>
      </c>
      <c r="F6" s="67" t="str">
        <f t="shared" si="6"/>
        <v>0</v>
      </c>
      <c r="G6" s="67" t="str">
        <f t="shared" si="6"/>
        <v>000</v>
      </c>
      <c r="H6" s="67" t="str">
        <f t="shared" si="6"/>
        <v>京都府</v>
      </c>
      <c r="I6" s="67" t="str">
        <f t="shared" si="6"/>
        <v>法適用</v>
      </c>
      <c r="J6" s="67" t="str">
        <f t="shared" si="6"/>
        <v>電気事業</v>
      </c>
      <c r="K6" s="67" t="str">
        <f t="shared" si="6"/>
        <v>非設置</v>
      </c>
      <c r="L6" s="68">
        <f t="shared" si="6"/>
        <v>79.2</v>
      </c>
      <c r="M6" s="69">
        <f t="shared" si="6"/>
        <v>1</v>
      </c>
      <c r="N6" s="69" t="str">
        <f t="shared" si="6"/>
        <v>-</v>
      </c>
      <c r="O6" s="69">
        <f t="shared" si="6"/>
        <v>1</v>
      </c>
      <c r="P6" s="69" t="str">
        <f t="shared" si="6"/>
        <v>-</v>
      </c>
      <c r="Q6" s="69" t="str">
        <f t="shared" si="6"/>
        <v>-</v>
      </c>
      <c r="R6" s="70" t="str">
        <f>R7</f>
        <v>令和2年3月31日　大野発電所</v>
      </c>
      <c r="S6" s="71" t="str">
        <f t="shared" si="6"/>
        <v>令和3年12月31日　太鼓山風力発電所</v>
      </c>
      <c r="T6" s="67" t="str">
        <f t="shared" si="6"/>
        <v>無</v>
      </c>
      <c r="U6" s="71" t="str">
        <f t="shared" si="6"/>
        <v>関西電力株式会社</v>
      </c>
      <c r="V6" s="68" t="str">
        <f t="shared" si="6"/>
        <v>-</v>
      </c>
      <c r="W6" s="69">
        <f>W7</f>
        <v>40177</v>
      </c>
      <c r="X6" s="69">
        <f t="shared" si="6"/>
        <v>35383</v>
      </c>
      <c r="Y6" s="69">
        <f t="shared" si="6"/>
        <v>43981</v>
      </c>
      <c r="Z6" s="69">
        <f t="shared" si="6"/>
        <v>31500</v>
      </c>
      <c r="AA6" s="69">
        <f t="shared" si="6"/>
        <v>42772</v>
      </c>
      <c r="AB6" s="69" t="str">
        <f t="shared" si="6"/>
        <v>-</v>
      </c>
      <c r="AC6" s="69" t="str">
        <f t="shared" si="6"/>
        <v>-</v>
      </c>
      <c r="AD6" s="69" t="str">
        <f t="shared" si="6"/>
        <v>-</v>
      </c>
      <c r="AE6" s="69" t="str">
        <f t="shared" si="6"/>
        <v>-</v>
      </c>
      <c r="AF6" s="69" t="str">
        <f t="shared" si="6"/>
        <v>-</v>
      </c>
      <c r="AG6" s="69">
        <f t="shared" si="6"/>
        <v>2867</v>
      </c>
      <c r="AH6" s="69">
        <f t="shared" si="6"/>
        <v>2639</v>
      </c>
      <c r="AI6" s="69">
        <f t="shared" si="6"/>
        <v>2474</v>
      </c>
      <c r="AJ6" s="69">
        <f t="shared" si="6"/>
        <v>2684</v>
      </c>
      <c r="AK6" s="69">
        <f t="shared" si="6"/>
        <v>1710</v>
      </c>
      <c r="AL6" s="69" t="str">
        <f t="shared" si="6"/>
        <v>-</v>
      </c>
      <c r="AM6" s="69" t="str">
        <f t="shared" si="6"/>
        <v>-</v>
      </c>
      <c r="AN6" s="69" t="str">
        <f t="shared" si="6"/>
        <v>-</v>
      </c>
      <c r="AO6" s="69" t="str">
        <f t="shared" si="6"/>
        <v>-</v>
      </c>
      <c r="AP6" s="69" t="str">
        <f t="shared" si="6"/>
        <v>-</v>
      </c>
      <c r="AQ6" s="69">
        <f t="shared" si="6"/>
        <v>43044</v>
      </c>
      <c r="AR6" s="69">
        <f t="shared" si="6"/>
        <v>38022</v>
      </c>
      <c r="AS6" s="69">
        <f t="shared" si="6"/>
        <v>46455</v>
      </c>
      <c r="AT6" s="69">
        <f t="shared" si="6"/>
        <v>34184</v>
      </c>
      <c r="AU6" s="69">
        <f t="shared" si="6"/>
        <v>44482</v>
      </c>
      <c r="AV6" s="69">
        <f t="shared" si="6"/>
        <v>315793</v>
      </c>
      <c r="AW6" s="69">
        <f t="shared" si="6"/>
        <v>27573</v>
      </c>
      <c r="AX6" s="69">
        <f t="shared" si="6"/>
        <v>343366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79.2</v>
      </c>
      <c r="M7" s="79">
        <v>1</v>
      </c>
      <c r="N7" s="79" t="s">
        <v>126</v>
      </c>
      <c r="O7" s="80">
        <v>1</v>
      </c>
      <c r="P7" s="80" t="s">
        <v>126</v>
      </c>
      <c r="Q7" s="80" t="s">
        <v>126</v>
      </c>
      <c r="R7" s="81" t="s">
        <v>127</v>
      </c>
      <c r="S7" s="81" t="s">
        <v>128</v>
      </c>
      <c r="T7" s="82" t="s">
        <v>129</v>
      </c>
      <c r="U7" s="81" t="s">
        <v>130</v>
      </c>
      <c r="V7" s="78" t="s">
        <v>126</v>
      </c>
      <c r="W7" s="80">
        <v>40177</v>
      </c>
      <c r="X7" s="80">
        <v>35383</v>
      </c>
      <c r="Y7" s="80">
        <v>43981</v>
      </c>
      <c r="Z7" s="80">
        <v>31500</v>
      </c>
      <c r="AA7" s="80">
        <v>42772</v>
      </c>
      <c r="AB7" s="80" t="s">
        <v>126</v>
      </c>
      <c r="AC7" s="80" t="s">
        <v>126</v>
      </c>
      <c r="AD7" s="80" t="s">
        <v>126</v>
      </c>
      <c r="AE7" s="80" t="s">
        <v>126</v>
      </c>
      <c r="AF7" s="80" t="s">
        <v>126</v>
      </c>
      <c r="AG7" s="80">
        <v>2867</v>
      </c>
      <c r="AH7" s="80">
        <v>2639</v>
      </c>
      <c r="AI7" s="80">
        <v>2474</v>
      </c>
      <c r="AJ7" s="80">
        <v>2684</v>
      </c>
      <c r="AK7" s="80">
        <v>1710</v>
      </c>
      <c r="AL7" s="80" t="s">
        <v>126</v>
      </c>
      <c r="AM7" s="80" t="s">
        <v>126</v>
      </c>
      <c r="AN7" s="80" t="s">
        <v>126</v>
      </c>
      <c r="AO7" s="80" t="s">
        <v>126</v>
      </c>
      <c r="AP7" s="80" t="s">
        <v>126</v>
      </c>
      <c r="AQ7" s="80">
        <v>43044</v>
      </c>
      <c r="AR7" s="80">
        <v>38022</v>
      </c>
      <c r="AS7" s="80">
        <v>46455</v>
      </c>
      <c r="AT7" s="80">
        <v>34184</v>
      </c>
      <c r="AU7" s="80">
        <v>44482</v>
      </c>
      <c r="AV7" s="80">
        <v>315793</v>
      </c>
      <c r="AW7" s="80">
        <v>27573</v>
      </c>
      <c r="AX7" s="80">
        <v>343366</v>
      </c>
      <c r="AY7" s="83">
        <v>103.3</v>
      </c>
      <c r="AZ7" s="83">
        <v>79</v>
      </c>
      <c r="BA7" s="83">
        <v>105</v>
      </c>
      <c r="BB7" s="83">
        <v>102.7</v>
      </c>
      <c r="BC7" s="83">
        <v>93.2</v>
      </c>
      <c r="BD7" s="83">
        <v>125.7</v>
      </c>
      <c r="BE7" s="83">
        <v>129.69999999999999</v>
      </c>
      <c r="BF7" s="83">
        <v>135.9</v>
      </c>
      <c r="BG7" s="83">
        <v>130.5</v>
      </c>
      <c r="BH7" s="83">
        <v>129.9</v>
      </c>
      <c r="BI7" s="83">
        <v>100</v>
      </c>
      <c r="BJ7" s="83">
        <v>96.8</v>
      </c>
      <c r="BK7" s="83">
        <v>62.5</v>
      </c>
      <c r="BL7" s="83">
        <v>85.8</v>
      </c>
      <c r="BM7" s="83">
        <v>96.8</v>
      </c>
      <c r="BN7" s="83">
        <v>87.3</v>
      </c>
      <c r="BO7" s="83">
        <v>124.8</v>
      </c>
      <c r="BP7" s="83">
        <v>130.4</v>
      </c>
      <c r="BQ7" s="83">
        <v>136.30000000000001</v>
      </c>
      <c r="BR7" s="83">
        <v>130.69999999999999</v>
      </c>
      <c r="BS7" s="83">
        <v>128.9</v>
      </c>
      <c r="BT7" s="83">
        <v>100</v>
      </c>
      <c r="BU7" s="83">
        <v>540</v>
      </c>
      <c r="BV7" s="83">
        <v>460.4</v>
      </c>
      <c r="BW7" s="83">
        <v>639.5</v>
      </c>
      <c r="BX7" s="83">
        <v>778.5</v>
      </c>
      <c r="BY7" s="83">
        <v>660.2</v>
      </c>
      <c r="BZ7" s="83">
        <v>638.79999999999995</v>
      </c>
      <c r="CA7" s="83">
        <v>716.7</v>
      </c>
      <c r="CB7" s="83">
        <v>688</v>
      </c>
      <c r="CC7" s="83">
        <v>707.7</v>
      </c>
      <c r="CD7" s="83">
        <v>749.1</v>
      </c>
      <c r="CE7" s="83">
        <v>100</v>
      </c>
      <c r="CF7" s="83">
        <v>9740.2000000000007</v>
      </c>
      <c r="CG7" s="83">
        <v>15109.2</v>
      </c>
      <c r="CH7" s="83">
        <v>9606.9</v>
      </c>
      <c r="CI7" s="83">
        <v>10617.3</v>
      </c>
      <c r="CJ7" s="83">
        <v>8516</v>
      </c>
      <c r="CK7" s="83">
        <v>7493.6</v>
      </c>
      <c r="CL7" s="83">
        <v>8014.2</v>
      </c>
      <c r="CM7" s="83">
        <v>8260</v>
      </c>
      <c r="CN7" s="83">
        <v>8600.1</v>
      </c>
      <c r="CO7" s="83">
        <v>9078.5</v>
      </c>
      <c r="CP7" s="80">
        <v>133778</v>
      </c>
      <c r="CQ7" s="80">
        <v>38595</v>
      </c>
      <c r="CR7" s="80">
        <v>126668</v>
      </c>
      <c r="CS7" s="80">
        <v>111008</v>
      </c>
      <c r="CT7" s="80">
        <v>90090</v>
      </c>
      <c r="CU7" s="80">
        <v>1146099</v>
      </c>
      <c r="CV7" s="80">
        <v>1494682</v>
      </c>
      <c r="CW7" s="80">
        <v>1543942</v>
      </c>
      <c r="CX7" s="80">
        <v>1467681</v>
      </c>
      <c r="CY7" s="80">
        <v>1533303</v>
      </c>
      <c r="CZ7" s="80">
        <v>13250</v>
      </c>
      <c r="DA7" s="83">
        <v>31.7</v>
      </c>
      <c r="DB7" s="83">
        <v>32.700000000000003</v>
      </c>
      <c r="DC7" s="83">
        <v>40</v>
      </c>
      <c r="DD7" s="83">
        <v>29.5</v>
      </c>
      <c r="DE7" s="83">
        <v>38.299999999999997</v>
      </c>
      <c r="DF7" s="83">
        <v>38.4</v>
      </c>
      <c r="DG7" s="83">
        <v>37.700000000000003</v>
      </c>
      <c r="DH7" s="83">
        <v>36.200000000000003</v>
      </c>
      <c r="DI7" s="83">
        <v>36.5</v>
      </c>
      <c r="DJ7" s="83">
        <v>35.299999999999997</v>
      </c>
      <c r="DK7" s="83">
        <v>21.8</v>
      </c>
      <c r="DL7" s="83">
        <v>4.3</v>
      </c>
      <c r="DM7" s="83">
        <v>7.2</v>
      </c>
      <c r="DN7" s="83">
        <v>10.8</v>
      </c>
      <c r="DO7" s="83">
        <v>15.9</v>
      </c>
      <c r="DP7" s="83">
        <v>21.1</v>
      </c>
      <c r="DQ7" s="83">
        <v>20</v>
      </c>
      <c r="DR7" s="83">
        <v>18.2</v>
      </c>
      <c r="DS7" s="83">
        <v>20.9</v>
      </c>
      <c r="DT7" s="83">
        <v>21.1</v>
      </c>
      <c r="DU7" s="83">
        <v>48.5</v>
      </c>
      <c r="DV7" s="83">
        <v>33.9</v>
      </c>
      <c r="DW7" s="83">
        <v>17.5</v>
      </c>
      <c r="DX7" s="83">
        <v>22.9</v>
      </c>
      <c r="DY7" s="83">
        <v>30.4</v>
      </c>
      <c r="DZ7" s="83">
        <v>128.80000000000001</v>
      </c>
      <c r="EA7" s="83">
        <v>109.9</v>
      </c>
      <c r="EB7" s="83">
        <v>103.6</v>
      </c>
      <c r="EC7" s="83">
        <v>95.7</v>
      </c>
      <c r="ED7" s="83">
        <v>88.5</v>
      </c>
      <c r="EE7" s="83">
        <v>68.3</v>
      </c>
      <c r="EF7" s="83">
        <v>69.8</v>
      </c>
      <c r="EG7" s="83">
        <v>72.5</v>
      </c>
      <c r="EH7" s="83">
        <v>73</v>
      </c>
      <c r="EI7" s="83">
        <v>74.8</v>
      </c>
      <c r="EJ7" s="83">
        <v>59.8</v>
      </c>
      <c r="EK7" s="83">
        <v>59.6</v>
      </c>
      <c r="EL7" s="83">
        <v>60.3</v>
      </c>
      <c r="EM7" s="83">
        <v>60.2</v>
      </c>
      <c r="EN7" s="83">
        <v>61.2</v>
      </c>
      <c r="EO7" s="83">
        <v>11.3</v>
      </c>
      <c r="EP7" s="83">
        <v>10.8</v>
      </c>
      <c r="EQ7" s="83">
        <v>10.5</v>
      </c>
      <c r="ER7" s="83">
        <v>12.3</v>
      </c>
      <c r="ES7" s="83">
        <v>8</v>
      </c>
      <c r="ET7" s="83">
        <v>16.2</v>
      </c>
      <c r="EU7" s="83">
        <v>18.7</v>
      </c>
      <c r="EV7" s="83">
        <v>20.5</v>
      </c>
      <c r="EW7" s="83">
        <v>21.4</v>
      </c>
      <c r="EX7" s="83">
        <v>22.6</v>
      </c>
      <c r="EY7" s="80">
        <v>11000</v>
      </c>
      <c r="EZ7" s="83">
        <v>41.7</v>
      </c>
      <c r="FA7" s="83">
        <v>36.6</v>
      </c>
      <c r="FB7" s="83">
        <v>45.6</v>
      </c>
      <c r="FC7" s="83">
        <v>32.700000000000003</v>
      </c>
      <c r="FD7" s="83">
        <v>44.4</v>
      </c>
      <c r="FE7" s="83">
        <v>39.5</v>
      </c>
      <c r="FF7" s="83">
        <v>39.1</v>
      </c>
      <c r="FG7" s="83">
        <v>37.299999999999997</v>
      </c>
      <c r="FH7" s="83">
        <v>38</v>
      </c>
      <c r="FI7" s="83">
        <v>36.5</v>
      </c>
      <c r="FJ7" s="83">
        <v>27.5</v>
      </c>
      <c r="FK7" s="83">
        <v>6.9</v>
      </c>
      <c r="FL7" s="83">
        <v>5.3</v>
      </c>
      <c r="FM7" s="83">
        <v>0.6</v>
      </c>
      <c r="FN7" s="83">
        <v>11.9</v>
      </c>
      <c r="FO7" s="83">
        <v>22</v>
      </c>
      <c r="FP7" s="83">
        <v>21.4</v>
      </c>
      <c r="FQ7" s="83">
        <v>19.3</v>
      </c>
      <c r="FR7" s="83">
        <v>20.6</v>
      </c>
      <c r="FS7" s="83">
        <v>21.6</v>
      </c>
      <c r="FT7" s="83">
        <v>30.8</v>
      </c>
      <c r="FU7" s="83">
        <v>25.5</v>
      </c>
      <c r="FV7" s="83">
        <v>19.600000000000001</v>
      </c>
      <c r="FW7" s="83">
        <v>26.1</v>
      </c>
      <c r="FX7" s="83">
        <v>33.1</v>
      </c>
      <c r="FY7" s="83">
        <v>105.7</v>
      </c>
      <c r="FZ7" s="83">
        <v>89.4</v>
      </c>
      <c r="GA7" s="83">
        <v>83.3</v>
      </c>
      <c r="GB7" s="83">
        <v>73.2</v>
      </c>
      <c r="GC7" s="83">
        <v>71.400000000000006</v>
      </c>
      <c r="GD7" s="83">
        <v>68.900000000000006</v>
      </c>
      <c r="GE7" s="83">
        <v>69.599999999999994</v>
      </c>
      <c r="GF7" s="83">
        <v>71.8</v>
      </c>
      <c r="GG7" s="83">
        <v>71.099999999999994</v>
      </c>
      <c r="GH7" s="83">
        <v>72.099999999999994</v>
      </c>
      <c r="GI7" s="83">
        <v>61.3</v>
      </c>
      <c r="GJ7" s="83">
        <v>61.7</v>
      </c>
      <c r="GK7" s="83">
        <v>62.1</v>
      </c>
      <c r="GL7" s="83">
        <v>62.6</v>
      </c>
      <c r="GM7" s="83">
        <v>63.4</v>
      </c>
      <c r="GN7" s="83">
        <v>0</v>
      </c>
      <c r="GO7" s="83">
        <v>0</v>
      </c>
      <c r="GP7" s="83">
        <v>0</v>
      </c>
      <c r="GQ7" s="83">
        <v>0</v>
      </c>
      <c r="GR7" s="83">
        <v>0</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v>2250</v>
      </c>
      <c r="IX7" s="83">
        <v>7.3</v>
      </c>
      <c r="IY7" s="83">
        <v>13.4</v>
      </c>
      <c r="IZ7" s="83">
        <v>12.6</v>
      </c>
      <c r="JA7" s="83">
        <v>13.6</v>
      </c>
      <c r="JB7" s="83">
        <v>8.6999999999999993</v>
      </c>
      <c r="JC7" s="83">
        <v>15.1</v>
      </c>
      <c r="JD7" s="83">
        <v>14</v>
      </c>
      <c r="JE7" s="83">
        <v>15.5</v>
      </c>
      <c r="JF7" s="83">
        <v>13.1</v>
      </c>
      <c r="JG7" s="83">
        <v>19.899999999999999</v>
      </c>
      <c r="JH7" s="83">
        <v>10.1</v>
      </c>
      <c r="JI7" s="83">
        <v>3</v>
      </c>
      <c r="JJ7" s="83">
        <v>10.199999999999999</v>
      </c>
      <c r="JK7" s="83">
        <v>28.9</v>
      </c>
      <c r="JL7" s="83">
        <v>24.5</v>
      </c>
      <c r="JM7" s="83">
        <v>25.4</v>
      </c>
      <c r="JN7" s="83">
        <v>20.100000000000001</v>
      </c>
      <c r="JO7" s="83">
        <v>28.4</v>
      </c>
      <c r="JP7" s="83">
        <v>25</v>
      </c>
      <c r="JQ7" s="83">
        <v>12.9</v>
      </c>
      <c r="JR7" s="83">
        <v>187.3</v>
      </c>
      <c r="JS7" s="83">
        <v>102.7</v>
      </c>
      <c r="JT7" s="83">
        <v>0</v>
      </c>
      <c r="JU7" s="83">
        <v>0</v>
      </c>
      <c r="JV7" s="83">
        <v>0</v>
      </c>
      <c r="JW7" s="83">
        <v>226.2</v>
      </c>
      <c r="JX7" s="83">
        <v>224.7</v>
      </c>
      <c r="JY7" s="83">
        <v>167.2</v>
      </c>
      <c r="JZ7" s="83">
        <v>267.7</v>
      </c>
      <c r="KA7" s="83">
        <v>155.5</v>
      </c>
      <c r="KB7" s="83">
        <v>67.2</v>
      </c>
      <c r="KC7" s="83">
        <v>70.400000000000006</v>
      </c>
      <c r="KD7" s="83">
        <v>75.400000000000006</v>
      </c>
      <c r="KE7" s="83">
        <v>80.400000000000006</v>
      </c>
      <c r="KF7" s="83">
        <v>85.3</v>
      </c>
      <c r="KG7" s="83">
        <v>45.2</v>
      </c>
      <c r="KH7" s="83">
        <v>48.7</v>
      </c>
      <c r="KI7" s="83">
        <v>53.3</v>
      </c>
      <c r="KJ7" s="83">
        <v>29</v>
      </c>
      <c r="KK7" s="83">
        <v>32.4</v>
      </c>
      <c r="KL7" s="83">
        <v>100</v>
      </c>
      <c r="KM7" s="83">
        <v>100</v>
      </c>
      <c r="KN7" s="83">
        <v>100</v>
      </c>
      <c r="KO7" s="83">
        <v>100</v>
      </c>
      <c r="KP7" s="83">
        <v>100</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1</v>
      </c>
      <c r="MV7" s="83">
        <v>1</v>
      </c>
      <c r="MW7" s="83">
        <v>1</v>
      </c>
      <c r="MX7" s="83">
        <v>1</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（最大出力合計13,250kW）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（最大出力合計11,000kW）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（最大出力合計2,250kW）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103.3</v>
      </c>
      <c r="AZ11" s="95">
        <f>AZ7</f>
        <v>79</v>
      </c>
      <c r="BA11" s="95">
        <f>BA7</f>
        <v>105</v>
      </c>
      <c r="BB11" s="95">
        <f>BB7</f>
        <v>102.7</v>
      </c>
      <c r="BC11" s="95">
        <f>BC7</f>
        <v>93.2</v>
      </c>
      <c r="BD11" s="84"/>
      <c r="BE11" s="84"/>
      <c r="BF11" s="84"/>
      <c r="BG11" s="84"/>
      <c r="BH11" s="84"/>
      <c r="BI11" s="94" t="s">
        <v>139</v>
      </c>
      <c r="BJ11" s="95">
        <f>BJ7</f>
        <v>96.8</v>
      </c>
      <c r="BK11" s="95">
        <f>BK7</f>
        <v>62.5</v>
      </c>
      <c r="BL11" s="95">
        <f>BL7</f>
        <v>85.8</v>
      </c>
      <c r="BM11" s="95">
        <f>BM7</f>
        <v>96.8</v>
      </c>
      <c r="BN11" s="95">
        <f>BN7</f>
        <v>87.3</v>
      </c>
      <c r="BO11" s="84"/>
      <c r="BP11" s="84"/>
      <c r="BQ11" s="84"/>
      <c r="BR11" s="84"/>
      <c r="BS11" s="84"/>
      <c r="BT11" s="94" t="s">
        <v>139</v>
      </c>
      <c r="BU11" s="95">
        <f>BU7</f>
        <v>540</v>
      </c>
      <c r="BV11" s="95">
        <f>BV7</f>
        <v>460.4</v>
      </c>
      <c r="BW11" s="95">
        <f>BW7</f>
        <v>639.5</v>
      </c>
      <c r="BX11" s="95">
        <f>BX7</f>
        <v>778.5</v>
      </c>
      <c r="BY11" s="95">
        <f>BY7</f>
        <v>660.2</v>
      </c>
      <c r="BZ11" s="84"/>
      <c r="CA11" s="84"/>
      <c r="CB11" s="84"/>
      <c r="CC11" s="84"/>
      <c r="CD11" s="84"/>
      <c r="CE11" s="94" t="s">
        <v>139</v>
      </c>
      <c r="CF11" s="95">
        <f>CF7</f>
        <v>9740.2000000000007</v>
      </c>
      <c r="CG11" s="95">
        <f>CG7</f>
        <v>15109.2</v>
      </c>
      <c r="CH11" s="95">
        <f>CH7</f>
        <v>9606.9</v>
      </c>
      <c r="CI11" s="95">
        <f>CI7</f>
        <v>10617.3</v>
      </c>
      <c r="CJ11" s="95">
        <f>CJ7</f>
        <v>8516</v>
      </c>
      <c r="CK11" s="84"/>
      <c r="CL11" s="84"/>
      <c r="CM11" s="84"/>
      <c r="CN11" s="84"/>
      <c r="CO11" s="94" t="s">
        <v>139</v>
      </c>
      <c r="CP11" s="96">
        <f>CP7</f>
        <v>133778</v>
      </c>
      <c r="CQ11" s="96">
        <f>CQ7</f>
        <v>38595</v>
      </c>
      <c r="CR11" s="96">
        <f>CR7</f>
        <v>126668</v>
      </c>
      <c r="CS11" s="96">
        <f>CS7</f>
        <v>111008</v>
      </c>
      <c r="CT11" s="96">
        <f>CT7</f>
        <v>90090</v>
      </c>
      <c r="CU11" s="84"/>
      <c r="CV11" s="84"/>
      <c r="CW11" s="84"/>
      <c r="CX11" s="84"/>
      <c r="CY11" s="84"/>
      <c r="CZ11" s="94" t="s">
        <v>139</v>
      </c>
      <c r="DA11" s="95">
        <f>DA7</f>
        <v>31.7</v>
      </c>
      <c r="DB11" s="95">
        <f>DB7</f>
        <v>32.700000000000003</v>
      </c>
      <c r="DC11" s="95">
        <f>DC7</f>
        <v>40</v>
      </c>
      <c r="DD11" s="95">
        <f>DD7</f>
        <v>29.5</v>
      </c>
      <c r="DE11" s="95">
        <f>DE7</f>
        <v>38.299999999999997</v>
      </c>
      <c r="DF11" s="84"/>
      <c r="DG11" s="84"/>
      <c r="DH11" s="84"/>
      <c r="DI11" s="84"/>
      <c r="DJ11" s="94" t="s">
        <v>139</v>
      </c>
      <c r="DK11" s="95">
        <f>DK7</f>
        <v>21.8</v>
      </c>
      <c r="DL11" s="95">
        <f>DL7</f>
        <v>4.3</v>
      </c>
      <c r="DM11" s="95">
        <f>DM7</f>
        <v>7.2</v>
      </c>
      <c r="DN11" s="95">
        <f>DN7</f>
        <v>10.8</v>
      </c>
      <c r="DO11" s="95">
        <f>DO7</f>
        <v>15.9</v>
      </c>
      <c r="DP11" s="84"/>
      <c r="DQ11" s="84"/>
      <c r="DR11" s="84"/>
      <c r="DS11" s="84"/>
      <c r="DT11" s="94" t="s">
        <v>139</v>
      </c>
      <c r="DU11" s="95">
        <f>DU7</f>
        <v>48.5</v>
      </c>
      <c r="DV11" s="95">
        <f>DV7</f>
        <v>33.9</v>
      </c>
      <c r="DW11" s="95">
        <f>DW7</f>
        <v>17.5</v>
      </c>
      <c r="DX11" s="95">
        <f>DX7</f>
        <v>22.9</v>
      </c>
      <c r="DY11" s="95">
        <f>DY7</f>
        <v>30.4</v>
      </c>
      <c r="DZ11" s="84"/>
      <c r="EA11" s="84"/>
      <c r="EB11" s="84"/>
      <c r="EC11" s="84"/>
      <c r="ED11" s="94" t="s">
        <v>139</v>
      </c>
      <c r="EE11" s="95">
        <f>EE7</f>
        <v>68.3</v>
      </c>
      <c r="EF11" s="95">
        <f>EF7</f>
        <v>69.8</v>
      </c>
      <c r="EG11" s="95">
        <f>EG7</f>
        <v>72.5</v>
      </c>
      <c r="EH11" s="95">
        <f>EH7</f>
        <v>73</v>
      </c>
      <c r="EI11" s="95">
        <f>EI7</f>
        <v>74.8</v>
      </c>
      <c r="EJ11" s="84"/>
      <c r="EK11" s="84"/>
      <c r="EL11" s="84"/>
      <c r="EM11" s="84"/>
      <c r="EN11" s="94" t="s">
        <v>139</v>
      </c>
      <c r="EO11" s="95">
        <f>EO7</f>
        <v>11.3</v>
      </c>
      <c r="EP11" s="95">
        <f>EP7</f>
        <v>10.8</v>
      </c>
      <c r="EQ11" s="95">
        <f>EQ7</f>
        <v>10.5</v>
      </c>
      <c r="ER11" s="95">
        <f>ER7</f>
        <v>12.3</v>
      </c>
      <c r="ES11" s="95">
        <f>ES7</f>
        <v>8</v>
      </c>
      <c r="ET11" s="84"/>
      <c r="EU11" s="84"/>
      <c r="EV11" s="84"/>
      <c r="EW11" s="84"/>
      <c r="EX11" s="84"/>
      <c r="EY11" s="94" t="s">
        <v>139</v>
      </c>
      <c r="EZ11" s="95">
        <f>EZ7</f>
        <v>41.7</v>
      </c>
      <c r="FA11" s="95">
        <f>FA7</f>
        <v>36.6</v>
      </c>
      <c r="FB11" s="95">
        <f>FB7</f>
        <v>45.6</v>
      </c>
      <c r="FC11" s="95">
        <f>FC7</f>
        <v>32.700000000000003</v>
      </c>
      <c r="FD11" s="95">
        <f>FD7</f>
        <v>44.4</v>
      </c>
      <c r="FE11" s="84"/>
      <c r="FF11" s="84"/>
      <c r="FG11" s="84"/>
      <c r="FH11" s="84"/>
      <c r="FI11" s="94" t="s">
        <v>139</v>
      </c>
      <c r="FJ11" s="95">
        <f>FJ7</f>
        <v>27.5</v>
      </c>
      <c r="FK11" s="95">
        <f>FK7</f>
        <v>6.9</v>
      </c>
      <c r="FL11" s="95">
        <f>FL7</f>
        <v>5.3</v>
      </c>
      <c r="FM11" s="95">
        <f>FM7</f>
        <v>0.6</v>
      </c>
      <c r="FN11" s="95">
        <f>FN7</f>
        <v>11.9</v>
      </c>
      <c r="FO11" s="84"/>
      <c r="FP11" s="84"/>
      <c r="FQ11" s="84"/>
      <c r="FR11" s="84"/>
      <c r="FS11" s="94" t="s">
        <v>139</v>
      </c>
      <c r="FT11" s="95">
        <f>FT7</f>
        <v>30.8</v>
      </c>
      <c r="FU11" s="95">
        <f>FU7</f>
        <v>25.5</v>
      </c>
      <c r="FV11" s="95">
        <f>FV7</f>
        <v>19.600000000000001</v>
      </c>
      <c r="FW11" s="95">
        <f>FW7</f>
        <v>26.1</v>
      </c>
      <c r="FX11" s="95">
        <f>FX7</f>
        <v>33.1</v>
      </c>
      <c r="FY11" s="84"/>
      <c r="FZ11" s="84"/>
      <c r="GA11" s="84"/>
      <c r="GB11" s="84"/>
      <c r="GC11" s="94" t="s">
        <v>139</v>
      </c>
      <c r="GD11" s="95">
        <f>GD7</f>
        <v>68.900000000000006</v>
      </c>
      <c r="GE11" s="95">
        <f>GE7</f>
        <v>69.599999999999994</v>
      </c>
      <c r="GF11" s="95">
        <f>GF7</f>
        <v>71.8</v>
      </c>
      <c r="GG11" s="95">
        <f>GG7</f>
        <v>71.099999999999994</v>
      </c>
      <c r="GH11" s="95">
        <f>GH7</f>
        <v>72.099999999999994</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7.3</v>
      </c>
      <c r="IY11" s="95">
        <f>IY7</f>
        <v>13.4</v>
      </c>
      <c r="IZ11" s="95">
        <f>IZ7</f>
        <v>12.6</v>
      </c>
      <c r="JA11" s="95">
        <f>JA7</f>
        <v>13.6</v>
      </c>
      <c r="JB11" s="95">
        <f>JB7</f>
        <v>8.6999999999999993</v>
      </c>
      <c r="JC11" s="84"/>
      <c r="JD11" s="84"/>
      <c r="JE11" s="84"/>
      <c r="JF11" s="84"/>
      <c r="JG11" s="94" t="s">
        <v>139</v>
      </c>
      <c r="JH11" s="95">
        <f>JH7</f>
        <v>10.1</v>
      </c>
      <c r="JI11" s="95">
        <f>JI7</f>
        <v>3</v>
      </c>
      <c r="JJ11" s="95">
        <f>JJ7</f>
        <v>10.199999999999999</v>
      </c>
      <c r="JK11" s="95">
        <f>JK7</f>
        <v>28.9</v>
      </c>
      <c r="JL11" s="95">
        <f>JL7</f>
        <v>24.5</v>
      </c>
      <c r="JM11" s="84"/>
      <c r="JN11" s="84"/>
      <c r="JO11" s="84"/>
      <c r="JP11" s="84"/>
      <c r="JQ11" s="94" t="s">
        <v>139</v>
      </c>
      <c r="JR11" s="95">
        <f>JR7</f>
        <v>187.3</v>
      </c>
      <c r="JS11" s="95">
        <f>JS7</f>
        <v>102.7</v>
      </c>
      <c r="JT11" s="95">
        <f>JT7</f>
        <v>0</v>
      </c>
      <c r="JU11" s="95">
        <f>JU7</f>
        <v>0</v>
      </c>
      <c r="JV11" s="95">
        <f>JV7</f>
        <v>0</v>
      </c>
      <c r="JW11" s="84"/>
      <c r="JX11" s="84"/>
      <c r="JY11" s="84"/>
      <c r="JZ11" s="84"/>
      <c r="KA11" s="94" t="s">
        <v>141</v>
      </c>
      <c r="KB11" s="95">
        <f>KB7</f>
        <v>67.2</v>
      </c>
      <c r="KC11" s="95">
        <f>KC7</f>
        <v>70.400000000000006</v>
      </c>
      <c r="KD11" s="95">
        <f>KD7</f>
        <v>75.400000000000006</v>
      </c>
      <c r="KE11" s="95">
        <f>KE7</f>
        <v>80.400000000000006</v>
      </c>
      <c r="KF11" s="95">
        <f>KF7</f>
        <v>85.3</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125.7</v>
      </c>
      <c r="AZ12" s="95">
        <f>BE7</f>
        <v>129.69999999999999</v>
      </c>
      <c r="BA12" s="95">
        <f>BF7</f>
        <v>135.9</v>
      </c>
      <c r="BB12" s="95">
        <f>BG7</f>
        <v>130.5</v>
      </c>
      <c r="BC12" s="95">
        <f>BH7</f>
        <v>129.9</v>
      </c>
      <c r="BD12" s="84"/>
      <c r="BE12" s="84"/>
      <c r="BF12" s="84"/>
      <c r="BG12" s="84"/>
      <c r="BH12" s="84"/>
      <c r="BI12" s="94" t="s">
        <v>143</v>
      </c>
      <c r="BJ12" s="95">
        <f>BO7</f>
        <v>124.8</v>
      </c>
      <c r="BK12" s="95">
        <f>BP7</f>
        <v>130.4</v>
      </c>
      <c r="BL12" s="95">
        <f>BQ7</f>
        <v>136.30000000000001</v>
      </c>
      <c r="BM12" s="95">
        <f>BR7</f>
        <v>130.69999999999999</v>
      </c>
      <c r="BN12" s="95">
        <f>BS7</f>
        <v>128.9</v>
      </c>
      <c r="BO12" s="84"/>
      <c r="BP12" s="84"/>
      <c r="BQ12" s="84"/>
      <c r="BR12" s="84"/>
      <c r="BS12" s="84"/>
      <c r="BT12" s="94" t="s">
        <v>143</v>
      </c>
      <c r="BU12" s="95">
        <f>BZ7</f>
        <v>638.79999999999995</v>
      </c>
      <c r="BV12" s="95">
        <f>CA7</f>
        <v>716.7</v>
      </c>
      <c r="BW12" s="95">
        <f>CB7</f>
        <v>688</v>
      </c>
      <c r="BX12" s="95">
        <f>CC7</f>
        <v>707.7</v>
      </c>
      <c r="BY12" s="95">
        <f>CD7</f>
        <v>749.1</v>
      </c>
      <c r="BZ12" s="84"/>
      <c r="CA12" s="84"/>
      <c r="CB12" s="84"/>
      <c r="CC12" s="84"/>
      <c r="CD12" s="84"/>
      <c r="CE12" s="94" t="s">
        <v>143</v>
      </c>
      <c r="CF12" s="95">
        <f>CK7</f>
        <v>7493.6</v>
      </c>
      <c r="CG12" s="95">
        <f>CL7</f>
        <v>8014.2</v>
      </c>
      <c r="CH12" s="95">
        <f>CM7</f>
        <v>8260</v>
      </c>
      <c r="CI12" s="95">
        <f>CN7</f>
        <v>8600.1</v>
      </c>
      <c r="CJ12" s="95">
        <f>CO7</f>
        <v>9078.5</v>
      </c>
      <c r="CK12" s="84"/>
      <c r="CL12" s="84"/>
      <c r="CM12" s="84"/>
      <c r="CN12" s="84"/>
      <c r="CO12" s="94" t="s">
        <v>143</v>
      </c>
      <c r="CP12" s="96">
        <f>CU7</f>
        <v>1146099</v>
      </c>
      <c r="CQ12" s="96">
        <f>CV7</f>
        <v>1494682</v>
      </c>
      <c r="CR12" s="96">
        <f>CW7</f>
        <v>1543942</v>
      </c>
      <c r="CS12" s="96">
        <f>CX7</f>
        <v>1467681</v>
      </c>
      <c r="CT12" s="96">
        <f>CY7</f>
        <v>1533303</v>
      </c>
      <c r="CU12" s="84"/>
      <c r="CV12" s="84"/>
      <c r="CW12" s="84"/>
      <c r="CX12" s="84"/>
      <c r="CY12" s="84"/>
      <c r="CZ12" s="94" t="s">
        <v>143</v>
      </c>
      <c r="DA12" s="95">
        <f>DF7</f>
        <v>38.4</v>
      </c>
      <c r="DB12" s="95">
        <f>DG7</f>
        <v>37.700000000000003</v>
      </c>
      <c r="DC12" s="95">
        <f>DH7</f>
        <v>36.200000000000003</v>
      </c>
      <c r="DD12" s="95">
        <f>DI7</f>
        <v>36.5</v>
      </c>
      <c r="DE12" s="95">
        <f>DJ7</f>
        <v>35.299999999999997</v>
      </c>
      <c r="DF12" s="84"/>
      <c r="DG12" s="84"/>
      <c r="DH12" s="84"/>
      <c r="DI12" s="84"/>
      <c r="DJ12" s="94" t="s">
        <v>143</v>
      </c>
      <c r="DK12" s="95">
        <f>DP7</f>
        <v>21.1</v>
      </c>
      <c r="DL12" s="95">
        <f>DQ7</f>
        <v>20</v>
      </c>
      <c r="DM12" s="95">
        <f>DR7</f>
        <v>18.2</v>
      </c>
      <c r="DN12" s="95">
        <f>DS7</f>
        <v>20.9</v>
      </c>
      <c r="DO12" s="95">
        <f>DT7</f>
        <v>21.1</v>
      </c>
      <c r="DP12" s="84"/>
      <c r="DQ12" s="84"/>
      <c r="DR12" s="84"/>
      <c r="DS12" s="84"/>
      <c r="DT12" s="94" t="s">
        <v>143</v>
      </c>
      <c r="DU12" s="95">
        <f>DZ7</f>
        <v>128.80000000000001</v>
      </c>
      <c r="DV12" s="95">
        <f>EA7</f>
        <v>109.9</v>
      </c>
      <c r="DW12" s="95">
        <f>EB7</f>
        <v>103.6</v>
      </c>
      <c r="DX12" s="95">
        <f>EC7</f>
        <v>95.7</v>
      </c>
      <c r="DY12" s="95">
        <f>ED7</f>
        <v>88.5</v>
      </c>
      <c r="DZ12" s="84"/>
      <c r="EA12" s="84"/>
      <c r="EB12" s="84"/>
      <c r="EC12" s="84"/>
      <c r="ED12" s="94" t="s">
        <v>143</v>
      </c>
      <c r="EE12" s="95">
        <f>EJ7</f>
        <v>59.8</v>
      </c>
      <c r="EF12" s="95">
        <f>EK7</f>
        <v>59.6</v>
      </c>
      <c r="EG12" s="95">
        <f>EL7</f>
        <v>60.3</v>
      </c>
      <c r="EH12" s="95">
        <f>EM7</f>
        <v>60.2</v>
      </c>
      <c r="EI12" s="95">
        <f>EN7</f>
        <v>61.2</v>
      </c>
      <c r="EJ12" s="84"/>
      <c r="EK12" s="84"/>
      <c r="EL12" s="84"/>
      <c r="EM12" s="84"/>
      <c r="EN12" s="94" t="s">
        <v>143</v>
      </c>
      <c r="EO12" s="95">
        <f>ET7</f>
        <v>16.2</v>
      </c>
      <c r="EP12" s="95">
        <f>EU7</f>
        <v>18.7</v>
      </c>
      <c r="EQ12" s="95">
        <f>EV7</f>
        <v>20.5</v>
      </c>
      <c r="ER12" s="95">
        <f>EW7</f>
        <v>21.4</v>
      </c>
      <c r="ES12" s="95">
        <f>EX7</f>
        <v>22.6</v>
      </c>
      <c r="ET12" s="84"/>
      <c r="EU12" s="84"/>
      <c r="EV12" s="84"/>
      <c r="EW12" s="84"/>
      <c r="EX12" s="84"/>
      <c r="EY12" s="94" t="s">
        <v>143</v>
      </c>
      <c r="EZ12" s="95">
        <f>IF($EZ$8,FE7,"-")</f>
        <v>39.5</v>
      </c>
      <c r="FA12" s="95">
        <f>IF($EZ$8,FF7,"-")</f>
        <v>39.1</v>
      </c>
      <c r="FB12" s="95">
        <f>IF($EZ$8,FG7,"-")</f>
        <v>37.299999999999997</v>
      </c>
      <c r="FC12" s="95">
        <f>IF($EZ$8,FH7,"-")</f>
        <v>38</v>
      </c>
      <c r="FD12" s="95">
        <f>IF($EZ$8,FI7,"-")</f>
        <v>36.5</v>
      </c>
      <c r="FE12" s="84"/>
      <c r="FF12" s="84"/>
      <c r="FG12" s="84"/>
      <c r="FH12" s="84"/>
      <c r="FI12" s="94" t="s">
        <v>143</v>
      </c>
      <c r="FJ12" s="95">
        <f>IF($FJ$8,FO7,"-")</f>
        <v>22</v>
      </c>
      <c r="FK12" s="95">
        <f>IF($FJ$8,FP7,"-")</f>
        <v>21.4</v>
      </c>
      <c r="FL12" s="95">
        <f>IF($FJ$8,FQ7,"-")</f>
        <v>19.3</v>
      </c>
      <c r="FM12" s="95">
        <f>IF($FJ$8,FR7,"-")</f>
        <v>20.6</v>
      </c>
      <c r="FN12" s="95">
        <f>IF($FJ$8,FS7,"-")</f>
        <v>21.6</v>
      </c>
      <c r="FO12" s="84"/>
      <c r="FP12" s="84"/>
      <c r="FQ12" s="84"/>
      <c r="FR12" s="84"/>
      <c r="FS12" s="94" t="s">
        <v>143</v>
      </c>
      <c r="FT12" s="95">
        <f>IF($FT$8,FY7,"-")</f>
        <v>105.7</v>
      </c>
      <c r="FU12" s="95">
        <f>IF($FT$8,FZ7,"-")</f>
        <v>89.4</v>
      </c>
      <c r="FV12" s="95">
        <f>IF($FT$8,GA7,"-")</f>
        <v>83.3</v>
      </c>
      <c r="FW12" s="95">
        <f>IF($FT$8,GB7,"-")</f>
        <v>73.2</v>
      </c>
      <c r="FX12" s="95">
        <f>IF($FT$8,GC7,"-")</f>
        <v>71.400000000000006</v>
      </c>
      <c r="FY12" s="84"/>
      <c r="FZ12" s="84"/>
      <c r="GA12" s="84"/>
      <c r="GB12" s="84"/>
      <c r="GC12" s="94" t="s">
        <v>143</v>
      </c>
      <c r="GD12" s="95">
        <f>IF($GD$8,GI7,"-")</f>
        <v>61.3</v>
      </c>
      <c r="GE12" s="95">
        <f>IF($GD$8,GJ7,"-")</f>
        <v>61.7</v>
      </c>
      <c r="GF12" s="95">
        <f>IF($GD$8,GK7,"-")</f>
        <v>62.1</v>
      </c>
      <c r="GG12" s="95">
        <f>IF($GD$8,GL7,"-")</f>
        <v>62.6</v>
      </c>
      <c r="GH12" s="95">
        <f>IF($GD$8,GM7,"-")</f>
        <v>63.4</v>
      </c>
      <c r="GI12" s="84"/>
      <c r="GJ12" s="84"/>
      <c r="GK12" s="84"/>
      <c r="GL12" s="84"/>
      <c r="GM12" s="94" t="s">
        <v>143</v>
      </c>
      <c r="GN12" s="95">
        <f>IF($GN$8,GS7,"-")</f>
        <v>11.9</v>
      </c>
      <c r="GO12" s="95">
        <f>IF($GN$8,GT7,"-")</f>
        <v>13.3</v>
      </c>
      <c r="GP12" s="95">
        <f>IF($GN$8,GU7,"-")</f>
        <v>14.4</v>
      </c>
      <c r="GQ12" s="95">
        <f>IF($GN$8,GV7,"-")</f>
        <v>15.3</v>
      </c>
      <c r="GR12" s="95">
        <f>IF($GN$8,GW7,"-")</f>
        <v>16.100000000000001</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15.1</v>
      </c>
      <c r="IY12" s="95">
        <f>IF($IX$8,JD7,"-")</f>
        <v>14</v>
      </c>
      <c r="IZ12" s="95">
        <f>IF($IX$8,JE7,"-")</f>
        <v>15.5</v>
      </c>
      <c r="JA12" s="95">
        <f>IF($IX$8,JF7,"-")</f>
        <v>13.1</v>
      </c>
      <c r="JB12" s="95">
        <f>IF($IX$8,JG7,"-")</f>
        <v>19.899999999999999</v>
      </c>
      <c r="JC12" s="84"/>
      <c r="JD12" s="84"/>
      <c r="JE12" s="84"/>
      <c r="JF12" s="84"/>
      <c r="JG12" s="94" t="s">
        <v>143</v>
      </c>
      <c r="JH12" s="95">
        <f>IF($JH$8,JM7,"-")</f>
        <v>25.4</v>
      </c>
      <c r="JI12" s="95">
        <f>IF($JH$8,JN7,"-")</f>
        <v>20.100000000000001</v>
      </c>
      <c r="JJ12" s="95">
        <f>IF($JH$8,JO7,"-")</f>
        <v>28.4</v>
      </c>
      <c r="JK12" s="95">
        <f>IF($JH$8,JP7,"-")</f>
        <v>25</v>
      </c>
      <c r="JL12" s="95">
        <f>IF($JH$8,JQ7,"-")</f>
        <v>12.9</v>
      </c>
      <c r="JM12" s="84"/>
      <c r="JN12" s="84"/>
      <c r="JO12" s="84"/>
      <c r="JP12" s="84"/>
      <c r="JQ12" s="94" t="s">
        <v>143</v>
      </c>
      <c r="JR12" s="95">
        <f>IF($JR$8,JW7,"-")</f>
        <v>226.2</v>
      </c>
      <c r="JS12" s="95">
        <f>IF($JR$8,JX7,"-")</f>
        <v>224.7</v>
      </c>
      <c r="JT12" s="95">
        <f>IF($JR$8,JY7,"-")</f>
        <v>167.2</v>
      </c>
      <c r="JU12" s="95">
        <f>IF($JR$8,JZ7,"-")</f>
        <v>267.7</v>
      </c>
      <c r="JV12" s="95">
        <f>IF($JR$8,KA7,"-")</f>
        <v>155.5</v>
      </c>
      <c r="JW12" s="84"/>
      <c r="JX12" s="84"/>
      <c r="JY12" s="84"/>
      <c r="JZ12" s="84"/>
      <c r="KA12" s="94" t="s">
        <v>143</v>
      </c>
      <c r="KB12" s="95">
        <f>IF($KB$8,KG7,"-")</f>
        <v>45.2</v>
      </c>
      <c r="KC12" s="95">
        <f>IF($KB$8,KH7,"-")</f>
        <v>48.7</v>
      </c>
      <c r="KD12" s="95">
        <f>IF($KB$8,KI7,"-")</f>
        <v>53.3</v>
      </c>
      <c r="KE12" s="95">
        <f>IF($KB$8,KJ7,"-")</f>
        <v>29</v>
      </c>
      <c r="KF12" s="95">
        <f>IF($KB$8,KK7,"-")</f>
        <v>32.4</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194" t="s">
        <v>146</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4" t="s">
        <v>147</v>
      </c>
      <c r="C15" s="184"/>
      <c r="D15" s="100"/>
      <c r="E15" s="97">
        <v>1</v>
      </c>
      <c r="F15" s="184" t="s">
        <v>148</v>
      </c>
      <c r="G15" s="184"/>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4" t="s">
        <v>151</v>
      </c>
      <c r="C16" s="184"/>
      <c r="D16" s="100"/>
      <c r="E16" s="97">
        <f>E15+1</f>
        <v>2</v>
      </c>
      <c r="F16" s="184" t="s">
        <v>152</v>
      </c>
      <c r="G16" s="184"/>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4" t="s">
        <v>154</v>
      </c>
      <c r="C17" s="184"/>
      <c r="D17" s="100"/>
      <c r="E17" s="97">
        <f t="shared" ref="E17" si="8">E16+1</f>
        <v>3</v>
      </c>
      <c r="F17" s="184" t="s">
        <v>155</v>
      </c>
      <c r="G17" s="184"/>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103.3</v>
      </c>
      <c r="AZ17" s="106">
        <f t="shared" ref="AZ17:BC17" si="9">IF(AZ7="-",NA(),AZ7)</f>
        <v>79</v>
      </c>
      <c r="BA17" s="106">
        <f t="shared" si="9"/>
        <v>105</v>
      </c>
      <c r="BB17" s="106">
        <f t="shared" si="9"/>
        <v>102.7</v>
      </c>
      <c r="BC17" s="106">
        <f t="shared" si="9"/>
        <v>93.2</v>
      </c>
      <c r="BD17" s="100"/>
      <c r="BE17" s="100"/>
      <c r="BF17" s="100"/>
      <c r="BG17" s="100"/>
      <c r="BH17" s="100"/>
      <c r="BI17" s="105" t="s">
        <v>157</v>
      </c>
      <c r="BJ17" s="106">
        <f>IF(BJ7="-",NA(),BJ7)</f>
        <v>96.8</v>
      </c>
      <c r="BK17" s="106">
        <f t="shared" ref="BK17:BN17" si="10">IF(BK7="-",NA(),BK7)</f>
        <v>62.5</v>
      </c>
      <c r="BL17" s="106">
        <f t="shared" si="10"/>
        <v>85.8</v>
      </c>
      <c r="BM17" s="106">
        <f t="shared" si="10"/>
        <v>96.8</v>
      </c>
      <c r="BN17" s="106">
        <f t="shared" si="10"/>
        <v>87.3</v>
      </c>
      <c r="BO17" s="100"/>
      <c r="BP17" s="100"/>
      <c r="BQ17" s="100"/>
      <c r="BR17" s="100"/>
      <c r="BS17" s="100"/>
      <c r="BT17" s="105" t="s">
        <v>157</v>
      </c>
      <c r="BU17" s="106">
        <f>IF(BU7="-",NA(),BU7)</f>
        <v>540</v>
      </c>
      <c r="BV17" s="106">
        <f t="shared" ref="BV17:BY17" si="11">IF(BV7="-",NA(),BV7)</f>
        <v>460.4</v>
      </c>
      <c r="BW17" s="106">
        <f t="shared" si="11"/>
        <v>639.5</v>
      </c>
      <c r="BX17" s="106">
        <f t="shared" si="11"/>
        <v>778.5</v>
      </c>
      <c r="BY17" s="106">
        <f t="shared" si="11"/>
        <v>660.2</v>
      </c>
      <c r="BZ17" s="100"/>
      <c r="CA17" s="100"/>
      <c r="CB17" s="100"/>
      <c r="CC17" s="100"/>
      <c r="CD17" s="100"/>
      <c r="CE17" s="105" t="s">
        <v>157</v>
      </c>
      <c r="CF17" s="106">
        <f>IF(CF7="-",NA(),CF7)</f>
        <v>9740.2000000000007</v>
      </c>
      <c r="CG17" s="106">
        <f t="shared" ref="CG17:CJ17" si="12">IF(CG7="-",NA(),CG7)</f>
        <v>15109.2</v>
      </c>
      <c r="CH17" s="106">
        <f t="shared" si="12"/>
        <v>9606.9</v>
      </c>
      <c r="CI17" s="106">
        <f t="shared" si="12"/>
        <v>10617.3</v>
      </c>
      <c r="CJ17" s="106">
        <f t="shared" si="12"/>
        <v>8516</v>
      </c>
      <c r="CK17" s="100"/>
      <c r="CL17" s="100"/>
      <c r="CM17" s="100"/>
      <c r="CN17" s="100"/>
      <c r="CO17" s="105" t="s">
        <v>157</v>
      </c>
      <c r="CP17" s="107">
        <f>IF(CP7="-",NA(),CP7)</f>
        <v>133778</v>
      </c>
      <c r="CQ17" s="107">
        <f t="shared" ref="CQ17:CT17" si="13">IF(CQ7="-",NA(),CQ7)</f>
        <v>38595</v>
      </c>
      <c r="CR17" s="107">
        <f t="shared" si="13"/>
        <v>126668</v>
      </c>
      <c r="CS17" s="107">
        <f t="shared" si="13"/>
        <v>111008</v>
      </c>
      <c r="CT17" s="107">
        <f t="shared" si="13"/>
        <v>90090</v>
      </c>
      <c r="CU17" s="100"/>
      <c r="CV17" s="100"/>
      <c r="CW17" s="100"/>
      <c r="CX17" s="100"/>
      <c r="CY17" s="100"/>
      <c r="CZ17" s="105" t="s">
        <v>157</v>
      </c>
      <c r="DA17" s="106">
        <f>IF(DA7="-",NA(),DA7)</f>
        <v>31.7</v>
      </c>
      <c r="DB17" s="106">
        <f t="shared" ref="DB17:DE17" si="14">IF(DB7="-",NA(),DB7)</f>
        <v>32.700000000000003</v>
      </c>
      <c r="DC17" s="106">
        <f t="shared" si="14"/>
        <v>40</v>
      </c>
      <c r="DD17" s="106">
        <f t="shared" si="14"/>
        <v>29.5</v>
      </c>
      <c r="DE17" s="106">
        <f t="shared" si="14"/>
        <v>38.299999999999997</v>
      </c>
      <c r="DF17" s="100"/>
      <c r="DG17" s="100"/>
      <c r="DH17" s="100"/>
      <c r="DI17" s="100"/>
      <c r="DJ17" s="105" t="s">
        <v>157</v>
      </c>
      <c r="DK17" s="106">
        <f>IF(DK7="-",NA(),DK7)</f>
        <v>21.8</v>
      </c>
      <c r="DL17" s="106">
        <f t="shared" ref="DL17:DO17" si="15">IF(DL7="-",NA(),DL7)</f>
        <v>4.3</v>
      </c>
      <c r="DM17" s="106">
        <f t="shared" si="15"/>
        <v>7.2</v>
      </c>
      <c r="DN17" s="106">
        <f t="shared" si="15"/>
        <v>10.8</v>
      </c>
      <c r="DO17" s="106">
        <f t="shared" si="15"/>
        <v>15.9</v>
      </c>
      <c r="DP17" s="100"/>
      <c r="DQ17" s="100"/>
      <c r="DR17" s="100"/>
      <c r="DS17" s="100"/>
      <c r="DT17" s="105" t="s">
        <v>157</v>
      </c>
      <c r="DU17" s="106">
        <f>IF(DU7="-",NA(),DU7)</f>
        <v>48.5</v>
      </c>
      <c r="DV17" s="106">
        <f t="shared" ref="DV17:DY17" si="16">IF(DV7="-",NA(),DV7)</f>
        <v>33.9</v>
      </c>
      <c r="DW17" s="106">
        <f t="shared" si="16"/>
        <v>17.5</v>
      </c>
      <c r="DX17" s="106">
        <f t="shared" si="16"/>
        <v>22.9</v>
      </c>
      <c r="DY17" s="106">
        <f t="shared" si="16"/>
        <v>30.4</v>
      </c>
      <c r="DZ17" s="100"/>
      <c r="EA17" s="100"/>
      <c r="EB17" s="100"/>
      <c r="EC17" s="100"/>
      <c r="ED17" s="105" t="s">
        <v>157</v>
      </c>
      <c r="EE17" s="106">
        <f>IF(EE7="-",NA(),EE7)</f>
        <v>68.3</v>
      </c>
      <c r="EF17" s="106">
        <f t="shared" ref="EF17:EI17" si="17">IF(EF7="-",NA(),EF7)</f>
        <v>69.8</v>
      </c>
      <c r="EG17" s="106">
        <f t="shared" si="17"/>
        <v>72.5</v>
      </c>
      <c r="EH17" s="106">
        <f t="shared" si="17"/>
        <v>73</v>
      </c>
      <c r="EI17" s="106">
        <f t="shared" si="17"/>
        <v>74.8</v>
      </c>
      <c r="EJ17" s="100"/>
      <c r="EK17" s="100"/>
      <c r="EL17" s="100"/>
      <c r="EM17" s="100"/>
      <c r="EN17" s="105" t="s">
        <v>157</v>
      </c>
      <c r="EO17" s="106">
        <f>IF(EO7="-",NA(),EO7)</f>
        <v>11.3</v>
      </c>
      <c r="EP17" s="106">
        <f t="shared" ref="EP17:ES17" si="18">IF(EP7="-",NA(),EP7)</f>
        <v>10.8</v>
      </c>
      <c r="EQ17" s="106">
        <f t="shared" si="18"/>
        <v>10.5</v>
      </c>
      <c r="ER17" s="106">
        <f t="shared" si="18"/>
        <v>12.3</v>
      </c>
      <c r="ES17" s="106">
        <f t="shared" si="18"/>
        <v>8</v>
      </c>
      <c r="ET17" s="100"/>
      <c r="EU17" s="100"/>
      <c r="EV17" s="100"/>
      <c r="EW17" s="100"/>
      <c r="EX17" s="100"/>
      <c r="EY17" s="105" t="s">
        <v>157</v>
      </c>
      <c r="EZ17" s="106">
        <f>IF(EZ7="-",NA(),EZ7)</f>
        <v>41.7</v>
      </c>
      <c r="FA17" s="106">
        <f t="shared" ref="FA17:FD17" si="19">IF(FA7="-",NA(),FA7)</f>
        <v>36.6</v>
      </c>
      <c r="FB17" s="106">
        <f t="shared" si="19"/>
        <v>45.6</v>
      </c>
      <c r="FC17" s="106">
        <f t="shared" si="19"/>
        <v>32.700000000000003</v>
      </c>
      <c r="FD17" s="106">
        <f t="shared" si="19"/>
        <v>44.4</v>
      </c>
      <c r="FE17" s="100"/>
      <c r="FF17" s="100"/>
      <c r="FG17" s="100"/>
      <c r="FH17" s="100"/>
      <c r="FI17" s="105" t="s">
        <v>157</v>
      </c>
      <c r="FJ17" s="106">
        <f>IF(FJ7="-",NA(),FJ7)</f>
        <v>27.5</v>
      </c>
      <c r="FK17" s="106">
        <f t="shared" ref="FK17:FN17" si="20">IF(FK7="-",NA(),FK7)</f>
        <v>6.9</v>
      </c>
      <c r="FL17" s="106">
        <f t="shared" si="20"/>
        <v>5.3</v>
      </c>
      <c r="FM17" s="106">
        <f t="shared" si="20"/>
        <v>0.6</v>
      </c>
      <c r="FN17" s="106">
        <f t="shared" si="20"/>
        <v>11.9</v>
      </c>
      <c r="FO17" s="100"/>
      <c r="FP17" s="100"/>
      <c r="FQ17" s="100"/>
      <c r="FR17" s="100"/>
      <c r="FS17" s="105" t="s">
        <v>157</v>
      </c>
      <c r="FT17" s="106">
        <f>IF(FT7="-",NA(),FT7)</f>
        <v>30.8</v>
      </c>
      <c r="FU17" s="106">
        <f t="shared" ref="FU17:FX17" si="21">IF(FU7="-",NA(),FU7)</f>
        <v>25.5</v>
      </c>
      <c r="FV17" s="106">
        <f t="shared" si="21"/>
        <v>19.600000000000001</v>
      </c>
      <c r="FW17" s="106">
        <f t="shared" si="21"/>
        <v>26.1</v>
      </c>
      <c r="FX17" s="106">
        <f t="shared" si="21"/>
        <v>33.1</v>
      </c>
      <c r="FY17" s="100"/>
      <c r="FZ17" s="100"/>
      <c r="GA17" s="100"/>
      <c r="GB17" s="100"/>
      <c r="GC17" s="105" t="s">
        <v>157</v>
      </c>
      <c r="GD17" s="106">
        <f>IF(GD7="-",NA(),GD7)</f>
        <v>68.900000000000006</v>
      </c>
      <c r="GE17" s="106">
        <f t="shared" ref="GE17:GH17" si="22">IF(GE7="-",NA(),GE7)</f>
        <v>69.599999999999994</v>
      </c>
      <c r="GF17" s="106">
        <f t="shared" si="22"/>
        <v>71.8</v>
      </c>
      <c r="GG17" s="106">
        <f t="shared" si="22"/>
        <v>71.099999999999994</v>
      </c>
      <c r="GH17" s="106">
        <f t="shared" si="22"/>
        <v>72.099999999999994</v>
      </c>
      <c r="GI17" s="100"/>
      <c r="GJ17" s="100"/>
      <c r="GK17" s="100"/>
      <c r="GL17" s="100"/>
      <c r="GM17" s="105" t="s">
        <v>157</v>
      </c>
      <c r="GN17" s="106">
        <f>IF(GN7="-",NA(),GN7)</f>
        <v>0</v>
      </c>
      <c r="GO17" s="106">
        <f t="shared" ref="GO17:GR17" si="23">IF(GO7="-",NA(),GO7)</f>
        <v>0</v>
      </c>
      <c r="GP17" s="106">
        <f t="shared" si="23"/>
        <v>0</v>
      </c>
      <c r="GQ17" s="106">
        <f t="shared" si="23"/>
        <v>0</v>
      </c>
      <c r="GR17" s="106">
        <f t="shared" si="23"/>
        <v>0</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f>IF(IX7="-",NA(),IX7)</f>
        <v>7.3</v>
      </c>
      <c r="IY17" s="106">
        <f t="shared" ref="IY17:JB17" si="29">IF(IY7="-",NA(),IY7)</f>
        <v>13.4</v>
      </c>
      <c r="IZ17" s="106">
        <f t="shared" si="29"/>
        <v>12.6</v>
      </c>
      <c r="JA17" s="106">
        <f t="shared" si="29"/>
        <v>13.6</v>
      </c>
      <c r="JB17" s="106">
        <f t="shared" si="29"/>
        <v>8.6999999999999993</v>
      </c>
      <c r="JC17" s="100"/>
      <c r="JD17" s="100"/>
      <c r="JE17" s="100"/>
      <c r="JF17" s="100"/>
      <c r="JG17" s="105" t="s">
        <v>157</v>
      </c>
      <c r="JH17" s="106">
        <f>IF(JH7="-",NA(),JH7)</f>
        <v>10.1</v>
      </c>
      <c r="JI17" s="106">
        <f t="shared" ref="JI17:JL17" si="30">IF(JI7="-",NA(),JI7)</f>
        <v>3</v>
      </c>
      <c r="JJ17" s="106">
        <f t="shared" si="30"/>
        <v>10.199999999999999</v>
      </c>
      <c r="JK17" s="106">
        <f t="shared" si="30"/>
        <v>28.9</v>
      </c>
      <c r="JL17" s="106">
        <f t="shared" si="30"/>
        <v>24.5</v>
      </c>
      <c r="JM17" s="100"/>
      <c r="JN17" s="100"/>
      <c r="JO17" s="100"/>
      <c r="JP17" s="100"/>
      <c r="JQ17" s="105" t="s">
        <v>157</v>
      </c>
      <c r="JR17" s="106">
        <f>IF(JR7="-",NA(),JR7)</f>
        <v>187.3</v>
      </c>
      <c r="JS17" s="106">
        <f t="shared" ref="JS17:JV17" si="31">IF(JS7="-",NA(),JS7)</f>
        <v>102.7</v>
      </c>
      <c r="JT17" s="106">
        <f t="shared" si="31"/>
        <v>0</v>
      </c>
      <c r="JU17" s="106">
        <f t="shared" si="31"/>
        <v>0</v>
      </c>
      <c r="JV17" s="106">
        <f t="shared" si="31"/>
        <v>0</v>
      </c>
      <c r="JW17" s="100"/>
      <c r="JX17" s="100"/>
      <c r="JY17" s="100"/>
      <c r="JZ17" s="100"/>
      <c r="KA17" s="105" t="s">
        <v>157</v>
      </c>
      <c r="KB17" s="106">
        <f>IF(KB7="-",NA(),KB7)</f>
        <v>67.2</v>
      </c>
      <c r="KC17" s="106">
        <f t="shared" ref="KC17:KF17" si="32">IF(KC7="-",NA(),KC7)</f>
        <v>70.400000000000006</v>
      </c>
      <c r="KD17" s="106">
        <f t="shared" si="32"/>
        <v>75.400000000000006</v>
      </c>
      <c r="KE17" s="106">
        <f t="shared" si="32"/>
        <v>80.400000000000006</v>
      </c>
      <c r="KF17" s="106">
        <f t="shared" si="32"/>
        <v>85.3</v>
      </c>
      <c r="KG17" s="100"/>
      <c r="KH17" s="100"/>
      <c r="KI17" s="100"/>
      <c r="KJ17" s="100"/>
      <c r="KK17" s="105" t="s">
        <v>157</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4" t="s">
        <v>158</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159</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159</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159</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159</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159</v>
      </c>
      <c r="DK18" s="106">
        <f>IF(DP7="-",NA(),DP7)</f>
        <v>21.1</v>
      </c>
      <c r="DL18" s="106">
        <f t="shared" ref="DL18:DO18" si="45">IF(DQ7="-",NA(),DQ7)</f>
        <v>20</v>
      </c>
      <c r="DM18" s="106">
        <f t="shared" si="45"/>
        <v>18.2</v>
      </c>
      <c r="DN18" s="106">
        <f t="shared" si="45"/>
        <v>20.9</v>
      </c>
      <c r="DO18" s="106">
        <f t="shared" si="45"/>
        <v>21.1</v>
      </c>
      <c r="DP18" s="100"/>
      <c r="DQ18" s="100"/>
      <c r="DR18" s="100"/>
      <c r="DS18" s="100"/>
      <c r="DT18" s="105" t="s">
        <v>159</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159</v>
      </c>
      <c r="EE18" s="106">
        <f>IF(EJ7="-",NA(),EJ7)</f>
        <v>59.8</v>
      </c>
      <c r="EF18" s="106">
        <f t="shared" ref="EF18:EI18" si="47">IF(EK7="-",NA(),EK7)</f>
        <v>59.6</v>
      </c>
      <c r="EG18" s="106">
        <f t="shared" si="47"/>
        <v>60.3</v>
      </c>
      <c r="EH18" s="106">
        <f t="shared" si="47"/>
        <v>60.2</v>
      </c>
      <c r="EI18" s="106">
        <f t="shared" si="47"/>
        <v>61.2</v>
      </c>
      <c r="EJ18" s="100"/>
      <c r="EK18" s="100"/>
      <c r="EL18" s="100"/>
      <c r="EM18" s="100"/>
      <c r="EN18" s="105" t="s">
        <v>159</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159</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159</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159</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159</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159</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159</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159</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159</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159</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4" t="s">
        <v>160</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4" t="s">
        <v>161</v>
      </c>
      <c r="C20" s="184"/>
      <c r="D20" s="100"/>
    </row>
    <row r="21" spans="1:374" x14ac:dyDescent="0.15">
      <c r="A21" s="97">
        <f t="shared" si="7"/>
        <v>7</v>
      </c>
      <c r="B21" s="184" t="s">
        <v>162</v>
      </c>
      <c r="C21" s="184"/>
      <c r="D21" s="100"/>
    </row>
    <row r="22" spans="1:374" x14ac:dyDescent="0.15">
      <c r="A22" s="97">
        <f t="shared" si="7"/>
        <v>8</v>
      </c>
      <c r="B22" s="184" t="s">
        <v>163</v>
      </c>
      <c r="C22" s="184"/>
      <c r="D22" s="100"/>
      <c r="E22" s="185" t="s">
        <v>164</v>
      </c>
      <c r="F22" s="186"/>
      <c r="G22" s="186"/>
      <c r="H22" s="186"/>
      <c r="I22" s="187"/>
    </row>
    <row r="23" spans="1:374" x14ac:dyDescent="0.15">
      <c r="A23" s="97">
        <f t="shared" si="7"/>
        <v>9</v>
      </c>
      <c r="B23" s="184" t="s">
        <v>165</v>
      </c>
      <c r="C23" s="184"/>
      <c r="D23" s="100"/>
      <c r="E23" s="188"/>
      <c r="F23" s="189"/>
      <c r="G23" s="189"/>
      <c r="H23" s="189"/>
      <c r="I23" s="190"/>
    </row>
    <row r="24" spans="1:374" x14ac:dyDescent="0.15">
      <c r="A24" s="97">
        <f t="shared" si="7"/>
        <v>10</v>
      </c>
      <c r="B24" s="184" t="s">
        <v>166</v>
      </c>
      <c r="C24" s="184"/>
      <c r="D24" s="100"/>
      <c r="E24" s="188"/>
      <c r="F24" s="189"/>
      <c r="G24" s="189"/>
      <c r="H24" s="189"/>
      <c r="I24" s="190"/>
    </row>
    <row r="25" spans="1:374" x14ac:dyDescent="0.15">
      <c r="A25" s="97">
        <f t="shared" si="7"/>
        <v>11</v>
      </c>
      <c r="B25" s="184" t="s">
        <v>167</v>
      </c>
      <c r="C25" s="184"/>
      <c r="D25" s="100"/>
      <c r="E25" s="188"/>
      <c r="F25" s="189"/>
      <c r="G25" s="189"/>
      <c r="H25" s="189"/>
      <c r="I25" s="190"/>
    </row>
    <row r="26" spans="1:374" x14ac:dyDescent="0.15">
      <c r="A26" s="97">
        <f t="shared" si="7"/>
        <v>12</v>
      </c>
      <c r="B26" s="184" t="s">
        <v>168</v>
      </c>
      <c r="C26" s="184"/>
      <c r="D26" s="100"/>
      <c r="E26" s="188"/>
      <c r="F26" s="189"/>
      <c r="G26" s="189"/>
      <c r="H26" s="189"/>
      <c r="I26" s="190"/>
    </row>
    <row r="27" spans="1:374" x14ac:dyDescent="0.15">
      <c r="A27" s="97">
        <f t="shared" si="7"/>
        <v>13</v>
      </c>
      <c r="B27" s="184" t="s">
        <v>169</v>
      </c>
      <c r="C27" s="184"/>
      <c r="D27" s="100"/>
      <c r="E27" s="188"/>
      <c r="F27" s="189"/>
      <c r="G27" s="189"/>
      <c r="H27" s="189"/>
      <c r="I27" s="190"/>
    </row>
    <row r="28" spans="1:374" x14ac:dyDescent="0.15">
      <c r="A28" s="97">
        <f t="shared" si="7"/>
        <v>14</v>
      </c>
      <c r="B28" s="184" t="s">
        <v>170</v>
      </c>
      <c r="C28" s="184"/>
      <c r="D28" s="100"/>
      <c r="E28" s="188"/>
      <c r="F28" s="189"/>
      <c r="G28" s="189"/>
      <c r="H28" s="189"/>
      <c r="I28" s="190"/>
    </row>
    <row r="29" spans="1:374" x14ac:dyDescent="0.15">
      <c r="A29" s="97">
        <f t="shared" si="7"/>
        <v>15</v>
      </c>
      <c r="B29" s="184" t="s">
        <v>171</v>
      </c>
      <c r="C29" s="184"/>
      <c r="D29" s="100"/>
      <c r="E29" s="188"/>
      <c r="F29" s="189"/>
      <c r="G29" s="189"/>
      <c r="H29" s="189"/>
      <c r="I29" s="190"/>
    </row>
    <row r="30" spans="1:374" x14ac:dyDescent="0.15">
      <c r="A30" s="97">
        <f t="shared" si="7"/>
        <v>16</v>
      </c>
      <c r="B30" s="184" t="s">
        <v>172</v>
      </c>
      <c r="C30" s="184"/>
      <c r="D30" s="100"/>
      <c r="E30" s="188"/>
      <c r="F30" s="189"/>
      <c r="G30" s="189"/>
      <c r="H30" s="189"/>
      <c r="I30" s="190"/>
    </row>
    <row r="31" spans="1:374" x14ac:dyDescent="0.15">
      <c r="A31" s="97">
        <f t="shared" si="7"/>
        <v>17</v>
      </c>
      <c r="B31" s="184" t="s">
        <v>173</v>
      </c>
      <c r="C31" s="184"/>
      <c r="D31" s="100"/>
      <c r="E31" s="188"/>
      <c r="F31" s="189"/>
      <c r="G31" s="189"/>
      <c r="H31" s="189"/>
      <c r="I31" s="190"/>
    </row>
    <row r="32" spans="1:374" x14ac:dyDescent="0.15">
      <c r="A32" s="97">
        <f t="shared" si="7"/>
        <v>18</v>
      </c>
      <c r="B32" s="184" t="s">
        <v>174</v>
      </c>
      <c r="C32" s="184"/>
      <c r="D32" s="100"/>
      <c r="E32" s="188"/>
      <c r="F32" s="189"/>
      <c r="G32" s="189"/>
      <c r="H32" s="189"/>
      <c r="I32" s="190"/>
    </row>
    <row r="33" spans="1:9" x14ac:dyDescent="0.15">
      <c r="A33" s="97">
        <f t="shared" si="7"/>
        <v>19</v>
      </c>
      <c r="B33" s="184" t="s">
        <v>175</v>
      </c>
      <c r="C33" s="184"/>
      <c r="D33" s="100"/>
      <c r="E33" s="188"/>
      <c r="F33" s="189"/>
      <c r="G33" s="189"/>
      <c r="H33" s="189"/>
      <c r="I33" s="190"/>
    </row>
    <row r="34" spans="1:9" x14ac:dyDescent="0.15">
      <c r="A34" s="97">
        <f t="shared" si="7"/>
        <v>20</v>
      </c>
      <c r="B34" s="184" t="s">
        <v>176</v>
      </c>
      <c r="C34" s="184"/>
      <c r="D34" s="100"/>
      <c r="E34" s="188"/>
      <c r="F34" s="189"/>
      <c r="G34" s="189"/>
      <c r="H34" s="189"/>
      <c r="I34" s="190"/>
    </row>
    <row r="35" spans="1:9" ht="25.5" customHeight="1" x14ac:dyDescent="0.15">
      <c r="E35" s="191"/>
      <c r="F35" s="192"/>
      <c r="G35" s="192"/>
      <c r="H35" s="192"/>
      <c r="I35" s="193"/>
    </row>
    <row r="36" spans="1:9" x14ac:dyDescent="0.15">
      <c r="A36" t="s">
        <v>177</v>
      </c>
      <c r="B36" t="s">
        <v>178</v>
      </c>
    </row>
    <row r="37" spans="1:9" x14ac:dyDescent="0.15">
      <c r="A37" t="s">
        <v>179</v>
      </c>
      <c r="B37" t="s">
        <v>180</v>
      </c>
    </row>
    <row r="38" spans="1:9" x14ac:dyDescent="0.15">
      <c r="A38" t="s">
        <v>181</v>
      </c>
      <c r="B38" t="s">
        <v>182</v>
      </c>
    </row>
    <row r="39" spans="1:9" x14ac:dyDescent="0.15">
      <c r="A39" t="s">
        <v>183</v>
      </c>
      <c r="B39" t="s">
        <v>184</v>
      </c>
    </row>
    <row r="40" spans="1:9" x14ac:dyDescent="0.15">
      <c r="A40" t="s">
        <v>185</v>
      </c>
      <c r="B40" t="s">
        <v>186</v>
      </c>
    </row>
    <row r="41" spans="1:9" x14ac:dyDescent="0.15">
      <c r="A41" t="s">
        <v>187</v>
      </c>
      <c r="B41" t="s">
        <v>188</v>
      </c>
    </row>
    <row r="42" spans="1:9" x14ac:dyDescent="0.15">
      <c r="A42" t="s">
        <v>189</v>
      </c>
      <c r="B42" t="s">
        <v>190</v>
      </c>
    </row>
    <row r="43" spans="1:9" x14ac:dyDescent="0.15">
      <c r="A43" t="s">
        <v>191</v>
      </c>
      <c r="B43" t="s">
        <v>192</v>
      </c>
    </row>
    <row r="44" spans="1:9" x14ac:dyDescent="0.15">
      <c r="A44" t="s">
        <v>193</v>
      </c>
      <c r="B44" t="s">
        <v>194</v>
      </c>
    </row>
    <row r="45" spans="1:9" x14ac:dyDescent="0.15">
      <c r="A45" t="s">
        <v>195</v>
      </c>
      <c r="B45" t="s">
        <v>196</v>
      </c>
    </row>
    <row r="46" spans="1:9" x14ac:dyDescent="0.15">
      <c r="A46" t="s">
        <v>197</v>
      </c>
      <c r="B46" t="s">
        <v>198</v>
      </c>
    </row>
    <row r="47" spans="1:9" x14ac:dyDescent="0.15">
      <c r="A47" t="s">
        <v>199</v>
      </c>
      <c r="B47" t="s">
        <v>200</v>
      </c>
    </row>
    <row r="48" spans="1:9" x14ac:dyDescent="0.15">
      <c r="A48" t="s">
        <v>201</v>
      </c>
      <c r="B48" t="s">
        <v>202</v>
      </c>
    </row>
    <row r="49" spans="1:2" x14ac:dyDescent="0.15">
      <c r="A49" t="s">
        <v>203</v>
      </c>
      <c r="B49" t="s">
        <v>204</v>
      </c>
    </row>
    <row r="50" spans="1:2" x14ac:dyDescent="0.15">
      <c r="A50" t="s">
        <v>205</v>
      </c>
      <c r="B50" t="s">
        <v>206</v>
      </c>
    </row>
    <row r="51" spans="1:2" x14ac:dyDescent="0.15">
      <c r="A51" t="s">
        <v>207</v>
      </c>
      <c r="B51" t="s">
        <v>208</v>
      </c>
    </row>
    <row r="52" spans="1:2" x14ac:dyDescent="0.15">
      <c r="A52" t="s">
        <v>209</v>
      </c>
      <c r="B52" t="s">
        <v>210</v>
      </c>
    </row>
    <row r="53" spans="1:2" x14ac:dyDescent="0.15">
      <c r="A53" t="s">
        <v>211</v>
      </c>
      <c r="B53" t="s">
        <v>212</v>
      </c>
    </row>
    <row r="54" spans="1:2" x14ac:dyDescent="0.15">
      <c r="A54" t="s">
        <v>213</v>
      </c>
      <c r="B54" t="s">
        <v>214</v>
      </c>
    </row>
    <row r="55" spans="1:2" x14ac:dyDescent="0.15">
      <c r="A55" t="s">
        <v>215</v>
      </c>
      <c r="B55" t="s">
        <v>216</v>
      </c>
    </row>
    <row r="56" spans="1:2" x14ac:dyDescent="0.15">
      <c r="A56" t="s">
        <v>217</v>
      </c>
      <c r="B56" t="s">
        <v>218</v>
      </c>
    </row>
    <row r="57" spans="1:2" x14ac:dyDescent="0.15">
      <c r="A57" t="s">
        <v>219</v>
      </c>
      <c r="B57" t="s">
        <v>220</v>
      </c>
    </row>
    <row r="58" spans="1:2" x14ac:dyDescent="0.15">
      <c r="A58" t="s">
        <v>221</v>
      </c>
      <c r="B58" t="s">
        <v>222</v>
      </c>
    </row>
    <row r="59" spans="1:2" x14ac:dyDescent="0.15">
      <c r="A59" t="s">
        <v>223</v>
      </c>
      <c r="B59" t="s">
        <v>224</v>
      </c>
    </row>
    <row r="60" spans="1:2" x14ac:dyDescent="0.15">
      <c r="A60" t="s">
        <v>225</v>
      </c>
      <c r="B60" t="s">
        <v>226</v>
      </c>
    </row>
    <row r="61" spans="1:2" x14ac:dyDescent="0.15">
      <c r="A61" t="s">
        <v>227</v>
      </c>
      <c r="B61" t="s">
        <v>228</v>
      </c>
    </row>
    <row r="62" spans="1:2" x14ac:dyDescent="0.15">
      <c r="A62" t="s">
        <v>229</v>
      </c>
      <c r="B62" t="s">
        <v>230</v>
      </c>
    </row>
    <row r="63" spans="1:2" x14ac:dyDescent="0.15">
      <c r="A63" t="s">
        <v>231</v>
      </c>
      <c r="B63" t="s">
        <v>232</v>
      </c>
    </row>
    <row r="64" spans="1:2"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岸本</cp:lastModifiedBy>
  <cp:lastPrinted>2020-01-17T06:20:31Z</cp:lastPrinted>
  <dcterms:created xsi:type="dcterms:W3CDTF">2019-12-05T07:14:00Z</dcterms:created>
  <dcterms:modified xsi:type="dcterms:W3CDTF">2020-01-28T00:13:47Z</dcterms:modified>
</cp:coreProperties>
</file>