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10" windowWidth="15390" windowHeight="4155" activeTab="0"/>
  </bookViews>
  <sheets>
    <sheet name="重点分野雇用創出事業計画書" sheetId="1" r:id="rId1"/>
  </sheets>
  <definedNames>
    <definedName name="_xlnm.Print_Area" localSheetId="0">'重点分野雇用創出事業計画書'!$A$1:$P$250</definedName>
  </definedNames>
  <calcPr fullCalcOnLoad="1"/>
</workbook>
</file>

<file path=xl/sharedStrings.xml><?xml version="1.0" encoding="utf-8"?>
<sst xmlns="http://schemas.openxmlformats.org/spreadsheetml/2006/main" count="497" uniqueCount="274">
  <si>
    <t>　　　　〔事業区分〕　　　１：委託事業　　２：直接実施事業</t>
  </si>
  <si>
    <t>　　　　〔実施区分〕　　　１：都道府県事業　　２：市町村事業</t>
  </si>
  <si>
    <t>総　　　　　計</t>
  </si>
  <si>
    <t>周知・広報及び管理運営等に要する経費</t>
  </si>
  <si>
    <t>合　　　　　計</t>
  </si>
  <si>
    <t>③ 新規雇用の失業者
に係る人件費</t>
  </si>
  <si>
    <t>⑥ 新規雇用の失業者
の人数</t>
  </si>
  <si>
    <t xml:space="preserve">② 人件費 </t>
  </si>
  <si>
    <t>⑤ 事業に従事する
全労働者数</t>
  </si>
  <si>
    <t xml:space="preserve">① 事業費 </t>
  </si>
  <si>
    <t>事　　業　　内　　容</t>
  </si>
  <si>
    <t>分野
区分</t>
  </si>
  <si>
    <t>事業
区分</t>
  </si>
  <si>
    <t>実施市町村名</t>
  </si>
  <si>
    <t>実施
区分</t>
  </si>
  <si>
    <t>整理
番号</t>
  </si>
  <si>
    <t>（単位：千円、％、人）</t>
  </si>
  <si>
    <t>　　　　〔未就職卒業者対象〕 　未就職卒業者を対象とする事業は、未就職卒業者対象欄に「○」を記載すること。</t>
  </si>
  <si>
    <t>　　　　〔追加設定分野名〕　　 都道府県において追加設定した分野の事業（分野区分＝８～１１）は、追加設定分野名欄に各分野コードに該当する分野名を記載すること。</t>
  </si>
  <si>
    <t>④ 割合 
（③／①）</t>
  </si>
  <si>
    <t>⑦ 割合
（⑥／⑤）</t>
  </si>
  <si>
    <t>未就職卒業者対象</t>
  </si>
  <si>
    <t>追加設定
分野名</t>
  </si>
  <si>
    <t>　　　　〔分野区分〕　　　１：介護　 ２：医療　 ３：観光　 ４：環境、エネルギー　 ５：農林水産　 ６：地域社会雇用　 ７：未就職卒業者を対象とする事業のうち１～６及び８～１２の分野に該当しないもの　 ８：ものづくり・伝統産業等製造分野　 ９：ＩＴ・情報通信・物流分野</t>
  </si>
  <si>
    <t>　　　　　　　　　　　　　１０：教育・福祉分野　 １１：流通・サービス分野　 １２：教育・研究</t>
  </si>
  <si>
    <t>重点分野雇用創出事業計画書（平成２３年度）</t>
  </si>
  <si>
    <t>ものづくり・伝統産業等製造分野</t>
  </si>
  <si>
    <t>○</t>
  </si>
  <si>
    <t>若年者等を熟練技能・技術者がいる事業所において技能習得させ京都のものづくり産業を担う人材に育成する事業</t>
  </si>
  <si>
    <t>再就職をめざす女性を対象とするセミナー等を開催する事業</t>
  </si>
  <si>
    <t>京都ジョブパーク北部サテライトにおいて、マザーザジョブカフェを設置し、一人ひとりの事業に応じ、就業相談に加え、保育に関する相談、情報提供等を実施する事業</t>
  </si>
  <si>
    <t>○</t>
  </si>
  <si>
    <t>ひきこもり回復期の青少年を対象に、週２０～４０時間のトライアル雇用を行い、ひきこもり青少年の就業を促進する事業</t>
  </si>
  <si>
    <t>教育・福祉分野</t>
  </si>
  <si>
    <t>京都ジョブパークはあとふるジョブカフェにおいて、障害者一人ひとりの状況に応じたオーダーメイドの障害者向けセミナー等の企画実施を行うことにより、障害者の就労準備性を高め、就職内定者の増加に繋げる総合的な障害者就労支援モデルを構築する事業</t>
  </si>
  <si>
    <t>企業等からの公募型事業を実施し、障害者の雇用の場の創出と障害者雇用の促進を図る事業</t>
  </si>
  <si>
    <t>府内の中小企業における社員への子育て応援やワーク・ライフ・バランスを推進し、働きやすい働きがいのある企業に向けた取組への支援・相談を行う事業</t>
  </si>
  <si>
    <t>マザーズジョブカフェにおいて、一人ひとりの事情に応じ、就業相談に加え、保育に関する相談、情報提供等を実施する事業</t>
  </si>
  <si>
    <t>再就職をめざす女性を対象とするパソコン講座を実施する事業</t>
  </si>
  <si>
    <t>障害者就業・生活支援センターに障害のある相談員（ピアカウンセラー）を配置し、障害当事者の立場から利用者と同じ視線に立って、相談者を支援する事業</t>
  </si>
  <si>
    <t>府内大学４回生、卒後３年の新卒者を対象とした各種就職支援事業</t>
  </si>
  <si>
    <t>雇用情勢に対応した企業開拓、マッチング及び職場定着支援事業</t>
  </si>
  <si>
    <t>北部地域における企業開拓、就職面接会等の実施及びＵターン事業ＰＲを実施する事業</t>
  </si>
  <si>
    <t>成長意欲や採用意欲の高い中小企業を対象に、京都の未来を担う人づくりに繋がる事業を公募し、新卒未就職者を事業終了後の正規雇用に結びつける就職支援する事業</t>
  </si>
  <si>
    <t>再生医療分野における試作産業企業の技術力の向上と市場開拓の拡大を図る事業</t>
  </si>
  <si>
    <t>北部地域における技術人材の確保・育成の要請に応えるため、地元企業、高等学校や産業支援機関と連携し、地域ごとの産業特性に応じ各学校の特色を活かした即戦力の人材育成を図る事業</t>
  </si>
  <si>
    <t>新京都ブランド分野の推進に寄与する事業を実施する中小企業への人材を確保する事業</t>
  </si>
  <si>
    <t>試作産業企業の技術力の向上と市場開拓の拡大を図る事業</t>
  </si>
  <si>
    <t>商店街における宅配や御用聞き、コミュニティカフェなど地域サービス事業の展開を通じて、地域活性化の担い手となる人材を育成する事業</t>
  </si>
  <si>
    <t>国民文化祭・京都２０１１の開幕を目前に、府内広域での国民文化祭の開催周知キャンペーンを行うとともに、府内隅々での文化活動を応援するキャラバン隊を結成し、開催気運の一層の醸成を図る事業</t>
  </si>
  <si>
    <t>京都府立植物園において、来園者サービスの向上を図るため、総合案内の充実や魅力ある植物展示及び園内の環境整備、樹木調査を実施する事業</t>
  </si>
  <si>
    <t>観光立国推進基本計画における全国共通の調査基準による統計調査を実施する事業</t>
  </si>
  <si>
    <t>クリエーター人材育成等拠点の運営管理及びサポート支援を行う事業</t>
  </si>
  <si>
    <t>京都府域の観光情報の発信強化等による誘客促進を図る事業</t>
  </si>
  <si>
    <t>主要観光地等における観光案内等を実施する事業</t>
  </si>
  <si>
    <t>地場産品を活用した地域魅力のＰＲを図る事業</t>
  </si>
  <si>
    <t>老後も安心して暮らせる地域包括ケア体制を構築するため、行政、医療・介護・福祉関係の機関・団体によるオール京都体制で実施する事業</t>
  </si>
  <si>
    <t>市町村が老後も安心して暮らせる地域包括ケア体制を構築できるよう支援することを目的とした「推進機構のブランチ」を設置する事業</t>
  </si>
  <si>
    <t>中小企業のエネルギー使用状況等を「見える化」するとともに、データの解析・診断を実施し、設備更新等の助言を行うことで、排出量取引制度の対象となる設備機器の掘り起こしを行う事業</t>
  </si>
  <si>
    <t>京都力結集エコ住宅の管理・運営、情報発信を行う事業</t>
  </si>
  <si>
    <t>丹後地域の「食」を通じた活性化を目指す「丹後・食の王国構想」プロジェクトを推進するため、同構想の中核施設となる「丹後あじわいの郷」の拠点づくりに向けた取組等を実施する事業</t>
  </si>
  <si>
    <t>新たに耕作放棄地等を再生・活用して、農業参入・規模拡大を図る事業体が農業経営のため新規就業者等を雇用する場合に支援する事業</t>
  </si>
  <si>
    <t>府有林の管理歩道の整備、熊剥ぎ防止ロープ設置、事業地調査等を実施する事業</t>
  </si>
  <si>
    <t>京都丹波地域で都市農村交流を図るためコーディネーターを置き、市町の枠を超えた組織づくりと人づくり、地域資源や各種団体の取組のコーディネイトとパッケージングを実施する事業</t>
  </si>
  <si>
    <t>海外輸出インターネット通販サイトの管理運営と輸出情報のデータ入力業務を行う事業</t>
  </si>
  <si>
    <t>介護・福祉、観光、環境・エネルギーなど成長が期待される分野に特化して、企業やＮＰＯ法人等から雇用に繋がる事業の提案を募集し、実施する事業</t>
  </si>
  <si>
    <t>ワーク・ライフ・バランスを推進する事業を大学やＮＰＯ等から募集して実施する事業</t>
  </si>
  <si>
    <t>障害者施設に対し、ものづくり指導員を派遣し、ほっとはあと製品（授産製品）づくりを支援する事業</t>
  </si>
  <si>
    <t>学研都市で生活する海外研究者等の生活支援を目的に、コンシェルジュサービスを提供する事業</t>
  </si>
  <si>
    <t>丹波地域への誘客促進事業</t>
  </si>
  <si>
    <t>スポーツ合宿、大会等の誘致ＰＲ活動及び地元受入体制整備促進事業</t>
  </si>
  <si>
    <t>京都市</t>
  </si>
  <si>
    <t>京都市地球温暖化対策条例に基づく事業者排出量削減計画書制度の計画作成支援、受付、審査を行う事業</t>
  </si>
  <si>
    <t>京都市内に数多く存在する歴史上著名な遺跡について、既往の発掘調査成果や地上に存在する歴史的遺産を取りまとめた遺跡ガイドマップを作成する事業</t>
  </si>
  <si>
    <t>本市が提供する企業情報データベースへの登録企業の開拓・取材・情報入力を実施する事業</t>
  </si>
  <si>
    <t>若年求職者の就職活動動向及び中小企業の求人ニーズ調査を実施する事業</t>
  </si>
  <si>
    <t>商業衰退が見られる「伏見桃山城」城下町において、平成２３年大河ドラマの影響も勘案し、戦国時代の資産を掘り起こす事業</t>
  </si>
  <si>
    <t>市内商店街等に参加を呼びかけ、全市的に統一した販売促進を実施する事業</t>
  </si>
  <si>
    <t>ＩＴ・情報通信・物流分野</t>
  </si>
  <si>
    <t>市内「買い物弱者」の実態調査の実施、ＩＴ端末を活用した買い物支援策に係るビジネスモデルを構築する事業</t>
  </si>
  <si>
    <t>商店街における共同設備の安全調査と環境貢献施設の整備促進事業</t>
  </si>
  <si>
    <r>
      <t>寄付金付き商品の販売により、売上金の一部をＣＯ</t>
    </r>
    <r>
      <rPr>
        <sz val="9"/>
        <rFont val="ＪＳＰゴシック"/>
        <family val="3"/>
      </rPr>
      <t>２</t>
    </r>
    <r>
      <rPr>
        <sz val="11"/>
        <rFont val="ＪＳＰゴシック"/>
        <family val="3"/>
      </rPr>
      <t>吸収に資する森林整備・保全費に充てる事業</t>
    </r>
  </si>
  <si>
    <t>商業集積が進む下京区と観光地を結ぶ商業の活性化を図る事業</t>
  </si>
  <si>
    <t>京都伝統産業ふれあい館において、依然低迷が続く伝統産業業界の職人さんを雇用し、制作実演を行う事業</t>
  </si>
  <si>
    <t>伝統産業職人の実演を行い観光客に披露する事業</t>
  </si>
  <si>
    <t>京都の伝統産業をＰＲするフリーペーパーの発行、配付事業</t>
  </si>
  <si>
    <t>和装デザインの活用促進のための人材育成・プロモーション事業</t>
  </si>
  <si>
    <t>京都の伝統産業製品の情報発信及び販売のためのＷＥＢサイトの構築・運営事業</t>
  </si>
  <si>
    <t>「京都市地域結集型共同研究事業」から派生的に生じた研究シーズについて、研究補助員を雇用し、研究開発に従事させ、当該研究シーズの育成を図る事業</t>
  </si>
  <si>
    <t>京都地域中小企業が大企業や中核企業等の熟練技能者ＯＢを雇用し、技術移転や生産技術の効率化など中小企業のものづくり技術の高度化を図ることにより、企業成長を促進し、地域経済の活性化を図る事業</t>
  </si>
  <si>
    <t>新技術・新製品の開発に繋げられる案件を迅速かつ効果的に発掘することを可能とする企業情報分析システム（仮称）の構築事業</t>
  </si>
  <si>
    <t>ＮＨＫ大河ドラマ「平清盛」放映に合わせた観光ＰＲによる誘客事業</t>
  </si>
  <si>
    <t>市内の駅等における京の旬野菜「時待ち食」の啓発と直売及び農家に対する安心農産物生産指導を行う事業</t>
  </si>
  <si>
    <t>花きの多様な機能に着目し、教育、地域活動に取り入れる「花育活動」を市内で展開し、花いっぱい運動の一助とするとともに、新たな花き需要の喚起を図る事業</t>
  </si>
  <si>
    <t>新たに開発された新京野菜苗の安定供給体制の確立を図る事業</t>
  </si>
  <si>
    <t>市内河川の水質資源保全及び河川環境保全のため、内水面漁業の活性化を図る事業</t>
  </si>
  <si>
    <t>都市における農業用施設は、市民の水辺空間として重要な役割を担っているが、雑草の繁茂や堆積土砂など、市民から苦情の対象となっているケースが多く、水生植物や景観植物の植栽により、水辺と陸地をつなぐエコトーンを創造し、良好な都市住環境に寄与する事業</t>
  </si>
  <si>
    <t>北山丸太の普及ＰＲ及び販路開拓を実施する事業</t>
  </si>
  <si>
    <t>間伐作業により放置された伐採木の搬出及び木質ペレットの普及、需要拡大事業</t>
  </si>
  <si>
    <t>被害放置木の状況調査を実施し、被害放置木の伐倒処理とあわせ、一部被害木の搬出作業を実施する事業</t>
  </si>
  <si>
    <t>交流の森等の既設散策歩道の機能回復作業事業</t>
  </si>
  <si>
    <t>市街地周辺三山のうち東山（瓜生山から稲荷山）における森林所有者調査を行う事業</t>
  </si>
  <si>
    <t>地域資源の活用や地域づくりへの市民参加等を促進し、地域全体の活力の向上を図る事業</t>
  </si>
  <si>
    <t>京都市の花き生産のための消費啓発と新品目開発事業</t>
  </si>
  <si>
    <t>地元の農産品（米や野菜等）の消費拡大ＰＲ施設の設置運営事業</t>
  </si>
  <si>
    <t>農業者の減少や高齢化による担い手不足により荒廃化しつつある孟宗竹林の間伐、土入れ作業等の援農を企業と連携し行うことにより、孟宗竹林の再生のモデルを構築する事業</t>
  </si>
  <si>
    <t>①京北地域への新規就農者等の定住を促進するための空き屋所有者への戸別訪問等の実施
②京北産味噌の製造拡大に伴う安定供給体制の確立
③利用間伐作業者（高性能林業機械による森林施業）の育成</t>
  </si>
  <si>
    <t>クマ剥ぎ防止用のロープ巻き及びテープ巻き作業</t>
  </si>
  <si>
    <t>野生動物による農作業や森林、住民生活への被害が拡大している山間部や山際周辺において、獣害防止を図るためのフェンス等の設置、森林整備作業や捕獲・追い払い作業を行う事業</t>
  </si>
  <si>
    <t>北山林業地域の美林景観の保全と観光の里の基盤づくりを実施する事業</t>
  </si>
  <si>
    <t>左京区北部山間地域及び西京区大原野地域の耕作放棄地を解消し、農地の有効活用と地域の活性化等を図る事業</t>
  </si>
  <si>
    <t>障害者自立支援法に基づく障害程度区分認定の平成24年度一斉変更に向けて、市内全域の認定調査を実施し、各区の傾向と課題を分析し、合わせて調査方法の標準化等の検証を行い、認定調査の在り方そのもとを検討する事業</t>
  </si>
  <si>
    <t>一般企業等に就職した利用者がいる事業所に対して、職業生活支援員を配置及び活用する事業</t>
  </si>
  <si>
    <t>マッサージ等の施術ができる視覚障害のある方を企業に派遣し、企業における「ヘルスキーパー」の有効性をモニタリングし、普及・啓発を図る事業</t>
  </si>
  <si>
    <t>障害のある市民の状況とニーズの変化、障害者団体に求められる役割、他都市の福祉サービスの利用状況等について実態調査を行う事業</t>
  </si>
  <si>
    <t>子ども手当等の業務集約化事業</t>
  </si>
  <si>
    <t>地域包括支援センターに配置されている専門職が相談支援業務等に集中できる環境を作るため、利用者に関する情報整理等、専門職の業務を軽減するための事務を行う職員を配置する事業</t>
  </si>
  <si>
    <t>母子健康手帳等に係る事務の効率化を図ることにより、妊娠期から就学までの母子健康管理を推進する事業</t>
  </si>
  <si>
    <t>らくなん進都のまちづくりを進めるため、土地所有者の調査を行う事業</t>
  </si>
  <si>
    <t>荒廃した法面において、マルチングと苗木の植栽を行い、緑の回復を行う事業</t>
  </si>
  <si>
    <t>既存建築者の使用及び維持管理の適正化の指導により既存建築物の長寿命化を図り、指導対象となる既存建築物に関する調査資料の分類、整理を行う事業</t>
  </si>
  <si>
    <t>環境に優しい自転車の適正な利用を促進するために実施する啓発事業</t>
  </si>
  <si>
    <t>下京区役所に設置した駐輪機器の使用方法の説明、京都駅周辺の違法駐輪に対する啓発事業</t>
  </si>
  <si>
    <t>ＩＣＴ機器の活用支援や事務処理の補助など、各学校において支援が必要な業務に従事してもらう「学校アシスタント」を派遣する事業</t>
  </si>
  <si>
    <t>福知山市</t>
  </si>
  <si>
    <t>大学の機能を活かした「市民公開講座」の開催事業</t>
  </si>
  <si>
    <t>漆器の製作補助や漆塗体験補助、展示資料整理や事務などの業務の充実事業</t>
  </si>
  <si>
    <t>要配慮者台帳・個別支援計画書を利活用した庁内ネットワークの構築事業</t>
  </si>
  <si>
    <t>保育園において高齢者や若者、他の職業経験者などを保育助手として雇用し、多様な保育サービスの提供事業</t>
  </si>
  <si>
    <t>障害者施設等での活動支援や「ほっとはあと製品」づくりの補助事業</t>
  </si>
  <si>
    <t>知的障害児の療育計画・相談・教材作成などの療育支援の補助事業</t>
  </si>
  <si>
    <t>障害者施設等で取り組む食用廃油改修事業への支援事業</t>
  </si>
  <si>
    <t>障害者の日中の生活や活動の充実支援する事業</t>
  </si>
  <si>
    <t>障害者施設における製品作りの指導事業</t>
  </si>
  <si>
    <t>障害者施設における高齢障害者への活動支援事業</t>
  </si>
  <si>
    <t>受託製品・野菜づくり作業や日常生活の補助事業</t>
  </si>
  <si>
    <t>農業・下請け作業の指導員の補助事業</t>
  </si>
  <si>
    <t>ぱん製造・下請け作業の補助員の補助事業</t>
  </si>
  <si>
    <t>地域包括支援センターにおける予防プランの作成にかかるシステムの入力や国保連請求事務棟の補助事務事業</t>
  </si>
  <si>
    <t>農山村地域における過疎高齢化集落への農地保全や地域活性化支援事業</t>
  </si>
  <si>
    <t>農業振興地域整備計画見直しに係るデータ更新業務事業</t>
  </si>
  <si>
    <t>境界確認及び境界杭周辺整備及び管理計画の樹立事業</t>
  </si>
  <si>
    <t>街なかの賑わい創出に貢献する活動への支援事業</t>
  </si>
  <si>
    <t>歴史街道等をはじめとする近辺のルート探索等アシスト事業</t>
  </si>
  <si>
    <t>授業準備支援、学校図書館の本のデータ管理化、ホームページ更新事業</t>
  </si>
  <si>
    <t>子どもの読書活動に係るイベント及び児童向けサービス業務推進事業</t>
  </si>
  <si>
    <t>舞鶴市</t>
  </si>
  <si>
    <t>イノシシ、サル、シカ、アライグマ等有害鳥獣の捕獲事業</t>
  </si>
  <si>
    <t>アライグマ対策のためのワナの設置、現状確認、捕獲事業</t>
  </si>
  <si>
    <t>漁業資源のひとつであるナマコを増産するため、増産技術・手法を開発する事業</t>
  </si>
  <si>
    <t>リサイクルプラザにおける資源ごみ等の受入、分別指導を市民に対して行う事業</t>
  </si>
  <si>
    <t>高齢化・重度化がすすんでいる養護老人ホームでの看護業務事業</t>
  </si>
  <si>
    <t>舞鶴への観光誘客を推進するため、観光情報の取材・発信を行う事業</t>
  </si>
  <si>
    <t>療育児童の増加に伴い、児童ディサービスを充実する事業</t>
  </si>
  <si>
    <t>地域包括支援センター機能拡充支援事業</t>
  </si>
  <si>
    <t>障害者自立支援法に基づく障害福祉計画策定に向けた各種調査の事務補助事業</t>
  </si>
  <si>
    <t>綾部市</t>
  </si>
  <si>
    <t>在宅介護支援センターにおいて利用者に関する情報の整理、記録作成の補助、検討会等開催のための連絡調整、資料作成、地域包括支援センターとの連携等の事務を行う事業</t>
  </si>
  <si>
    <t>老人福祉センターの利用に関し、軽度の認知症や身体の障害のため独力だけでは館内の自主的活動を行うことが不安・困難な方の見守り活動や介助の業務を行う事業</t>
  </si>
  <si>
    <t>高齢者の抱える多様な生活ニーズと、生活・介護支援サポーター等養成した担い手の需給調整を行う調査員を配置し、地域福祉の向上に寄与する事業</t>
  </si>
  <si>
    <t>新規で栽培に取り組む京野菜の栽培技術の導入・確立と専業農家志望者の育成を行う事業</t>
  </si>
  <si>
    <t>みず菜の栽培技術を学び、新たに農業参入する機会を設け、他産業から農業への参入者の育成を図る事業</t>
  </si>
  <si>
    <t>市民の教育・就業のための学習機会を充実させるための読書啓発活動業務を行う事業</t>
  </si>
  <si>
    <t>放課後学級における学習指導や活動支援並びに学校や教育委員会等との連携など、多様な業務を担うことで、教育活動あるいは青少年健全育成や福祉活動に携わるための資質の向上を図る事業</t>
  </si>
  <si>
    <t>森林が持つ本来の機能や役割を十分に発揮させられるように保育管理などの施業を行うため、市が直接管理する林道の除草、支障木の除去、不法投棄物の撤去等の作業を行う事業</t>
  </si>
  <si>
    <t>獣害の多い地域で、かつ高齢化や人手不足による雑木等の刈払いのできない地域において、農作物被害を軽減するため、農地に隣接する里山の山すそを整備し、緩衝帯を設ける事業</t>
  </si>
  <si>
    <t>資料館収蔵の未整理資料を整理データ化し、今後活用していくための人材を雇用し、専門技術の習得を図り人材を育成する事業</t>
  </si>
  <si>
    <t>市内の遺跡から出土した遺物の復元、図化、データ化等の整理作業を行う人材を雇用し、作業の過程において専門的技術の習得を図り人材を育成する事業</t>
  </si>
  <si>
    <t>公共施設の修繕や回収時に設計に要する時間の短縮を図るため、また災害時に図面等のデータの迅速かつ安全な持ち出しを可能にするため、手書き図面のＣＡＤ図面化を図る事業</t>
  </si>
  <si>
    <t>公立学校・園施設等の施設維持保全に必要な各施設の図面等をＣＡＤによりデジタル化し、木造耐震や施設維持管理の迅速な対応を実施するため施設情報をデータベース化する事業</t>
  </si>
  <si>
    <t>介護予防ケアマネージメント業務を担う職員を雇用することで、地域包括支援センターの機能を強化する事業</t>
  </si>
  <si>
    <t>宇治市</t>
  </si>
  <si>
    <t>宇治市を訪れた観光客に対しアンケート調査を行い動向を把握し今後の観光客の誘客を図る事業</t>
  </si>
  <si>
    <t>地域包括支援センターにおける専門職等の配置事業</t>
  </si>
  <si>
    <t>宮津市</t>
  </si>
  <si>
    <t>地産地商を促進するための地元農林水産物を活用した食のメニューを開発する事業</t>
  </si>
  <si>
    <t>外国人観光客に対する観光協会窓口及び宿泊施設等での対応を強化するため、英会話の堪能な人材を雇用し、外国人窓口案内の教育を行う事業</t>
  </si>
  <si>
    <t>地域の活性化と定住人口の増加、交流人口の増加を目的に、市内の空家・空店舗情報システムを整備し、ＵＩターン者への情報提供を行う事業</t>
  </si>
  <si>
    <t>まちなかのにぎわいを取り戻すため、市街地等の空き店舗を有効活用し、地域資源を活かした店舗を開設する事業</t>
  </si>
  <si>
    <t>滞在型観光を推進するため、海・農業体験を活かしたエコツーリズム商品の可能性について調査・研究を行う事業</t>
  </si>
  <si>
    <t>天橋立へのロケ地誘致を推進するため、ホームページのリニューアルによる情報発信やパンフレットの作成等により、フィルムコミッションを推進する事業</t>
  </si>
  <si>
    <t>安定した農作物の育成を行うため、増加する有害鳥獣に対する平日のパトロールを実施するとともに、必要に応じて駆除を行う事業</t>
  </si>
  <si>
    <t>農業分野における６次産業化を促進するため、直売事業の充実を図るとともに、販売品を使用した食育レシピの配付等により食育活動を推進する事業</t>
  </si>
  <si>
    <t>漁獲物の浜売りの強化や販路を拡大することにより、漁業協同組合の販売体制の強化を図る事業</t>
  </si>
  <si>
    <t>入網したクラゲの除去やクラゲ・急潮により損傷した魚網の補修を実施する。また、地元小学校給食への鮮魚の提供や浜売り等による地産地消を推進する。さらに現在実施している定置網体験の充実を図る事業</t>
  </si>
  <si>
    <t>入網したクラゲの除去やクラゲ・急潮により損傷した魚網の補修を実施する。また、京のブランド産品である「丹後とり貝」の育成事業を継続実施するとともに、浜売り等による地産地消を推進する事業</t>
  </si>
  <si>
    <t>本市の特産品であるワインの原料となるブドウの生産体制の強化を図るとともに、地域農業を担う新規就農者の創出に繋げる事業</t>
  </si>
  <si>
    <t>天橋立の魅力を全国発信するため、空き店舗を活用したＰＲ施設において、天橋立の自然・歴史・文化・芸術・文学等を来訪者にＰＲする事業</t>
  </si>
  <si>
    <t>着地型旅行商品等宮津の観光情報を都市圏で告知・流通させるため、都市圏セールスセンター（観光案内所）へ案内人を配置し、プロモーション活動を行う事業</t>
  </si>
  <si>
    <t>「食の観光まちづくり」を推進し、地域の活性化を図るため、希少価値を有する特産品加工技術の継承者育成を実施する事業</t>
  </si>
  <si>
    <t>虐待や対応困難事例などに対応するため、有資格者を雇用し地域包括支援センターの相談体制の強化を図る事業</t>
  </si>
  <si>
    <t>ひとり暮らし高齢者等の生活支援対策として、情報通信技術を活用した食料品等の日常生活に不可欠な商品の買物代行、宅配サービスについての仕組みづくりを行う事業</t>
  </si>
  <si>
    <t>観光振興を推進するため、地元の食材を活かした新たな特産品を開発する事業</t>
  </si>
  <si>
    <t>天橋立ツーデーマーチを実施するにあたり、都市部などからの誘客推進のほか、市内の観光資源との連携を行う事業</t>
  </si>
  <si>
    <t>ＫＴＲ利用者獲得に向けた事業展開、利用促進におけるＰＲ活動の向上を推進する事業</t>
  </si>
  <si>
    <t>エコな乗り物である「ベロタクシー」を本格導入することで、「エコな観光まちづくり」を推進する事業</t>
  </si>
  <si>
    <t>竹林整備と竹資源を活用した製品開発に向けた調査・研究を行う事業</t>
  </si>
  <si>
    <t>宮津市地域における木質バイオマスの有効活用による地域経済の活性化を目的とし、利用機器の普及及び環境産業の創出等を行う事業</t>
  </si>
  <si>
    <t>市民に市政情報や生活関連情報を効果的に広報するため、ディレクターを雇用し、映像による情報発信を行う事業</t>
  </si>
  <si>
    <t>地域の伝統木造建築技術の研究及び継承を推進し、地域の担い手である技術者の育成と宮津市における街並み形成の促進及び伝統的で魅力あるまちづくりの推進を図る事業</t>
  </si>
  <si>
    <t>地域産業等のＩＣＴ化支援を行うとともに、ＩＣＴ技術を活用した新たなビジネスモデルづくりを行う事業</t>
  </si>
  <si>
    <t>過疎・高齢化が進行する松尾地域において、ほ場整備された耕地の維持と一部遊休農地の解消を図る担い手となる新規就農者の育成に繋げる事業</t>
  </si>
  <si>
    <t>京都府指導農業士による施設園芸を中心とした野菜栽培など担い手となる新規就農者の育成に繋げる事業</t>
  </si>
  <si>
    <t>城陽市</t>
  </si>
  <si>
    <t>精神障害者の就労移行支援事業設置に向け、精神障害者の相談業務、実習先の開拓等を行い、疾病と障害を併せ持つ精神障害者の就労移行時の関わりを医療的視点から支援する。</t>
  </si>
  <si>
    <t>自殺者は年間3万人を超え社会的な問題となっており、自殺者の多くはうつなどの精神的な疾患を抱えている。うつの早期発見と医療につなぐための支援及び啓発を行う。</t>
  </si>
  <si>
    <t>精神障害者の社会参加と自立の促進を目的に、ジョブパートナーを雇用し、就労を目指す精神障害者の就労前訓練と就労継続支援を行う。</t>
  </si>
  <si>
    <t>市内授産製品の開発及び市役所ロビー及びスーパー等での授産製品を販売するための企画立案及び販路拡大を支援する。</t>
  </si>
  <si>
    <t>社会との関わりが薄い引きこもりに対する相談支援及び家庭訪問などを行い、障害福祉サービス等へつなげていく。</t>
  </si>
  <si>
    <t>地域包括支援センターに対し、本来の目的の３職種を有効に発揮するため、書類整備等の事務全般を受持・調整する推進員を配置し、高齢者に対する相談業務の円滑化を図る。</t>
  </si>
  <si>
    <t>向日市</t>
  </si>
  <si>
    <t>マンガ家集団(ＮＰＯ法人)と協働して史跡長岡宮跡をはじめ市内に残る歴史・文化遺産等の踏査及び掘り起こし調査を実施し、マンガ（イラスト）や動画などによって文化財の情報を発信する事業</t>
  </si>
  <si>
    <t>史跡長岡宮跡ほか市内の歴史・文化遺産の観光案内等を行う事業</t>
  </si>
  <si>
    <t>埋蔵文化財発掘調査の写真のデジタルスキャンしデータとして保存する事業</t>
  </si>
  <si>
    <t>長岡京市</t>
  </si>
  <si>
    <t>長岡京ガラシャ祭の２０回目を迎えるにあたり、祭を発信源として市民・観光・商工一体となった街おこしを行う。</t>
  </si>
  <si>
    <t>放置竹林等を整備し、西山森林の環境整備保全を実施することにより、里山の再生と農林業の保護振興を図る。</t>
  </si>
  <si>
    <t>八幡市</t>
  </si>
  <si>
    <t>社会福祉施設の維持管理業務</t>
  </si>
  <si>
    <t>学校図書室に図書館司書を配置し、図書の整備等を行い学習の充実を図る事業</t>
  </si>
  <si>
    <t>悩みを抱えている児童への個別指導及び学習指導事業</t>
  </si>
  <si>
    <t>学校でのＩＣＴ活用を促進するため、授業や研修等において教員のＩＣＴ活用をサポートする「ＩＣＴ支援員」を配置する事業</t>
  </si>
  <si>
    <t>地域包括支援センターに介護予防マネジメントを担当する専門職員を配置し機能強化を図る事業</t>
  </si>
  <si>
    <t>京田辺市</t>
  </si>
  <si>
    <t>空き店舗を活用し、リサイクル品の展示・販売拠点を設置する。</t>
  </si>
  <si>
    <t>京丹後市</t>
  </si>
  <si>
    <t>山陰海岸ジオパーク推進等、観光振興計画の推進に係る調査・企画並びに事業実施に係る補助等事務</t>
  </si>
  <si>
    <t>市内観光資源を見直し新たな商品造成と京丹後らしさを活かした観光おもてなし作り</t>
  </si>
  <si>
    <t>新規作物の導入、経営規模拡大、農商工連携、耕作放棄地の再生等</t>
  </si>
  <si>
    <t>地産地消で農業振興を図り、市内レストラン等で地元野菜等を利活用したメニュー開発、集客方策の企画、PR等を実施する事業</t>
  </si>
  <si>
    <t>子育て支援医療費の適正な支給業務と周知啓発業務</t>
  </si>
  <si>
    <t>在宅健康管理サービス、高齢者の安心安全対策を図る</t>
  </si>
  <si>
    <t>生ごみの資源化を促進するセミナーの実施及び分別指導・収集業務を実施する。</t>
  </si>
  <si>
    <t>木材搬出能力の高い技術者を育成する。</t>
  </si>
  <si>
    <t>丹後地域の産品を大都市圏の消費者へネット販売事業者を経由して販売する。</t>
  </si>
  <si>
    <t>第26回国民文化祭・京都2011小町ろまん「短歌大会」の企画、運営、周知PR活動を図る。</t>
  </si>
  <si>
    <t>南丹市</t>
  </si>
  <si>
    <t>空き店舗等を活用したコミュニティビジネスの実証実験事業</t>
  </si>
  <si>
    <t>魚の養殖及び活魚・加工品の販売事業</t>
  </si>
  <si>
    <t>木津川市</t>
  </si>
  <si>
    <t>特定高齢者及び要支援者に対する介護予防支援計画作成事業</t>
  </si>
  <si>
    <t>国民文化祭京都２０１１において、自然と文化、歴史遺産、学研という観光をＰＲする事業</t>
  </si>
  <si>
    <t>大山崎町</t>
  </si>
  <si>
    <t>介護予防マネジメント業務の軽減のための地域包括支援センター職員の試行的増員を行う事業</t>
  </si>
  <si>
    <t>井手町</t>
  </si>
  <si>
    <t>健診・指導の実施率向上を図るため、電話等により受診勧奨を行う事業</t>
  </si>
  <si>
    <t>障害をもつ児童の教育指導補助事業</t>
  </si>
  <si>
    <t>町立地域包括支援センターにて介護予防事業に従事する職員を配置する事業</t>
  </si>
  <si>
    <t>宇治田原町</t>
  </si>
  <si>
    <t>特定検診・特定保健指導の実施率向上を図るため、被保険者へ電話連絡等により受診勧奨を行う事業</t>
  </si>
  <si>
    <t>高齢者宅に弁当を配布する事業</t>
  </si>
  <si>
    <t>小学校図書室の環境整備及び充実事業</t>
  </si>
  <si>
    <t>精華町</t>
  </si>
  <si>
    <t>特別支援学級に教育支援員を配置し、学習指導の充実を図る事業</t>
  </si>
  <si>
    <t>学校図書室に専任の図書館司書を配置して充実を図る事業</t>
  </si>
  <si>
    <t>道路・公園における安全点検及び維持管理作業を実施し、利用者の安全確保を図る事業</t>
  </si>
  <si>
    <t>公共下水道の未接続世帯に対する早期接続を啓発する事業</t>
  </si>
  <si>
    <t>公共下水道施設の点検維持管理を行う事業</t>
  </si>
  <si>
    <t>作業所における専任指導員の配置による事業の充実化を図る事業</t>
  </si>
  <si>
    <t>障害者にパソコンの習得を行う場を提供する事業</t>
  </si>
  <si>
    <t>伊根町</t>
  </si>
  <si>
    <t>伊根町の積極的な観光振興を図る為、地域資源を活かした観光プログラムの開発や情報発信、PR等を行う。</t>
  </si>
  <si>
    <t>与謝野町</t>
  </si>
  <si>
    <t>地域医療体制の拡充を図るため、看護師等の医療従事者の雇用を創出する</t>
  </si>
  <si>
    <t>無農薬栽培導入に係る試験ほ場の管理作業員、ほ場借上げ料、農機具リース料</t>
  </si>
  <si>
    <t>地域包括支援センター機能拡充のための職員増員</t>
  </si>
  <si>
    <t>京丹波町</t>
  </si>
  <si>
    <t>子育て世代の経験やスキル等を生かしたビジネスモデルの創造による新規雇用を創出する企業を支援することにより、多様な働き方を促進し、雇用を創出する事業</t>
  </si>
  <si>
    <t>被災者
対象</t>
  </si>
  <si>
    <t>介護職員の介護技術、介護サービス等の向上のための研修機会を確保するとともに、介護施設転換初期の混雑を避けるために介護職員を確保する事業</t>
  </si>
  <si>
    <t>法人団体とその地域がタイアップして田んぼを活用したまちづくりを実践する事業</t>
  </si>
  <si>
    <t>観光案内所整備のため、観光情報の収集と整備を行う事業</t>
  </si>
  <si>
    <t>医療・介護・福祉の各分野における連携強化と人材育成を図り、高齢者が安心した在宅生活を送ることができる体制づくり事業</t>
  </si>
  <si>
    <t>京都府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</si>
</sst>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quot; &quot;;[Red]\-#,##0"/>
    <numFmt numFmtId="178" formatCode="&quot;(&quot;??0.0&quot; )&quot;;[Red]\-#,##0"/>
  </numFmts>
  <fonts count="45">
    <font>
      <sz val="11"/>
      <name val="ＭＳ Ｐ明朝"/>
      <family val="1"/>
    </font>
    <font>
      <sz val="11"/>
      <color indexed="8"/>
      <name val="ＭＳ Ｐゴシック"/>
      <family val="3"/>
    </font>
    <font>
      <sz val="11"/>
      <name val="ＪＳＰゴシック"/>
      <family val="3"/>
    </font>
    <font>
      <sz val="6"/>
      <name val="ＭＳ Ｐゴシック"/>
      <family val="3"/>
    </font>
    <font>
      <sz val="6"/>
      <name val="ＭＳ Ｐ明朝"/>
      <family val="1"/>
    </font>
    <font>
      <sz val="12"/>
      <name val="ＪＳＰゴシック"/>
      <family val="3"/>
    </font>
    <font>
      <sz val="10"/>
      <name val="ＪＳＰゴシック"/>
      <family val="3"/>
    </font>
    <font>
      <sz val="16"/>
      <name val="ＪＳＰゴシック"/>
      <family val="3"/>
    </font>
    <font>
      <sz val="11"/>
      <name val="ＭＳ Ｐゴシック"/>
      <family val="3"/>
    </font>
    <font>
      <sz val="9"/>
      <name val="ＪＳ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4"/>
      <color indexed="8"/>
      <name val="ＪＳ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double"/>
      <bottom style="medium"/>
    </border>
    <border>
      <left style="medium"/>
      <right>
        <color indexed="63"/>
      </right>
      <top style="double"/>
      <bottom style="medium"/>
    </border>
    <border>
      <left style="medium"/>
      <right>
        <color indexed="63"/>
      </right>
      <top style="medium"/>
      <bottom>
        <color indexed="63"/>
      </bottom>
    </border>
    <border>
      <left style="medium"/>
      <right>
        <color indexed="63"/>
      </right>
      <top style="medium"/>
      <bottom style="thin"/>
    </border>
    <border>
      <left style="hair"/>
      <right style="medium"/>
      <top style="double"/>
      <bottom style="medium"/>
    </border>
    <border>
      <left style="medium"/>
      <right style="thin"/>
      <top style="double"/>
      <bottom style="medium"/>
    </border>
    <border>
      <left style="hair"/>
      <right style="thin"/>
      <top style="double"/>
      <bottom>
        <color indexed="63"/>
      </bottom>
    </border>
    <border>
      <left style="thin"/>
      <right style="thin"/>
      <top style="double"/>
      <bottom style="medium"/>
    </border>
    <border>
      <left style="hair"/>
      <right style="medium"/>
      <top style="thin"/>
      <bottom style="double"/>
    </border>
    <border>
      <left style="thin"/>
      <right>
        <color indexed="63"/>
      </right>
      <top style="thin"/>
      <bottom style="double"/>
    </border>
    <border>
      <left style="medium"/>
      <right>
        <color indexed="63"/>
      </right>
      <top style="thin"/>
      <bottom style="double"/>
    </border>
    <border>
      <left style="thin"/>
      <right style="thin"/>
      <top style="thin"/>
      <bottom style="thin"/>
    </border>
    <border>
      <left style="thin"/>
      <right>
        <color indexed="63"/>
      </right>
      <top style="thin"/>
      <bottom style="thin"/>
    </border>
    <border>
      <left style="hair"/>
      <right style="medium"/>
      <top style="thin"/>
      <bottom style="thin"/>
    </border>
    <border>
      <left style="medium"/>
      <right>
        <color indexed="63"/>
      </right>
      <top style="thin"/>
      <bottom style="thin"/>
    </border>
    <border>
      <left style="hair"/>
      <right style="medium"/>
      <top style="medium"/>
      <bottom style="thin"/>
    </border>
    <border>
      <left style="thin"/>
      <right>
        <color indexed="63"/>
      </right>
      <top style="medium"/>
      <bottom style="thin"/>
    </border>
    <border>
      <left style="thin"/>
      <right style="thin"/>
      <top style="medium"/>
      <bottom style="thin"/>
    </border>
    <border>
      <left style="hair"/>
      <right style="medium"/>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style="thin"/>
      <top style="thin"/>
      <bottom style="thin"/>
    </border>
    <border>
      <left style="thin"/>
      <right style="thin"/>
      <top>
        <color indexed="63"/>
      </top>
      <bottom>
        <color indexed="63"/>
      </bottom>
    </border>
    <border>
      <left style="medium"/>
      <right style="thin"/>
      <top style="medium"/>
      <bottom style="thin"/>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color indexed="63"/>
      </left>
      <right>
        <color indexed="63"/>
      </right>
      <top style="double"/>
      <bottom style="medium"/>
    </border>
    <border>
      <left style="thin"/>
      <right>
        <color indexed="63"/>
      </right>
      <top>
        <color indexed="63"/>
      </top>
      <bottom>
        <color indexed="63"/>
      </bottom>
    </border>
    <border>
      <left style="hair"/>
      <right style="medium"/>
      <top>
        <color indexed="63"/>
      </top>
      <bottom>
        <color indexed="63"/>
      </bottom>
    </border>
    <border>
      <left style="medium"/>
      <right>
        <color indexed="63"/>
      </right>
      <top>
        <color indexed="63"/>
      </top>
      <bottom>
        <color indexed="63"/>
      </bottom>
    </border>
    <border>
      <left style="thin"/>
      <right style="medium"/>
      <top style="medium"/>
      <bottom>
        <color indexed="63"/>
      </bottom>
    </border>
    <border>
      <left style="thin"/>
      <right style="medium"/>
      <top>
        <color indexed="63"/>
      </top>
      <bottom>
        <color indexed="63"/>
      </bottom>
    </border>
    <border diagonalUp="1">
      <left style="thin"/>
      <right>
        <color indexed="63"/>
      </right>
      <top style="medium"/>
      <bottom style="double"/>
      <diagonal style="thin"/>
    </border>
    <border diagonalUp="1">
      <left>
        <color indexed="63"/>
      </left>
      <right>
        <color indexed="63"/>
      </right>
      <top style="medium"/>
      <bottom style="double"/>
      <diagonal style="thin"/>
    </border>
    <border diagonalUp="1">
      <left>
        <color indexed="63"/>
      </left>
      <right style="medium"/>
      <top style="medium"/>
      <bottom style="double"/>
      <diagonal style="thin"/>
    </border>
    <border>
      <left style="thin"/>
      <right>
        <color indexed="63"/>
      </right>
      <top style="medium"/>
      <bottom>
        <color indexed="63"/>
      </bottom>
    </border>
    <border diagonalUp="1">
      <left style="thin"/>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medium"/>
      <top style="double"/>
      <bottom style="medium"/>
      <diagonal style="thin"/>
    </border>
    <border>
      <left style="thin"/>
      <right style="thin"/>
      <top style="thin"/>
      <bottom>
        <color indexed="63"/>
      </bottom>
    </border>
    <border>
      <left style="thin"/>
      <right style="thin"/>
      <top>
        <color indexed="63"/>
      </top>
      <bottom style="medium"/>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28" fillId="0" borderId="0" applyFont="0" applyFill="0" applyBorder="0" applyAlignment="0" applyProtection="0"/>
    <xf numFmtId="0" fontId="28"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28" fillId="0" borderId="0" applyFont="0" applyFill="0" applyBorder="0" applyAlignment="0" applyProtection="0"/>
    <xf numFmtId="38" fontId="8"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28" fillId="0" borderId="0" applyFont="0" applyFill="0" applyBorder="0" applyAlignment="0" applyProtection="0"/>
    <xf numFmtId="8" fontId="28" fillId="0" borderId="0" applyFont="0" applyFill="0" applyBorder="0" applyAlignment="0" applyProtection="0"/>
    <xf numFmtId="0" fontId="43" fillId="31" borderId="4" applyNumberFormat="0" applyAlignment="0" applyProtection="0"/>
    <xf numFmtId="0" fontId="8" fillId="0" borderId="0">
      <alignment vertical="center"/>
      <protection/>
    </xf>
    <xf numFmtId="0" fontId="44" fillId="32" borderId="0" applyNumberFormat="0" applyBorder="0" applyAlignment="0" applyProtection="0"/>
  </cellStyleXfs>
  <cellXfs count="89">
    <xf numFmtId="0" fontId="0" fillId="0" borderId="0" xfId="0" applyAlignment="1">
      <alignment/>
    </xf>
    <xf numFmtId="38" fontId="2" fillId="0" borderId="0" xfId="48" applyFont="1" applyFill="1" applyAlignment="1">
      <alignment/>
    </xf>
    <xf numFmtId="176" fontId="2" fillId="0" borderId="0" xfId="48" applyNumberFormat="1" applyFont="1" applyFill="1" applyAlignment="1">
      <alignment/>
    </xf>
    <xf numFmtId="38" fontId="2" fillId="0" borderId="0" xfId="48" applyNumberFormat="1" applyFont="1" applyFill="1" applyAlignment="1">
      <alignment/>
    </xf>
    <xf numFmtId="38" fontId="2" fillId="0" borderId="0" xfId="48" applyFont="1" applyFill="1" applyAlignment="1">
      <alignment vertical="center"/>
    </xf>
    <xf numFmtId="176" fontId="2" fillId="0" borderId="0" xfId="48" applyNumberFormat="1" applyFont="1" applyFill="1" applyAlignment="1">
      <alignment vertical="center"/>
    </xf>
    <xf numFmtId="38" fontId="2" fillId="0" borderId="0" xfId="48" applyNumberFormat="1" applyFont="1" applyFill="1" applyAlignment="1">
      <alignment vertical="center"/>
    </xf>
    <xf numFmtId="38" fontId="2" fillId="0" borderId="0" xfId="48" applyFont="1" applyFill="1" applyBorder="1" applyAlignment="1">
      <alignment vertical="center"/>
    </xf>
    <xf numFmtId="177" fontId="2" fillId="0" borderId="0" xfId="48" applyNumberFormat="1" applyFont="1" applyFill="1" applyBorder="1" applyAlignment="1">
      <alignment vertical="center"/>
    </xf>
    <xf numFmtId="176" fontId="2" fillId="0" borderId="0" xfId="48" applyNumberFormat="1" applyFont="1" applyFill="1" applyBorder="1" applyAlignment="1">
      <alignment vertical="center"/>
    </xf>
    <xf numFmtId="38" fontId="2" fillId="0" borderId="0" xfId="48" applyFont="1" applyFill="1" applyBorder="1" applyAlignment="1">
      <alignment horizontal="center" vertical="center"/>
    </xf>
    <xf numFmtId="38" fontId="2" fillId="0" borderId="0" xfId="48" applyNumberFormat="1" applyFont="1" applyFill="1" applyBorder="1" applyAlignment="1">
      <alignment horizontal="center" vertical="center"/>
    </xf>
    <xf numFmtId="177" fontId="5" fillId="33" borderId="10" xfId="48" applyNumberFormat="1" applyFont="1" applyFill="1" applyBorder="1" applyAlignment="1">
      <alignment vertical="center"/>
    </xf>
    <xf numFmtId="177" fontId="5" fillId="33" borderId="11" xfId="48" applyNumberFormat="1" applyFont="1" applyFill="1" applyBorder="1" applyAlignment="1">
      <alignment vertical="center"/>
    </xf>
    <xf numFmtId="178" fontId="2" fillId="0" borderId="0" xfId="48" applyNumberFormat="1" applyFont="1" applyFill="1" applyBorder="1" applyAlignment="1">
      <alignment vertical="center"/>
    </xf>
    <xf numFmtId="177" fontId="5" fillId="0" borderId="12" xfId="48" applyNumberFormat="1" applyFont="1" applyFill="1" applyBorder="1" applyAlignment="1">
      <alignment vertical="center"/>
    </xf>
    <xf numFmtId="177" fontId="5" fillId="0" borderId="13" xfId="48" applyNumberFormat="1" applyFont="1" applyFill="1" applyBorder="1" applyAlignment="1">
      <alignment vertical="center"/>
    </xf>
    <xf numFmtId="176" fontId="5" fillId="34" borderId="14" xfId="48" applyNumberFormat="1" applyFont="1" applyFill="1" applyBorder="1" applyAlignment="1">
      <alignment vertical="center"/>
    </xf>
    <xf numFmtId="177" fontId="5" fillId="33" borderId="15" xfId="48" applyNumberFormat="1" applyFont="1" applyFill="1" applyBorder="1" applyAlignment="1">
      <alignment vertical="center"/>
    </xf>
    <xf numFmtId="176" fontId="5" fillId="33" borderId="16" xfId="48" applyNumberFormat="1" applyFont="1" applyFill="1" applyBorder="1" applyAlignment="1">
      <alignment vertical="center"/>
    </xf>
    <xf numFmtId="177" fontId="5" fillId="33" borderId="17" xfId="48" applyNumberFormat="1" applyFont="1" applyFill="1" applyBorder="1" applyAlignment="1">
      <alignment vertical="center"/>
    </xf>
    <xf numFmtId="176" fontId="5" fillId="0" borderId="18" xfId="48" applyNumberFormat="1" applyFont="1" applyFill="1" applyBorder="1" applyAlignment="1">
      <alignment vertical="center"/>
    </xf>
    <xf numFmtId="177" fontId="5" fillId="0" borderId="19" xfId="48" applyNumberFormat="1" applyFont="1" applyFill="1" applyBorder="1" applyAlignment="1">
      <alignment vertical="center"/>
    </xf>
    <xf numFmtId="177" fontId="5" fillId="0" borderId="20" xfId="48" applyNumberFormat="1" applyFont="1" applyFill="1" applyBorder="1" applyAlignment="1">
      <alignment vertical="center"/>
    </xf>
    <xf numFmtId="38" fontId="5" fillId="0" borderId="21" xfId="48" applyNumberFormat="1" applyFont="1" applyFill="1" applyBorder="1" applyAlignment="1">
      <alignment horizontal="center" vertical="center"/>
    </xf>
    <xf numFmtId="38" fontId="5" fillId="0" borderId="22" xfId="48" applyNumberFormat="1" applyFont="1" applyFill="1" applyBorder="1" applyAlignment="1">
      <alignment horizontal="center" vertical="center"/>
    </xf>
    <xf numFmtId="176" fontId="5" fillId="0" borderId="23" xfId="48" applyNumberFormat="1" applyFont="1" applyFill="1" applyBorder="1" applyAlignment="1">
      <alignment vertical="center"/>
    </xf>
    <xf numFmtId="177" fontId="5" fillId="0" borderId="22" xfId="48" applyNumberFormat="1" applyFont="1" applyFill="1" applyBorder="1" applyAlignment="1">
      <alignment vertical="center"/>
    </xf>
    <xf numFmtId="177" fontId="5" fillId="0" borderId="24" xfId="48" applyNumberFormat="1" applyFont="1" applyFill="1" applyBorder="1" applyAlignment="1">
      <alignment vertical="center"/>
    </xf>
    <xf numFmtId="176" fontId="5" fillId="0" borderId="25" xfId="48" applyNumberFormat="1" applyFont="1" applyFill="1" applyBorder="1" applyAlignment="1">
      <alignment vertical="center"/>
    </xf>
    <xf numFmtId="177" fontId="5" fillId="0" borderId="26" xfId="48" applyNumberFormat="1" applyFont="1" applyFill="1" applyBorder="1" applyAlignment="1">
      <alignment vertical="center"/>
    </xf>
    <xf numFmtId="38" fontId="5" fillId="0" borderId="27" xfId="48" applyNumberFormat="1" applyFont="1" applyFill="1" applyBorder="1" applyAlignment="1">
      <alignment horizontal="center" vertical="center"/>
    </xf>
    <xf numFmtId="38" fontId="5" fillId="0" borderId="26" xfId="48" applyNumberFormat="1" applyFont="1" applyFill="1" applyBorder="1" applyAlignment="1">
      <alignment horizontal="center" vertical="center"/>
    </xf>
    <xf numFmtId="38" fontId="2" fillId="0" borderId="0" xfId="48" applyFont="1" applyFill="1" applyBorder="1" applyAlignment="1">
      <alignment/>
    </xf>
    <xf numFmtId="176" fontId="6" fillId="0" borderId="28" xfId="48" applyNumberFormat="1" applyFont="1" applyFill="1" applyBorder="1" applyAlignment="1">
      <alignment horizontal="center" vertical="center" wrapText="1"/>
    </xf>
    <xf numFmtId="38" fontId="6" fillId="0" borderId="29" xfId="48" applyFont="1" applyFill="1" applyBorder="1" applyAlignment="1">
      <alignment horizontal="center" vertical="center" wrapText="1" shrinkToFit="1"/>
    </xf>
    <xf numFmtId="176" fontId="2" fillId="0" borderId="30" xfId="48" applyNumberFormat="1" applyFont="1" applyFill="1" applyBorder="1" applyAlignment="1">
      <alignment horizontal="center"/>
    </xf>
    <xf numFmtId="38" fontId="2" fillId="0" borderId="30" xfId="48" applyFont="1" applyFill="1" applyBorder="1" applyAlignment="1">
      <alignment horizontal="center"/>
    </xf>
    <xf numFmtId="38" fontId="2" fillId="0" borderId="31" xfId="48" applyFont="1" applyFill="1" applyBorder="1" applyAlignment="1">
      <alignment/>
    </xf>
    <xf numFmtId="38" fontId="2" fillId="0" borderId="32" xfId="48" applyFont="1" applyFill="1" applyBorder="1" applyAlignment="1">
      <alignment/>
    </xf>
    <xf numFmtId="176" fontId="2" fillId="0" borderId="32" xfId="48" applyNumberFormat="1" applyFont="1" applyFill="1" applyBorder="1" applyAlignment="1">
      <alignment horizontal="center"/>
    </xf>
    <xf numFmtId="38" fontId="2" fillId="0" borderId="32" xfId="48" applyFont="1" applyFill="1" applyBorder="1" applyAlignment="1">
      <alignment horizontal="center"/>
    </xf>
    <xf numFmtId="38" fontId="2" fillId="0" borderId="0" xfId="48" applyFont="1" applyFill="1" applyAlignment="1">
      <alignment horizontal="right" vertical="center"/>
    </xf>
    <xf numFmtId="38" fontId="7" fillId="0" borderId="0" xfId="48" applyFont="1" applyFill="1" applyAlignment="1">
      <alignment horizontal="center" vertical="center"/>
    </xf>
    <xf numFmtId="38" fontId="2" fillId="0" borderId="0" xfId="48" applyFont="1" applyFill="1" applyAlignment="1">
      <alignment horizontal="left" vertical="center"/>
    </xf>
    <xf numFmtId="38" fontId="5" fillId="0" borderId="21" xfId="48" applyFont="1" applyFill="1" applyBorder="1" applyAlignment="1">
      <alignment horizontal="center" vertical="center"/>
    </xf>
    <xf numFmtId="38" fontId="5" fillId="0" borderId="33" xfId="48" applyNumberFormat="1" applyFont="1" applyFill="1" applyBorder="1" applyAlignment="1">
      <alignment horizontal="center" vertical="center"/>
    </xf>
    <xf numFmtId="38" fontId="5" fillId="0" borderId="34" xfId="48" applyFont="1" applyFill="1" applyBorder="1" applyAlignment="1">
      <alignment horizontal="center" vertical="center"/>
    </xf>
    <xf numFmtId="38" fontId="5" fillId="0" borderId="35" xfId="48" applyNumberFormat="1" applyFont="1" applyFill="1" applyBorder="1" applyAlignment="1">
      <alignment horizontal="center" vertical="center"/>
    </xf>
    <xf numFmtId="38" fontId="2" fillId="0" borderId="22" xfId="48" applyFont="1" applyFill="1" applyBorder="1" applyAlignment="1">
      <alignment vertical="center" wrapText="1"/>
    </xf>
    <xf numFmtId="38" fontId="9" fillId="0" borderId="34" xfId="48" applyFont="1" applyFill="1" applyBorder="1" applyAlignment="1">
      <alignment horizontal="center" vertical="center" wrapText="1"/>
    </xf>
    <xf numFmtId="38" fontId="9" fillId="0" borderId="21" xfId="48" applyFont="1" applyFill="1" applyBorder="1" applyAlignment="1">
      <alignment horizontal="center" vertical="center" wrapText="1"/>
    </xf>
    <xf numFmtId="38" fontId="2" fillId="0" borderId="26" xfId="48" applyFont="1" applyFill="1" applyBorder="1" applyAlignment="1">
      <alignment vertical="center" wrapText="1"/>
    </xf>
    <xf numFmtId="38" fontId="2" fillId="0" borderId="26" xfId="48" applyFont="1" applyFill="1" applyBorder="1" applyAlignment="1">
      <alignment horizontal="center" vertical="center" shrinkToFit="1"/>
    </xf>
    <xf numFmtId="38" fontId="2" fillId="0" borderId="22" xfId="48" applyFont="1" applyFill="1" applyBorder="1" applyAlignment="1">
      <alignment horizontal="center" vertical="center" shrinkToFit="1"/>
    </xf>
    <xf numFmtId="38" fontId="7" fillId="0" borderId="0" xfId="48" applyFont="1" applyFill="1" applyAlignment="1">
      <alignment horizontal="center" vertical="center"/>
    </xf>
    <xf numFmtId="38" fontId="2" fillId="0" borderId="36" xfId="48" applyNumberFormat="1" applyFont="1" applyFill="1" applyBorder="1" applyAlignment="1">
      <alignment horizontal="center" vertical="center" wrapText="1"/>
    </xf>
    <xf numFmtId="38" fontId="2" fillId="0" borderId="37" xfId="48" applyNumberFormat="1" applyFont="1" applyFill="1" applyBorder="1" applyAlignment="1">
      <alignment horizontal="center" vertical="center" wrapText="1"/>
    </xf>
    <xf numFmtId="38" fontId="2" fillId="0" borderId="38" xfId="48" applyNumberFormat="1" applyFont="1" applyFill="1" applyBorder="1" applyAlignment="1">
      <alignment horizontal="center" vertical="center" wrapText="1"/>
    </xf>
    <xf numFmtId="38" fontId="2" fillId="0" borderId="34" xfId="48" applyNumberFormat="1" applyFont="1" applyFill="1" applyBorder="1" applyAlignment="1">
      <alignment horizontal="center" vertical="center" wrapText="1"/>
    </xf>
    <xf numFmtId="38" fontId="2" fillId="0" borderId="38" xfId="48" applyFont="1" applyFill="1" applyBorder="1" applyAlignment="1">
      <alignment horizontal="center" vertical="center"/>
    </xf>
    <xf numFmtId="38" fontId="2" fillId="0" borderId="34" xfId="48" applyFont="1" applyFill="1" applyBorder="1" applyAlignment="1">
      <alignment horizontal="center" vertical="center"/>
    </xf>
    <xf numFmtId="38" fontId="2" fillId="33" borderId="11" xfId="48" applyFont="1" applyFill="1" applyBorder="1" applyAlignment="1">
      <alignment horizontal="center" vertical="center"/>
    </xf>
    <xf numFmtId="38" fontId="2" fillId="33" borderId="39" xfId="48" applyFont="1" applyFill="1" applyBorder="1" applyAlignment="1">
      <alignment horizontal="center" vertical="center"/>
    </xf>
    <xf numFmtId="38" fontId="6" fillId="0" borderId="29" xfId="48" applyFont="1" applyFill="1" applyBorder="1" applyAlignment="1">
      <alignment horizontal="center" vertical="center" wrapText="1" shrinkToFit="1"/>
    </xf>
    <xf numFmtId="0" fontId="6" fillId="0" borderId="40" xfId="0" applyFont="1" applyFill="1" applyBorder="1" applyAlignment="1">
      <alignment horizontal="center" vertical="center" wrapText="1" shrinkToFit="1"/>
    </xf>
    <xf numFmtId="38" fontId="6" fillId="0" borderId="28" xfId="48" applyFont="1" applyFill="1" applyBorder="1" applyAlignment="1">
      <alignment horizontal="center" vertical="center" wrapText="1"/>
    </xf>
    <xf numFmtId="38" fontId="6" fillId="0" borderId="41" xfId="48" applyFont="1" applyFill="1" applyBorder="1" applyAlignment="1">
      <alignment horizontal="center" vertical="center"/>
    </xf>
    <xf numFmtId="38" fontId="6" fillId="0" borderId="12" xfId="48" applyFont="1" applyFill="1" applyBorder="1" applyAlignment="1">
      <alignment horizontal="center" vertical="center" wrapText="1" shrinkToFit="1"/>
    </xf>
    <xf numFmtId="38" fontId="6" fillId="0" borderId="42" xfId="48" applyFont="1" applyFill="1" applyBorder="1" applyAlignment="1">
      <alignment horizontal="center" vertical="center" wrapText="1" shrinkToFit="1"/>
    </xf>
    <xf numFmtId="38" fontId="2" fillId="0" borderId="29" xfId="48" applyFont="1" applyFill="1" applyBorder="1" applyAlignment="1">
      <alignment horizontal="center" vertical="center"/>
    </xf>
    <xf numFmtId="38" fontId="2" fillId="0" borderId="40" xfId="48" applyFont="1" applyFill="1" applyBorder="1" applyAlignment="1">
      <alignment horizontal="center" vertical="center"/>
    </xf>
    <xf numFmtId="177" fontId="2" fillId="0" borderId="12" xfId="48" applyNumberFormat="1" applyFont="1" applyFill="1" applyBorder="1" applyAlignment="1">
      <alignment horizontal="center" vertical="center"/>
    </xf>
    <xf numFmtId="177" fontId="2" fillId="0" borderId="32" xfId="48" applyNumberFormat="1" applyFont="1" applyFill="1" applyBorder="1" applyAlignment="1">
      <alignment horizontal="center" vertical="center"/>
    </xf>
    <xf numFmtId="38" fontId="2" fillId="0" borderId="43" xfId="48" applyFont="1" applyFill="1" applyBorder="1" applyAlignment="1">
      <alignment horizontal="center" vertical="center"/>
    </xf>
    <xf numFmtId="38" fontId="2" fillId="0" borderId="44" xfId="48" applyFont="1" applyFill="1" applyBorder="1" applyAlignment="1">
      <alignment horizontal="center" vertical="center"/>
    </xf>
    <xf numFmtId="38" fontId="2" fillId="0" borderId="12" xfId="48" applyFont="1" applyFill="1" applyBorder="1" applyAlignment="1">
      <alignment horizontal="center" vertical="center"/>
    </xf>
    <xf numFmtId="38" fontId="2" fillId="0" borderId="42" xfId="48" applyFont="1" applyFill="1" applyBorder="1" applyAlignment="1">
      <alignment horizontal="center" vertical="center"/>
    </xf>
    <xf numFmtId="178" fontId="5" fillId="0" borderId="45" xfId="48" applyNumberFormat="1" applyFont="1" applyFill="1" applyBorder="1" applyAlignment="1">
      <alignment horizontal="center" vertical="center"/>
    </xf>
    <xf numFmtId="178" fontId="5" fillId="0" borderId="46" xfId="48" applyNumberFormat="1" applyFont="1" applyFill="1" applyBorder="1" applyAlignment="1">
      <alignment horizontal="center" vertical="center"/>
    </xf>
    <xf numFmtId="178" fontId="5" fillId="0" borderId="47" xfId="48" applyNumberFormat="1" applyFont="1" applyFill="1" applyBorder="1" applyAlignment="1">
      <alignment horizontal="center" vertical="center"/>
    </xf>
    <xf numFmtId="38" fontId="2" fillId="0" borderId="48" xfId="48" applyNumberFormat="1" applyFont="1" applyFill="1" applyBorder="1" applyAlignment="1">
      <alignment horizontal="center" vertical="center" wrapText="1"/>
    </xf>
    <xf numFmtId="177" fontId="5" fillId="33" borderId="49" xfId="48" applyNumberFormat="1" applyFont="1" applyFill="1" applyBorder="1" applyAlignment="1">
      <alignment horizontal="center" vertical="center"/>
    </xf>
    <xf numFmtId="177" fontId="5" fillId="33" borderId="50" xfId="48" applyNumberFormat="1" applyFont="1" applyFill="1" applyBorder="1" applyAlignment="1">
      <alignment horizontal="center" vertical="center"/>
    </xf>
    <xf numFmtId="177" fontId="5" fillId="33" borderId="51" xfId="48" applyNumberFormat="1" applyFont="1" applyFill="1" applyBorder="1" applyAlignment="1">
      <alignment horizontal="center" vertical="center"/>
    </xf>
    <xf numFmtId="38" fontId="2" fillId="0" borderId="52" xfId="48" applyFont="1" applyFill="1" applyBorder="1" applyAlignment="1">
      <alignment horizontal="center" vertical="center" wrapText="1"/>
    </xf>
    <xf numFmtId="38" fontId="2" fillId="0" borderId="53" xfId="48" applyFont="1" applyFill="1" applyBorder="1" applyAlignment="1">
      <alignment horizontal="center" vertical="center" wrapText="1"/>
    </xf>
    <xf numFmtId="38" fontId="2" fillId="0" borderId="54" xfId="48" applyFont="1" applyFill="1" applyBorder="1" applyAlignment="1">
      <alignment horizontal="center" vertical="center" wrapText="1"/>
    </xf>
    <xf numFmtId="38" fontId="2" fillId="0" borderId="55" xfId="48"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962025</xdr:colOff>
      <xdr:row>0</xdr:row>
      <xdr:rowOff>28575</xdr:rowOff>
    </xdr:from>
    <xdr:to>
      <xdr:col>15</xdr:col>
      <xdr:colOff>695325</xdr:colOff>
      <xdr:row>0</xdr:row>
      <xdr:rowOff>419100</xdr:rowOff>
    </xdr:to>
    <xdr:sp>
      <xdr:nvSpPr>
        <xdr:cNvPr id="1" name="テキスト ボックス 1"/>
        <xdr:cNvSpPr txBox="1">
          <a:spLocks noChangeArrowheads="1"/>
        </xdr:cNvSpPr>
      </xdr:nvSpPr>
      <xdr:spPr>
        <a:xfrm>
          <a:off x="17192625" y="28575"/>
          <a:ext cx="2428875" cy="390525"/>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400" b="0" i="0" u="none" baseline="0">
              <a:solidFill>
                <a:srgbClr val="000000"/>
              </a:solidFill>
            </a:rPr>
            <a:t>都道府県名　京都府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63"/>
  <sheetViews>
    <sheetView tabSelected="1" zoomScale="70" zoomScaleNormal="70" zoomScalePageLayoutView="0" workbookViewId="0" topLeftCell="A1">
      <selection activeCell="A1" sqref="A1:P1"/>
    </sheetView>
  </sheetViews>
  <sheetFormatPr defaultColWidth="9.00390625" defaultRowHeight="13.5"/>
  <cols>
    <col min="1" max="1" width="5.625" style="1" customWidth="1"/>
    <col min="2" max="2" width="5.625" style="3" customWidth="1"/>
    <col min="3" max="3" width="15.625" style="1" customWidth="1"/>
    <col min="4" max="5" width="5.625" style="3" customWidth="1"/>
    <col min="6" max="6" width="12.875" style="1" customWidth="1"/>
    <col min="7" max="7" width="8.75390625" style="1" customWidth="1"/>
    <col min="8" max="8" width="7.625" style="1" bestFit="1" customWidth="1"/>
    <col min="9" max="9" width="82.625" style="1" customWidth="1"/>
    <col min="10" max="10" width="17.25390625" style="1" customWidth="1"/>
    <col min="11" max="11" width="17.00390625" style="1" customWidth="1"/>
    <col min="12" max="12" width="18.625" style="1" customWidth="1"/>
    <col min="13" max="13" width="10.125" style="2" customWidth="1"/>
    <col min="14" max="14" width="16.625" style="1" bestFit="1" customWidth="1"/>
    <col min="15" max="15" width="18.75390625" style="1" customWidth="1"/>
    <col min="16" max="16" width="10.125" style="1" customWidth="1"/>
    <col min="17" max="18" width="7.50390625" style="1" customWidth="1"/>
    <col min="19" max="19" width="3.625" style="1" customWidth="1"/>
    <col min="20" max="16384" width="9.00390625" style="1" customWidth="1"/>
  </cols>
  <sheetData>
    <row r="1" spans="1:18" s="4" customFormat="1" ht="39" customHeight="1">
      <c r="A1" s="55" t="s">
        <v>25</v>
      </c>
      <c r="B1" s="55"/>
      <c r="C1" s="55"/>
      <c r="D1" s="55"/>
      <c r="E1" s="55"/>
      <c r="F1" s="55"/>
      <c r="G1" s="55"/>
      <c r="H1" s="55"/>
      <c r="I1" s="55"/>
      <c r="J1" s="55"/>
      <c r="K1" s="55"/>
      <c r="L1" s="55"/>
      <c r="M1" s="55"/>
      <c r="N1" s="55"/>
      <c r="O1" s="55"/>
      <c r="P1" s="55"/>
      <c r="Q1" s="43"/>
      <c r="R1" s="43"/>
    </row>
    <row r="2" spans="2:18" s="4" customFormat="1" ht="16.5" customHeight="1" thickBot="1">
      <c r="B2" s="6"/>
      <c r="D2" s="6"/>
      <c r="E2" s="6"/>
      <c r="M2" s="5"/>
      <c r="N2" s="42"/>
      <c r="P2" s="42" t="s">
        <v>16</v>
      </c>
      <c r="Q2" s="42"/>
      <c r="R2" s="42"/>
    </row>
    <row r="3" spans="1:18" s="4" customFormat="1" ht="18.75" customHeight="1">
      <c r="A3" s="56" t="s">
        <v>15</v>
      </c>
      <c r="B3" s="58" t="s">
        <v>14</v>
      </c>
      <c r="C3" s="60" t="s">
        <v>13</v>
      </c>
      <c r="D3" s="58" t="s">
        <v>12</v>
      </c>
      <c r="E3" s="81" t="s">
        <v>11</v>
      </c>
      <c r="F3" s="87"/>
      <c r="G3" s="87"/>
      <c r="H3" s="88"/>
      <c r="I3" s="74" t="s">
        <v>10</v>
      </c>
      <c r="J3" s="76" t="s">
        <v>9</v>
      </c>
      <c r="K3" s="41"/>
      <c r="L3" s="41"/>
      <c r="M3" s="40"/>
      <c r="N3" s="68" t="s">
        <v>8</v>
      </c>
      <c r="O3" s="39"/>
      <c r="P3" s="38"/>
      <c r="Q3" s="33"/>
      <c r="R3" s="33"/>
    </row>
    <row r="4" spans="1:18" s="4" customFormat="1" ht="11.25" customHeight="1">
      <c r="A4" s="57"/>
      <c r="B4" s="59"/>
      <c r="C4" s="61"/>
      <c r="D4" s="59"/>
      <c r="E4" s="59"/>
      <c r="F4" s="85" t="s">
        <v>22</v>
      </c>
      <c r="G4" s="85" t="s">
        <v>21</v>
      </c>
      <c r="H4" s="85" t="s">
        <v>268</v>
      </c>
      <c r="I4" s="75"/>
      <c r="J4" s="77"/>
      <c r="K4" s="70" t="s">
        <v>7</v>
      </c>
      <c r="L4" s="37"/>
      <c r="M4" s="36"/>
      <c r="N4" s="69"/>
      <c r="O4" s="64" t="s">
        <v>6</v>
      </c>
      <c r="P4" s="66" t="s">
        <v>20</v>
      </c>
      <c r="Q4" s="33"/>
      <c r="R4" s="33"/>
    </row>
    <row r="5" spans="1:18" s="4" customFormat="1" ht="36.75" customHeight="1" thickBot="1">
      <c r="A5" s="57"/>
      <c r="B5" s="59"/>
      <c r="C5" s="61"/>
      <c r="D5" s="59"/>
      <c r="E5" s="59"/>
      <c r="F5" s="86"/>
      <c r="G5" s="86"/>
      <c r="H5" s="86"/>
      <c r="I5" s="75"/>
      <c r="J5" s="77"/>
      <c r="K5" s="71"/>
      <c r="L5" s="35" t="s">
        <v>5</v>
      </c>
      <c r="M5" s="34" t="s">
        <v>19</v>
      </c>
      <c r="N5" s="69"/>
      <c r="O5" s="65"/>
      <c r="P5" s="67"/>
      <c r="Q5" s="33"/>
      <c r="R5" s="33"/>
    </row>
    <row r="6" spans="1:18" s="4" customFormat="1" ht="27" customHeight="1">
      <c r="A6" s="48">
        <v>1</v>
      </c>
      <c r="B6" s="32">
        <v>1</v>
      </c>
      <c r="C6" s="53" t="s">
        <v>273</v>
      </c>
      <c r="D6" s="32">
        <v>1</v>
      </c>
      <c r="E6" s="31">
        <v>8</v>
      </c>
      <c r="F6" s="50" t="s">
        <v>26</v>
      </c>
      <c r="G6" s="47"/>
      <c r="H6" s="47"/>
      <c r="I6" s="52" t="s">
        <v>28</v>
      </c>
      <c r="J6" s="16">
        <v>59000</v>
      </c>
      <c r="K6" s="30">
        <v>44710</v>
      </c>
      <c r="L6" s="30">
        <v>39740</v>
      </c>
      <c r="M6" s="29">
        <f aca="true" t="shared" si="0" ref="M6:M32">IF(E6&lt;13,IF(L6="","",L6/J6),"")</f>
        <v>0.6735593220338983</v>
      </c>
      <c r="N6" s="16">
        <v>33</v>
      </c>
      <c r="O6" s="30">
        <v>31</v>
      </c>
      <c r="P6" s="29">
        <f aca="true" t="shared" si="1" ref="P6:P32">IF(E6&lt;13,IF(O6="","",O6/N6),"")</f>
        <v>0.9393939393939394</v>
      </c>
      <c r="Q6" s="14"/>
      <c r="R6" s="14"/>
    </row>
    <row r="7" spans="1:18" s="4" customFormat="1" ht="27" customHeight="1">
      <c r="A7" s="46">
        <f aca="true" t="shared" si="2" ref="A7:A237">IF(A6="","",A6+1)</f>
        <v>2</v>
      </c>
      <c r="B7" s="25">
        <v>1</v>
      </c>
      <c r="C7" s="54" t="s">
        <v>273</v>
      </c>
      <c r="D7" s="25">
        <v>1</v>
      </c>
      <c r="E7" s="24">
        <v>6</v>
      </c>
      <c r="F7" s="51"/>
      <c r="G7" s="45"/>
      <c r="H7" s="45"/>
      <c r="I7" s="49" t="s">
        <v>29</v>
      </c>
      <c r="J7" s="28">
        <v>2525</v>
      </c>
      <c r="K7" s="27">
        <v>1512</v>
      </c>
      <c r="L7" s="27">
        <v>1512</v>
      </c>
      <c r="M7" s="26">
        <f t="shared" si="0"/>
        <v>0.5988118811881188</v>
      </c>
      <c r="N7" s="28">
        <v>1</v>
      </c>
      <c r="O7" s="27">
        <v>1</v>
      </c>
      <c r="P7" s="26">
        <f t="shared" si="1"/>
        <v>1</v>
      </c>
      <c r="Q7" s="14"/>
      <c r="R7" s="14"/>
    </row>
    <row r="8" spans="1:18" s="4" customFormat="1" ht="27" customHeight="1">
      <c r="A8" s="46">
        <f t="shared" si="2"/>
        <v>3</v>
      </c>
      <c r="B8" s="25">
        <v>1</v>
      </c>
      <c r="C8" s="54" t="s">
        <v>273</v>
      </c>
      <c r="D8" s="25">
        <v>1</v>
      </c>
      <c r="E8" s="24">
        <v>6</v>
      </c>
      <c r="F8" s="51"/>
      <c r="G8" s="45"/>
      <c r="H8" s="45"/>
      <c r="I8" s="49" t="s">
        <v>30</v>
      </c>
      <c r="J8" s="28">
        <v>9300</v>
      </c>
      <c r="K8" s="27">
        <v>7300</v>
      </c>
      <c r="L8" s="27">
        <v>7300</v>
      </c>
      <c r="M8" s="26">
        <f>IF(E8&lt;13,IF(L8="","",L8/J8),"")</f>
        <v>0.7849462365591398</v>
      </c>
      <c r="N8" s="28">
        <v>3</v>
      </c>
      <c r="O8" s="27">
        <v>3</v>
      </c>
      <c r="P8" s="26">
        <f>IF(E8&lt;13,IF(O8="","",O8/N8),"")</f>
        <v>1</v>
      </c>
      <c r="Q8" s="14"/>
      <c r="R8" s="14"/>
    </row>
    <row r="9" spans="1:18" s="4" customFormat="1" ht="27" customHeight="1">
      <c r="A9" s="46">
        <f t="shared" si="2"/>
        <v>4</v>
      </c>
      <c r="B9" s="25">
        <v>1</v>
      </c>
      <c r="C9" s="54" t="s">
        <v>273</v>
      </c>
      <c r="D9" s="25">
        <v>1</v>
      </c>
      <c r="E9" s="24">
        <v>10</v>
      </c>
      <c r="F9" s="51" t="s">
        <v>33</v>
      </c>
      <c r="G9" s="45"/>
      <c r="H9" s="45"/>
      <c r="I9" s="49" t="s">
        <v>267</v>
      </c>
      <c r="J9" s="28">
        <v>25000</v>
      </c>
      <c r="K9" s="27">
        <v>13000</v>
      </c>
      <c r="L9" s="27">
        <v>13000</v>
      </c>
      <c r="M9" s="26">
        <f t="shared" si="0"/>
        <v>0.52</v>
      </c>
      <c r="N9" s="28">
        <v>5</v>
      </c>
      <c r="O9" s="27">
        <v>5</v>
      </c>
      <c r="P9" s="26">
        <f t="shared" si="1"/>
        <v>1</v>
      </c>
      <c r="Q9" s="14"/>
      <c r="R9" s="14"/>
    </row>
    <row r="10" spans="1:18" s="4" customFormat="1" ht="27" customHeight="1">
      <c r="A10" s="46">
        <f t="shared" si="2"/>
        <v>5</v>
      </c>
      <c r="B10" s="25">
        <v>1</v>
      </c>
      <c r="C10" s="54" t="s">
        <v>273</v>
      </c>
      <c r="D10" s="25">
        <v>1</v>
      </c>
      <c r="E10" s="24">
        <v>7</v>
      </c>
      <c r="F10" s="51"/>
      <c r="G10" s="45" t="s">
        <v>31</v>
      </c>
      <c r="H10" s="45"/>
      <c r="I10" s="49" t="s">
        <v>32</v>
      </c>
      <c r="J10" s="28">
        <v>4300</v>
      </c>
      <c r="K10" s="27">
        <v>2840</v>
      </c>
      <c r="L10" s="27">
        <v>2840</v>
      </c>
      <c r="M10" s="26">
        <f t="shared" si="0"/>
        <v>0.6604651162790698</v>
      </c>
      <c r="N10" s="28">
        <v>10</v>
      </c>
      <c r="O10" s="27">
        <v>10</v>
      </c>
      <c r="P10" s="26">
        <f t="shared" si="1"/>
        <v>1</v>
      </c>
      <c r="Q10" s="14"/>
      <c r="R10" s="14"/>
    </row>
    <row r="11" spans="1:18" s="4" customFormat="1" ht="27" customHeight="1">
      <c r="A11" s="46">
        <f t="shared" si="2"/>
        <v>6</v>
      </c>
      <c r="B11" s="25">
        <v>1</v>
      </c>
      <c r="C11" s="54" t="s">
        <v>273</v>
      </c>
      <c r="D11" s="25">
        <v>1</v>
      </c>
      <c r="E11" s="24">
        <v>10</v>
      </c>
      <c r="F11" s="51" t="s">
        <v>33</v>
      </c>
      <c r="G11" s="45"/>
      <c r="H11" s="45"/>
      <c r="I11" s="49" t="s">
        <v>34</v>
      </c>
      <c r="J11" s="28">
        <v>8000</v>
      </c>
      <c r="K11" s="27">
        <v>4008</v>
      </c>
      <c r="L11" s="27">
        <v>4008</v>
      </c>
      <c r="M11" s="26">
        <f t="shared" si="0"/>
        <v>0.501</v>
      </c>
      <c r="N11" s="28">
        <v>1</v>
      </c>
      <c r="O11" s="27">
        <v>1</v>
      </c>
      <c r="P11" s="26">
        <f t="shared" si="1"/>
        <v>1</v>
      </c>
      <c r="Q11" s="14"/>
      <c r="R11" s="14"/>
    </row>
    <row r="12" spans="1:18" s="4" customFormat="1" ht="27" customHeight="1">
      <c r="A12" s="46">
        <f t="shared" si="2"/>
        <v>7</v>
      </c>
      <c r="B12" s="25">
        <v>1</v>
      </c>
      <c r="C12" s="54" t="s">
        <v>273</v>
      </c>
      <c r="D12" s="25">
        <v>1</v>
      </c>
      <c r="E12" s="24">
        <v>6</v>
      </c>
      <c r="F12" s="51"/>
      <c r="G12" s="45"/>
      <c r="H12" s="45"/>
      <c r="I12" s="49" t="s">
        <v>35</v>
      </c>
      <c r="J12" s="28">
        <v>90000</v>
      </c>
      <c r="K12" s="27">
        <v>72000</v>
      </c>
      <c r="L12" s="27">
        <v>54000</v>
      </c>
      <c r="M12" s="26">
        <f t="shared" si="0"/>
        <v>0.6</v>
      </c>
      <c r="N12" s="28">
        <v>60</v>
      </c>
      <c r="O12" s="27">
        <v>30</v>
      </c>
      <c r="P12" s="26">
        <f t="shared" si="1"/>
        <v>0.5</v>
      </c>
      <c r="Q12" s="14"/>
      <c r="R12" s="14"/>
    </row>
    <row r="13" spans="1:18" s="4" customFormat="1" ht="27" customHeight="1">
      <c r="A13" s="46">
        <f t="shared" si="2"/>
        <v>8</v>
      </c>
      <c r="B13" s="25">
        <v>1</v>
      </c>
      <c r="C13" s="54" t="s">
        <v>273</v>
      </c>
      <c r="D13" s="25">
        <v>1</v>
      </c>
      <c r="E13" s="24">
        <v>6</v>
      </c>
      <c r="F13" s="51"/>
      <c r="G13" s="45"/>
      <c r="H13" s="45"/>
      <c r="I13" s="49" t="s">
        <v>36</v>
      </c>
      <c r="J13" s="28">
        <v>11000</v>
      </c>
      <c r="K13" s="27">
        <v>6178</v>
      </c>
      <c r="L13" s="27">
        <v>6178</v>
      </c>
      <c r="M13" s="26">
        <f t="shared" si="0"/>
        <v>0.5616363636363636</v>
      </c>
      <c r="N13" s="28">
        <v>2</v>
      </c>
      <c r="O13" s="27">
        <v>2</v>
      </c>
      <c r="P13" s="26">
        <f t="shared" si="1"/>
        <v>1</v>
      </c>
      <c r="Q13" s="14"/>
      <c r="R13" s="14"/>
    </row>
    <row r="14" spans="1:18" s="4" customFormat="1" ht="27" customHeight="1">
      <c r="A14" s="46">
        <f t="shared" si="2"/>
        <v>9</v>
      </c>
      <c r="B14" s="25">
        <v>1</v>
      </c>
      <c r="C14" s="54" t="s">
        <v>273</v>
      </c>
      <c r="D14" s="25">
        <v>1</v>
      </c>
      <c r="E14" s="24">
        <v>6</v>
      </c>
      <c r="F14" s="51"/>
      <c r="G14" s="45"/>
      <c r="H14" s="45"/>
      <c r="I14" s="49" t="s">
        <v>37</v>
      </c>
      <c r="J14" s="28">
        <v>22475</v>
      </c>
      <c r="K14" s="27">
        <v>19216</v>
      </c>
      <c r="L14" s="27">
        <v>19216</v>
      </c>
      <c r="M14" s="26">
        <f t="shared" si="0"/>
        <v>0.8549944382647386</v>
      </c>
      <c r="N14" s="28">
        <v>5</v>
      </c>
      <c r="O14" s="27">
        <v>5</v>
      </c>
      <c r="P14" s="26">
        <f t="shared" si="1"/>
        <v>1</v>
      </c>
      <c r="Q14" s="14"/>
      <c r="R14" s="14"/>
    </row>
    <row r="15" spans="1:18" s="4" customFormat="1" ht="27" customHeight="1">
      <c r="A15" s="46">
        <f t="shared" si="2"/>
        <v>10</v>
      </c>
      <c r="B15" s="25">
        <v>1</v>
      </c>
      <c r="C15" s="54" t="s">
        <v>273</v>
      </c>
      <c r="D15" s="25">
        <v>1</v>
      </c>
      <c r="E15" s="24">
        <v>6</v>
      </c>
      <c r="F15" s="51"/>
      <c r="G15" s="45"/>
      <c r="H15" s="45"/>
      <c r="I15" s="49" t="s">
        <v>38</v>
      </c>
      <c r="J15" s="28">
        <v>7000</v>
      </c>
      <c r="K15" s="27">
        <v>5514</v>
      </c>
      <c r="L15" s="27">
        <v>3570</v>
      </c>
      <c r="M15" s="26">
        <f t="shared" si="0"/>
        <v>0.51</v>
      </c>
      <c r="N15" s="28">
        <v>9</v>
      </c>
      <c r="O15" s="27">
        <v>7</v>
      </c>
      <c r="P15" s="26">
        <f t="shared" si="1"/>
        <v>0.7777777777777778</v>
      </c>
      <c r="Q15" s="14"/>
      <c r="R15" s="14"/>
    </row>
    <row r="16" spans="1:18" s="4" customFormat="1" ht="27" customHeight="1">
      <c r="A16" s="46">
        <f t="shared" si="2"/>
        <v>11</v>
      </c>
      <c r="B16" s="25">
        <v>1</v>
      </c>
      <c r="C16" s="54" t="s">
        <v>273</v>
      </c>
      <c r="D16" s="25">
        <v>1</v>
      </c>
      <c r="E16" s="24">
        <v>6</v>
      </c>
      <c r="F16" s="51"/>
      <c r="G16" s="45"/>
      <c r="H16" s="45"/>
      <c r="I16" s="49" t="s">
        <v>39</v>
      </c>
      <c r="J16" s="28">
        <v>19642</v>
      </c>
      <c r="K16" s="27">
        <v>16380</v>
      </c>
      <c r="L16" s="27">
        <v>16380</v>
      </c>
      <c r="M16" s="26">
        <f t="shared" si="0"/>
        <v>0.8339272986457591</v>
      </c>
      <c r="N16" s="28">
        <v>7</v>
      </c>
      <c r="O16" s="27">
        <v>7</v>
      </c>
      <c r="P16" s="26">
        <f t="shared" si="1"/>
        <v>1</v>
      </c>
      <c r="Q16" s="14"/>
      <c r="R16" s="14"/>
    </row>
    <row r="17" spans="1:18" s="4" customFormat="1" ht="27" customHeight="1">
      <c r="A17" s="46">
        <f t="shared" si="2"/>
        <v>12</v>
      </c>
      <c r="B17" s="25">
        <v>1</v>
      </c>
      <c r="C17" s="54" t="s">
        <v>273</v>
      </c>
      <c r="D17" s="25">
        <v>1</v>
      </c>
      <c r="E17" s="24">
        <v>6</v>
      </c>
      <c r="F17" s="51"/>
      <c r="G17" s="45"/>
      <c r="H17" s="45"/>
      <c r="I17" s="49" t="s">
        <v>40</v>
      </c>
      <c r="J17" s="28">
        <v>73000</v>
      </c>
      <c r="K17" s="27">
        <v>53298</v>
      </c>
      <c r="L17" s="27">
        <v>53298</v>
      </c>
      <c r="M17" s="26">
        <f t="shared" si="0"/>
        <v>0.7301095890410959</v>
      </c>
      <c r="N17" s="28">
        <v>14</v>
      </c>
      <c r="O17" s="27">
        <v>14</v>
      </c>
      <c r="P17" s="26">
        <f t="shared" si="1"/>
        <v>1</v>
      </c>
      <c r="Q17" s="14"/>
      <c r="R17" s="14"/>
    </row>
    <row r="18" spans="1:18" s="4" customFormat="1" ht="27" customHeight="1">
      <c r="A18" s="46">
        <f t="shared" si="2"/>
        <v>13</v>
      </c>
      <c r="B18" s="25">
        <v>1</v>
      </c>
      <c r="C18" s="54" t="s">
        <v>273</v>
      </c>
      <c r="D18" s="25">
        <v>1</v>
      </c>
      <c r="E18" s="24">
        <v>6</v>
      </c>
      <c r="F18" s="51"/>
      <c r="G18" s="45"/>
      <c r="H18" s="45"/>
      <c r="I18" s="49" t="s">
        <v>41</v>
      </c>
      <c r="J18" s="28">
        <v>57000</v>
      </c>
      <c r="K18" s="27">
        <v>41238</v>
      </c>
      <c r="L18" s="27">
        <v>41238</v>
      </c>
      <c r="M18" s="26">
        <f t="shared" si="0"/>
        <v>0.7234736842105263</v>
      </c>
      <c r="N18" s="28">
        <v>9</v>
      </c>
      <c r="O18" s="27">
        <v>9</v>
      </c>
      <c r="P18" s="26">
        <f t="shared" si="1"/>
        <v>1</v>
      </c>
      <c r="Q18" s="14"/>
      <c r="R18" s="14"/>
    </row>
    <row r="19" spans="1:18" s="4" customFormat="1" ht="27" customHeight="1">
      <c r="A19" s="46">
        <f t="shared" si="2"/>
        <v>14</v>
      </c>
      <c r="B19" s="25">
        <v>1</v>
      </c>
      <c r="C19" s="54" t="s">
        <v>273</v>
      </c>
      <c r="D19" s="25">
        <v>1</v>
      </c>
      <c r="E19" s="24">
        <v>6</v>
      </c>
      <c r="F19" s="51"/>
      <c r="G19" s="45"/>
      <c r="H19" s="45"/>
      <c r="I19" s="49" t="s">
        <v>42</v>
      </c>
      <c r="J19" s="28">
        <v>23800</v>
      </c>
      <c r="K19" s="27">
        <v>12393</v>
      </c>
      <c r="L19" s="27">
        <v>12393</v>
      </c>
      <c r="M19" s="26">
        <f t="shared" si="0"/>
        <v>0.5207142857142857</v>
      </c>
      <c r="N19" s="28">
        <v>3</v>
      </c>
      <c r="O19" s="27">
        <v>3</v>
      </c>
      <c r="P19" s="26">
        <f t="shared" si="1"/>
        <v>1</v>
      </c>
      <c r="Q19" s="14"/>
      <c r="R19" s="14"/>
    </row>
    <row r="20" spans="1:18" s="4" customFormat="1" ht="27" customHeight="1">
      <c r="A20" s="46">
        <f t="shared" si="2"/>
        <v>15</v>
      </c>
      <c r="B20" s="25">
        <v>1</v>
      </c>
      <c r="C20" s="54" t="s">
        <v>273</v>
      </c>
      <c r="D20" s="25">
        <v>1</v>
      </c>
      <c r="E20" s="24">
        <v>7</v>
      </c>
      <c r="F20" s="51"/>
      <c r="G20" s="45" t="s">
        <v>31</v>
      </c>
      <c r="H20" s="45"/>
      <c r="I20" s="49" t="s">
        <v>43</v>
      </c>
      <c r="J20" s="28">
        <v>200000</v>
      </c>
      <c r="K20" s="27">
        <v>150000</v>
      </c>
      <c r="L20" s="27">
        <v>150000</v>
      </c>
      <c r="M20" s="26">
        <f t="shared" si="0"/>
        <v>0.75</v>
      </c>
      <c r="N20" s="28">
        <v>100</v>
      </c>
      <c r="O20" s="27">
        <v>100</v>
      </c>
      <c r="P20" s="26">
        <f t="shared" si="1"/>
        <v>1</v>
      </c>
      <c r="Q20" s="14"/>
      <c r="R20" s="14"/>
    </row>
    <row r="21" spans="1:18" s="4" customFormat="1" ht="27" customHeight="1">
      <c r="A21" s="46">
        <f t="shared" si="2"/>
        <v>16</v>
      </c>
      <c r="B21" s="25">
        <v>1</v>
      </c>
      <c r="C21" s="54" t="s">
        <v>273</v>
      </c>
      <c r="D21" s="25">
        <v>1</v>
      </c>
      <c r="E21" s="24">
        <v>6</v>
      </c>
      <c r="F21" s="51"/>
      <c r="G21" s="45"/>
      <c r="H21" s="45"/>
      <c r="I21" s="49" t="s">
        <v>44</v>
      </c>
      <c r="J21" s="28">
        <v>36000</v>
      </c>
      <c r="K21" s="27">
        <v>18000</v>
      </c>
      <c r="L21" s="27">
        <v>18000</v>
      </c>
      <c r="M21" s="26">
        <f t="shared" si="0"/>
        <v>0.5</v>
      </c>
      <c r="N21" s="28">
        <v>5</v>
      </c>
      <c r="O21" s="27">
        <v>5</v>
      </c>
      <c r="P21" s="26">
        <f t="shared" si="1"/>
        <v>1</v>
      </c>
      <c r="Q21" s="14"/>
      <c r="R21" s="14"/>
    </row>
    <row r="22" spans="1:18" s="4" customFormat="1" ht="27" customHeight="1">
      <c r="A22" s="46">
        <f t="shared" si="2"/>
        <v>17</v>
      </c>
      <c r="B22" s="25">
        <v>1</v>
      </c>
      <c r="C22" s="54" t="s">
        <v>273</v>
      </c>
      <c r="D22" s="25">
        <v>1</v>
      </c>
      <c r="E22" s="24">
        <v>6</v>
      </c>
      <c r="F22" s="51"/>
      <c r="G22" s="45"/>
      <c r="H22" s="45"/>
      <c r="I22" s="49" t="s">
        <v>45</v>
      </c>
      <c r="J22" s="28">
        <v>7000</v>
      </c>
      <c r="K22" s="27">
        <v>3600</v>
      </c>
      <c r="L22" s="27">
        <v>3600</v>
      </c>
      <c r="M22" s="26">
        <f t="shared" si="0"/>
        <v>0.5142857142857142</v>
      </c>
      <c r="N22" s="28">
        <v>1</v>
      </c>
      <c r="O22" s="27">
        <v>1</v>
      </c>
      <c r="P22" s="26">
        <f t="shared" si="1"/>
        <v>1</v>
      </c>
      <c r="Q22" s="14"/>
      <c r="R22" s="14"/>
    </row>
    <row r="23" spans="1:18" s="4" customFormat="1" ht="27" customHeight="1">
      <c r="A23" s="46">
        <f t="shared" si="2"/>
        <v>18</v>
      </c>
      <c r="B23" s="25">
        <v>1</v>
      </c>
      <c r="C23" s="54" t="s">
        <v>273</v>
      </c>
      <c r="D23" s="25">
        <v>1</v>
      </c>
      <c r="E23" s="24">
        <v>4</v>
      </c>
      <c r="F23" s="51"/>
      <c r="G23" s="45"/>
      <c r="H23" s="45"/>
      <c r="I23" s="49" t="s">
        <v>46</v>
      </c>
      <c r="J23" s="28">
        <v>50000</v>
      </c>
      <c r="K23" s="27">
        <v>38000</v>
      </c>
      <c r="L23" s="27">
        <v>28000</v>
      </c>
      <c r="M23" s="26">
        <f t="shared" si="0"/>
        <v>0.56</v>
      </c>
      <c r="N23" s="28">
        <v>22</v>
      </c>
      <c r="O23" s="27">
        <v>12</v>
      </c>
      <c r="P23" s="26">
        <f t="shared" si="1"/>
        <v>0.5454545454545454</v>
      </c>
      <c r="Q23" s="14"/>
      <c r="R23" s="14"/>
    </row>
    <row r="24" spans="1:18" s="4" customFormat="1" ht="27" customHeight="1">
      <c r="A24" s="46">
        <f t="shared" si="2"/>
        <v>19</v>
      </c>
      <c r="B24" s="25">
        <v>1</v>
      </c>
      <c r="C24" s="54" t="s">
        <v>273</v>
      </c>
      <c r="D24" s="25">
        <v>1</v>
      </c>
      <c r="E24" s="24">
        <v>6</v>
      </c>
      <c r="F24" s="51"/>
      <c r="G24" s="45"/>
      <c r="H24" s="45"/>
      <c r="I24" s="49" t="s">
        <v>47</v>
      </c>
      <c r="J24" s="28">
        <v>8000</v>
      </c>
      <c r="K24" s="27">
        <v>4000</v>
      </c>
      <c r="L24" s="27">
        <v>4000</v>
      </c>
      <c r="M24" s="26">
        <f t="shared" si="0"/>
        <v>0.5</v>
      </c>
      <c r="N24" s="28">
        <v>1</v>
      </c>
      <c r="O24" s="27">
        <v>1</v>
      </c>
      <c r="P24" s="26">
        <f t="shared" si="1"/>
        <v>1</v>
      </c>
      <c r="Q24" s="14"/>
      <c r="R24" s="14"/>
    </row>
    <row r="25" spans="1:18" s="4" customFormat="1" ht="27" customHeight="1">
      <c r="A25" s="46">
        <f t="shared" si="2"/>
        <v>20</v>
      </c>
      <c r="B25" s="25">
        <v>1</v>
      </c>
      <c r="C25" s="54" t="s">
        <v>273</v>
      </c>
      <c r="D25" s="25">
        <v>1</v>
      </c>
      <c r="E25" s="24">
        <v>6</v>
      </c>
      <c r="F25" s="51"/>
      <c r="G25" s="45"/>
      <c r="H25" s="45"/>
      <c r="I25" s="49" t="s">
        <v>48</v>
      </c>
      <c r="J25" s="28">
        <v>20000</v>
      </c>
      <c r="K25" s="27">
        <v>12280</v>
      </c>
      <c r="L25" s="27">
        <v>12280</v>
      </c>
      <c r="M25" s="26">
        <f t="shared" si="0"/>
        <v>0.614</v>
      </c>
      <c r="N25" s="28">
        <v>12</v>
      </c>
      <c r="O25" s="27">
        <v>12</v>
      </c>
      <c r="P25" s="26">
        <f t="shared" si="1"/>
        <v>1</v>
      </c>
      <c r="Q25" s="14"/>
      <c r="R25" s="14"/>
    </row>
    <row r="26" spans="1:18" s="4" customFormat="1" ht="27" customHeight="1">
      <c r="A26" s="46">
        <f t="shared" si="2"/>
        <v>21</v>
      </c>
      <c r="B26" s="25">
        <v>1</v>
      </c>
      <c r="C26" s="54" t="s">
        <v>273</v>
      </c>
      <c r="D26" s="25">
        <v>1</v>
      </c>
      <c r="E26" s="24">
        <v>3</v>
      </c>
      <c r="F26" s="51"/>
      <c r="G26" s="45"/>
      <c r="H26" s="45"/>
      <c r="I26" s="49" t="s">
        <v>49</v>
      </c>
      <c r="J26" s="28">
        <v>23000</v>
      </c>
      <c r="K26" s="27">
        <v>18000</v>
      </c>
      <c r="L26" s="27">
        <v>18000</v>
      </c>
      <c r="M26" s="26">
        <f t="shared" si="0"/>
        <v>0.782608695652174</v>
      </c>
      <c r="N26" s="28">
        <v>12</v>
      </c>
      <c r="O26" s="27">
        <v>12</v>
      </c>
      <c r="P26" s="26">
        <f t="shared" si="1"/>
        <v>1</v>
      </c>
      <c r="Q26" s="14"/>
      <c r="R26" s="14"/>
    </row>
    <row r="27" spans="1:18" s="4" customFormat="1" ht="27" customHeight="1">
      <c r="A27" s="46">
        <f t="shared" si="2"/>
        <v>22</v>
      </c>
      <c r="B27" s="25">
        <v>1</v>
      </c>
      <c r="C27" s="54" t="s">
        <v>273</v>
      </c>
      <c r="D27" s="25">
        <v>1</v>
      </c>
      <c r="E27" s="24">
        <v>3</v>
      </c>
      <c r="F27" s="51"/>
      <c r="G27" s="45"/>
      <c r="H27" s="45"/>
      <c r="I27" s="49" t="s">
        <v>50</v>
      </c>
      <c r="J27" s="28">
        <v>15000</v>
      </c>
      <c r="K27" s="27">
        <v>11741</v>
      </c>
      <c r="L27" s="27">
        <v>9362</v>
      </c>
      <c r="M27" s="26">
        <f t="shared" si="0"/>
        <v>0.6241333333333333</v>
      </c>
      <c r="N27" s="28">
        <v>9</v>
      </c>
      <c r="O27" s="27">
        <v>5</v>
      </c>
      <c r="P27" s="26">
        <f t="shared" si="1"/>
        <v>0.5555555555555556</v>
      </c>
      <c r="Q27" s="14"/>
      <c r="R27" s="14"/>
    </row>
    <row r="28" spans="1:18" s="4" customFormat="1" ht="27" customHeight="1">
      <c r="A28" s="46">
        <f t="shared" si="2"/>
        <v>23</v>
      </c>
      <c r="B28" s="25">
        <v>1</v>
      </c>
      <c r="C28" s="54" t="s">
        <v>273</v>
      </c>
      <c r="D28" s="25">
        <v>1</v>
      </c>
      <c r="E28" s="24">
        <v>3</v>
      </c>
      <c r="F28" s="51"/>
      <c r="G28" s="45"/>
      <c r="H28" s="45"/>
      <c r="I28" s="49" t="s">
        <v>51</v>
      </c>
      <c r="J28" s="28">
        <v>6450</v>
      </c>
      <c r="K28" s="27">
        <v>3518</v>
      </c>
      <c r="L28" s="27">
        <v>3518</v>
      </c>
      <c r="M28" s="26">
        <f t="shared" si="0"/>
        <v>0.5454263565891473</v>
      </c>
      <c r="N28" s="28">
        <v>1</v>
      </c>
      <c r="O28" s="27">
        <v>1</v>
      </c>
      <c r="P28" s="26">
        <f t="shared" si="1"/>
        <v>1</v>
      </c>
      <c r="Q28" s="14"/>
      <c r="R28" s="14"/>
    </row>
    <row r="29" spans="1:18" s="4" customFormat="1" ht="27" customHeight="1">
      <c r="A29" s="46">
        <f t="shared" si="2"/>
        <v>24</v>
      </c>
      <c r="B29" s="25">
        <v>1</v>
      </c>
      <c r="C29" s="54" t="s">
        <v>273</v>
      </c>
      <c r="D29" s="25">
        <v>1</v>
      </c>
      <c r="E29" s="24">
        <v>6</v>
      </c>
      <c r="F29" s="51"/>
      <c r="G29" s="45"/>
      <c r="H29" s="45"/>
      <c r="I29" s="49" t="s">
        <v>52</v>
      </c>
      <c r="J29" s="28">
        <v>14000</v>
      </c>
      <c r="K29" s="27">
        <v>10800</v>
      </c>
      <c r="L29" s="27">
        <v>7560</v>
      </c>
      <c r="M29" s="26">
        <f t="shared" si="0"/>
        <v>0.54</v>
      </c>
      <c r="N29" s="28">
        <v>4</v>
      </c>
      <c r="O29" s="27">
        <v>2</v>
      </c>
      <c r="P29" s="26">
        <f t="shared" si="1"/>
        <v>0.5</v>
      </c>
      <c r="Q29" s="14"/>
      <c r="R29" s="14"/>
    </row>
    <row r="30" spans="1:18" s="4" customFormat="1" ht="27" customHeight="1">
      <c r="A30" s="46">
        <f t="shared" si="2"/>
        <v>25</v>
      </c>
      <c r="B30" s="25">
        <v>1</v>
      </c>
      <c r="C30" s="54" t="s">
        <v>273</v>
      </c>
      <c r="D30" s="25">
        <v>1</v>
      </c>
      <c r="E30" s="24">
        <v>3</v>
      </c>
      <c r="F30" s="51"/>
      <c r="G30" s="45"/>
      <c r="H30" s="45"/>
      <c r="I30" s="49" t="s">
        <v>53</v>
      </c>
      <c r="J30" s="28">
        <v>21782</v>
      </c>
      <c r="K30" s="27">
        <v>11946</v>
      </c>
      <c r="L30" s="27">
        <v>11946</v>
      </c>
      <c r="M30" s="26">
        <f t="shared" si="0"/>
        <v>0.5484344871912589</v>
      </c>
      <c r="N30" s="28">
        <v>4</v>
      </c>
      <c r="O30" s="27">
        <v>4</v>
      </c>
      <c r="P30" s="26">
        <f t="shared" si="1"/>
        <v>1</v>
      </c>
      <c r="Q30" s="14"/>
      <c r="R30" s="14"/>
    </row>
    <row r="31" spans="1:18" s="4" customFormat="1" ht="27" customHeight="1">
      <c r="A31" s="46">
        <f t="shared" si="2"/>
        <v>26</v>
      </c>
      <c r="B31" s="25">
        <v>1</v>
      </c>
      <c r="C31" s="54" t="s">
        <v>273</v>
      </c>
      <c r="D31" s="25">
        <v>1</v>
      </c>
      <c r="E31" s="24">
        <v>3</v>
      </c>
      <c r="F31" s="51"/>
      <c r="G31" s="45"/>
      <c r="H31" s="45"/>
      <c r="I31" s="49" t="s">
        <v>54</v>
      </c>
      <c r="J31" s="28">
        <v>14090</v>
      </c>
      <c r="K31" s="27">
        <v>12200</v>
      </c>
      <c r="L31" s="27">
        <v>12200</v>
      </c>
      <c r="M31" s="26">
        <f t="shared" si="0"/>
        <v>0.8658623136976579</v>
      </c>
      <c r="N31" s="28">
        <v>6</v>
      </c>
      <c r="O31" s="27">
        <v>6</v>
      </c>
      <c r="P31" s="26">
        <f t="shared" si="1"/>
        <v>1</v>
      </c>
      <c r="Q31" s="14"/>
      <c r="R31" s="14"/>
    </row>
    <row r="32" spans="1:18" s="4" customFormat="1" ht="27" customHeight="1">
      <c r="A32" s="46">
        <f t="shared" si="2"/>
        <v>27</v>
      </c>
      <c r="B32" s="25">
        <v>1</v>
      </c>
      <c r="C32" s="54" t="s">
        <v>273</v>
      </c>
      <c r="D32" s="25">
        <v>1</v>
      </c>
      <c r="E32" s="24">
        <v>3</v>
      </c>
      <c r="F32" s="51"/>
      <c r="G32" s="45"/>
      <c r="H32" s="45"/>
      <c r="I32" s="49" t="s">
        <v>55</v>
      </c>
      <c r="J32" s="28">
        <v>6870</v>
      </c>
      <c r="K32" s="27">
        <v>6086</v>
      </c>
      <c r="L32" s="27">
        <v>3042</v>
      </c>
      <c r="M32" s="26">
        <f t="shared" si="0"/>
        <v>0.4427947598253275</v>
      </c>
      <c r="N32" s="28">
        <v>2</v>
      </c>
      <c r="O32" s="27">
        <v>2</v>
      </c>
      <c r="P32" s="26">
        <f t="shared" si="1"/>
        <v>1</v>
      </c>
      <c r="Q32" s="14"/>
      <c r="R32" s="14"/>
    </row>
    <row r="33" spans="1:18" s="4" customFormat="1" ht="27" customHeight="1">
      <c r="A33" s="46">
        <f t="shared" si="2"/>
        <v>28</v>
      </c>
      <c r="B33" s="25">
        <v>1</v>
      </c>
      <c r="C33" s="54" t="s">
        <v>273</v>
      </c>
      <c r="D33" s="25">
        <v>1</v>
      </c>
      <c r="E33" s="24">
        <v>1</v>
      </c>
      <c r="F33" s="51"/>
      <c r="G33" s="45"/>
      <c r="H33" s="45"/>
      <c r="I33" s="49" t="s">
        <v>56</v>
      </c>
      <c r="J33" s="28">
        <v>9000</v>
      </c>
      <c r="K33" s="27">
        <v>9000</v>
      </c>
      <c r="L33" s="27">
        <v>9000</v>
      </c>
      <c r="M33" s="26">
        <f aca="true" t="shared" si="3" ref="M33:M38">IF(E33&lt;13,IF(L33="","",L33/J33),"")</f>
        <v>1</v>
      </c>
      <c r="N33" s="28">
        <v>2</v>
      </c>
      <c r="O33" s="27">
        <v>2</v>
      </c>
      <c r="P33" s="26">
        <f aca="true" t="shared" si="4" ref="P33:P38">IF(E33&lt;13,IF(O33="","",O33/N33),"")</f>
        <v>1</v>
      </c>
      <c r="Q33" s="14"/>
      <c r="R33" s="14"/>
    </row>
    <row r="34" spans="1:18" s="4" customFormat="1" ht="27" customHeight="1">
      <c r="A34" s="46">
        <f t="shared" si="2"/>
        <v>29</v>
      </c>
      <c r="B34" s="25">
        <v>1</v>
      </c>
      <c r="C34" s="54" t="s">
        <v>273</v>
      </c>
      <c r="D34" s="25">
        <v>1</v>
      </c>
      <c r="E34" s="24">
        <v>1</v>
      </c>
      <c r="F34" s="51"/>
      <c r="G34" s="45"/>
      <c r="H34" s="45"/>
      <c r="I34" s="49" t="s">
        <v>57</v>
      </c>
      <c r="J34" s="28">
        <v>7000</v>
      </c>
      <c r="K34" s="27">
        <v>7000</v>
      </c>
      <c r="L34" s="27">
        <v>7000</v>
      </c>
      <c r="M34" s="26">
        <f t="shared" si="3"/>
        <v>1</v>
      </c>
      <c r="N34" s="28">
        <v>1</v>
      </c>
      <c r="O34" s="27">
        <v>1</v>
      </c>
      <c r="P34" s="26">
        <f t="shared" si="4"/>
        <v>1</v>
      </c>
      <c r="Q34" s="14"/>
      <c r="R34" s="14"/>
    </row>
    <row r="35" spans="1:18" s="4" customFormat="1" ht="27" customHeight="1">
      <c r="A35" s="46">
        <f t="shared" si="2"/>
        <v>30</v>
      </c>
      <c r="B35" s="25">
        <v>1</v>
      </c>
      <c r="C35" s="54" t="s">
        <v>273</v>
      </c>
      <c r="D35" s="25">
        <v>1</v>
      </c>
      <c r="E35" s="24">
        <v>4</v>
      </c>
      <c r="F35" s="51"/>
      <c r="G35" s="45"/>
      <c r="H35" s="45"/>
      <c r="I35" s="49" t="s">
        <v>58</v>
      </c>
      <c r="J35" s="28">
        <v>11149</v>
      </c>
      <c r="K35" s="27">
        <v>9472</v>
      </c>
      <c r="L35" s="27">
        <v>6078</v>
      </c>
      <c r="M35" s="26">
        <f t="shared" si="3"/>
        <v>0.5451610009866356</v>
      </c>
      <c r="N35" s="28">
        <v>4</v>
      </c>
      <c r="O35" s="27">
        <v>2</v>
      </c>
      <c r="P35" s="26">
        <f>IF(H35&lt;11,IF(O35="","",O35/N35),"")</f>
        <v>0.5</v>
      </c>
      <c r="Q35" s="14"/>
      <c r="R35" s="14"/>
    </row>
    <row r="36" spans="1:18" s="4" customFormat="1" ht="27" customHeight="1">
      <c r="A36" s="46">
        <f t="shared" si="2"/>
        <v>31</v>
      </c>
      <c r="B36" s="25">
        <v>1</v>
      </c>
      <c r="C36" s="54" t="s">
        <v>273</v>
      </c>
      <c r="D36" s="25">
        <v>1</v>
      </c>
      <c r="E36" s="24">
        <v>4</v>
      </c>
      <c r="F36" s="51"/>
      <c r="G36" s="45"/>
      <c r="H36" s="45"/>
      <c r="I36" s="49" t="s">
        <v>59</v>
      </c>
      <c r="J36" s="28">
        <v>10000</v>
      </c>
      <c r="K36" s="27">
        <v>4140</v>
      </c>
      <c r="L36" s="27">
        <v>4140</v>
      </c>
      <c r="M36" s="26">
        <f t="shared" si="3"/>
        <v>0.414</v>
      </c>
      <c r="N36" s="28">
        <v>2</v>
      </c>
      <c r="O36" s="27">
        <v>2</v>
      </c>
      <c r="P36" s="26">
        <f>IF(H36&lt;11,IF(O36="","",O36/N36),"")</f>
        <v>1</v>
      </c>
      <c r="Q36" s="14"/>
      <c r="R36" s="14"/>
    </row>
    <row r="37" spans="1:18" s="4" customFormat="1" ht="27" customHeight="1">
      <c r="A37" s="46">
        <f t="shared" si="2"/>
        <v>32</v>
      </c>
      <c r="B37" s="25">
        <v>1</v>
      </c>
      <c r="C37" s="54" t="s">
        <v>273</v>
      </c>
      <c r="D37" s="25">
        <v>1</v>
      </c>
      <c r="E37" s="24">
        <v>5</v>
      </c>
      <c r="F37" s="51"/>
      <c r="G37" s="45"/>
      <c r="H37" s="45"/>
      <c r="I37" s="49" t="s">
        <v>60</v>
      </c>
      <c r="J37" s="28">
        <v>9000</v>
      </c>
      <c r="K37" s="27">
        <v>6237</v>
      </c>
      <c r="L37" s="27">
        <v>6237</v>
      </c>
      <c r="M37" s="26">
        <f t="shared" si="3"/>
        <v>0.693</v>
      </c>
      <c r="N37" s="28">
        <v>3</v>
      </c>
      <c r="O37" s="27">
        <v>3</v>
      </c>
      <c r="P37" s="26">
        <f t="shared" si="4"/>
        <v>1</v>
      </c>
      <c r="Q37" s="14"/>
      <c r="R37" s="14"/>
    </row>
    <row r="38" spans="1:18" s="4" customFormat="1" ht="27" customHeight="1">
      <c r="A38" s="46">
        <f t="shared" si="2"/>
        <v>33</v>
      </c>
      <c r="B38" s="25">
        <v>1</v>
      </c>
      <c r="C38" s="54" t="s">
        <v>273</v>
      </c>
      <c r="D38" s="25">
        <v>1</v>
      </c>
      <c r="E38" s="24">
        <v>5</v>
      </c>
      <c r="F38" s="51"/>
      <c r="G38" s="45"/>
      <c r="H38" s="45"/>
      <c r="I38" s="49" t="s">
        <v>61</v>
      </c>
      <c r="J38" s="28">
        <v>5700</v>
      </c>
      <c r="K38" s="27">
        <v>5700</v>
      </c>
      <c r="L38" s="27">
        <v>5700</v>
      </c>
      <c r="M38" s="26">
        <f t="shared" si="3"/>
        <v>1</v>
      </c>
      <c r="N38" s="28">
        <v>3</v>
      </c>
      <c r="O38" s="27">
        <v>3</v>
      </c>
      <c r="P38" s="26">
        <f t="shared" si="4"/>
        <v>1</v>
      </c>
      <c r="Q38" s="14"/>
      <c r="R38" s="14"/>
    </row>
    <row r="39" spans="1:18" s="4" customFormat="1" ht="27" customHeight="1">
      <c r="A39" s="46">
        <f t="shared" si="2"/>
        <v>34</v>
      </c>
      <c r="B39" s="25">
        <v>1</v>
      </c>
      <c r="C39" s="54" t="s">
        <v>273</v>
      </c>
      <c r="D39" s="25">
        <v>1</v>
      </c>
      <c r="E39" s="24">
        <v>5</v>
      </c>
      <c r="F39" s="51"/>
      <c r="G39" s="45"/>
      <c r="H39" s="45"/>
      <c r="I39" s="49" t="s">
        <v>62</v>
      </c>
      <c r="J39" s="28">
        <v>10000</v>
      </c>
      <c r="K39" s="27">
        <v>8846</v>
      </c>
      <c r="L39" s="27">
        <v>8846</v>
      </c>
      <c r="M39" s="26">
        <f>IF(E39&lt;13,IF(L39="","",L39/J39),"")</f>
        <v>0.8846</v>
      </c>
      <c r="N39" s="28">
        <v>7</v>
      </c>
      <c r="O39" s="27">
        <v>7</v>
      </c>
      <c r="P39" s="26">
        <f>IF(E39&lt;13,IF(O39="","",O39/N39),"")</f>
        <v>1</v>
      </c>
      <c r="Q39" s="14"/>
      <c r="R39" s="14"/>
    </row>
    <row r="40" spans="1:18" s="4" customFormat="1" ht="27" customHeight="1">
      <c r="A40" s="46">
        <f t="shared" si="2"/>
        <v>35</v>
      </c>
      <c r="B40" s="25">
        <v>1</v>
      </c>
      <c r="C40" s="54" t="s">
        <v>273</v>
      </c>
      <c r="D40" s="25">
        <v>1</v>
      </c>
      <c r="E40" s="24">
        <v>5</v>
      </c>
      <c r="F40" s="51"/>
      <c r="G40" s="45"/>
      <c r="H40" s="45"/>
      <c r="I40" s="49" t="s">
        <v>63</v>
      </c>
      <c r="J40" s="28">
        <v>2500</v>
      </c>
      <c r="K40" s="27">
        <v>2000</v>
      </c>
      <c r="L40" s="27">
        <v>2000</v>
      </c>
      <c r="M40" s="26">
        <f>IF(E40&lt;13,IF(L40="","",L40/J40),"")</f>
        <v>0.8</v>
      </c>
      <c r="N40" s="28">
        <v>1</v>
      </c>
      <c r="O40" s="27">
        <v>1</v>
      </c>
      <c r="P40" s="26">
        <f>IF(E40&lt;13,IF(O40="","",O40/N40),"")</f>
        <v>1</v>
      </c>
      <c r="Q40" s="14"/>
      <c r="R40" s="14"/>
    </row>
    <row r="41" spans="1:18" s="4" customFormat="1" ht="27" customHeight="1">
      <c r="A41" s="46">
        <f t="shared" si="2"/>
        <v>36</v>
      </c>
      <c r="B41" s="25">
        <v>1</v>
      </c>
      <c r="C41" s="54" t="s">
        <v>273</v>
      </c>
      <c r="D41" s="25">
        <v>1</v>
      </c>
      <c r="E41" s="24">
        <v>5</v>
      </c>
      <c r="F41" s="51"/>
      <c r="G41" s="45"/>
      <c r="H41" s="45"/>
      <c r="I41" s="49" t="s">
        <v>64</v>
      </c>
      <c r="J41" s="28">
        <v>2000</v>
      </c>
      <c r="K41" s="27">
        <v>1920</v>
      </c>
      <c r="L41" s="27">
        <v>1920</v>
      </c>
      <c r="M41" s="26">
        <f aca="true" t="shared" si="5" ref="M41:M46">IF(E41&lt;13,IF(L41="","",L41/J41),"")</f>
        <v>0.96</v>
      </c>
      <c r="N41" s="28">
        <v>1</v>
      </c>
      <c r="O41" s="27">
        <v>1</v>
      </c>
      <c r="P41" s="26">
        <f aca="true" t="shared" si="6" ref="P41:P46">IF(E41&lt;13,IF(O41="","",O41/N41),"")</f>
        <v>1</v>
      </c>
      <c r="Q41" s="14"/>
      <c r="R41" s="14"/>
    </row>
    <row r="42" spans="1:18" s="4" customFormat="1" ht="27" customHeight="1">
      <c r="A42" s="46">
        <f t="shared" si="2"/>
        <v>37</v>
      </c>
      <c r="B42" s="25">
        <v>1</v>
      </c>
      <c r="C42" s="54" t="s">
        <v>273</v>
      </c>
      <c r="D42" s="25">
        <v>1</v>
      </c>
      <c r="E42" s="24">
        <v>6</v>
      </c>
      <c r="F42" s="51"/>
      <c r="G42" s="45"/>
      <c r="H42" s="45"/>
      <c r="I42" s="49" t="s">
        <v>65</v>
      </c>
      <c r="J42" s="28">
        <v>80000</v>
      </c>
      <c r="K42" s="27">
        <v>43200</v>
      </c>
      <c r="L42" s="27">
        <v>43200</v>
      </c>
      <c r="M42" s="26">
        <f t="shared" si="5"/>
        <v>0.54</v>
      </c>
      <c r="N42" s="28">
        <v>40</v>
      </c>
      <c r="O42" s="27">
        <v>40</v>
      </c>
      <c r="P42" s="26">
        <f t="shared" si="6"/>
        <v>1</v>
      </c>
      <c r="Q42" s="14"/>
      <c r="R42" s="14"/>
    </row>
    <row r="43" spans="1:18" s="4" customFormat="1" ht="27" customHeight="1">
      <c r="A43" s="46">
        <f t="shared" si="2"/>
        <v>38</v>
      </c>
      <c r="B43" s="25">
        <v>1</v>
      </c>
      <c r="C43" s="54" t="s">
        <v>273</v>
      </c>
      <c r="D43" s="25">
        <v>1</v>
      </c>
      <c r="E43" s="24">
        <v>6</v>
      </c>
      <c r="F43" s="51"/>
      <c r="G43" s="45"/>
      <c r="H43" s="45"/>
      <c r="I43" s="49" t="s">
        <v>66</v>
      </c>
      <c r="J43" s="28">
        <v>5000</v>
      </c>
      <c r="K43" s="27">
        <v>4017</v>
      </c>
      <c r="L43" s="27">
        <v>4017</v>
      </c>
      <c r="M43" s="26">
        <f t="shared" si="5"/>
        <v>0.8034</v>
      </c>
      <c r="N43" s="28">
        <v>2</v>
      </c>
      <c r="O43" s="27">
        <v>2</v>
      </c>
      <c r="P43" s="26">
        <f t="shared" si="6"/>
        <v>1</v>
      </c>
      <c r="Q43" s="14"/>
      <c r="R43" s="14"/>
    </row>
    <row r="44" spans="1:18" s="4" customFormat="1" ht="27" customHeight="1">
      <c r="A44" s="46">
        <f t="shared" si="2"/>
        <v>39</v>
      </c>
      <c r="B44" s="25">
        <v>1</v>
      </c>
      <c r="C44" s="54" t="s">
        <v>273</v>
      </c>
      <c r="D44" s="25">
        <v>1</v>
      </c>
      <c r="E44" s="24">
        <v>1</v>
      </c>
      <c r="F44" s="51"/>
      <c r="G44" s="45"/>
      <c r="H44" s="45"/>
      <c r="I44" s="49" t="s">
        <v>67</v>
      </c>
      <c r="J44" s="28">
        <v>50000</v>
      </c>
      <c r="K44" s="27">
        <v>49176</v>
      </c>
      <c r="L44" s="27">
        <v>32784</v>
      </c>
      <c r="M44" s="26">
        <f t="shared" si="5"/>
        <v>0.65568</v>
      </c>
      <c r="N44" s="28">
        <v>26</v>
      </c>
      <c r="O44" s="27">
        <v>18</v>
      </c>
      <c r="P44" s="26">
        <f t="shared" si="6"/>
        <v>0.6923076923076923</v>
      </c>
      <c r="Q44" s="14"/>
      <c r="R44" s="14"/>
    </row>
    <row r="45" spans="1:18" s="4" customFormat="1" ht="27" customHeight="1">
      <c r="A45" s="46">
        <f t="shared" si="2"/>
        <v>40</v>
      </c>
      <c r="B45" s="25">
        <v>1</v>
      </c>
      <c r="C45" s="54" t="s">
        <v>273</v>
      </c>
      <c r="D45" s="25">
        <v>1</v>
      </c>
      <c r="E45" s="24">
        <v>12</v>
      </c>
      <c r="F45" s="51"/>
      <c r="G45" s="45" t="s">
        <v>27</v>
      </c>
      <c r="H45" s="45"/>
      <c r="I45" s="49" t="s">
        <v>68</v>
      </c>
      <c r="J45" s="28">
        <v>3000</v>
      </c>
      <c r="K45" s="27">
        <v>1855</v>
      </c>
      <c r="L45" s="27">
        <v>1855</v>
      </c>
      <c r="M45" s="26">
        <f t="shared" si="5"/>
        <v>0.6183333333333333</v>
      </c>
      <c r="N45" s="28">
        <v>1</v>
      </c>
      <c r="O45" s="27">
        <v>1</v>
      </c>
      <c r="P45" s="26">
        <f t="shared" si="6"/>
        <v>1</v>
      </c>
      <c r="Q45" s="14"/>
      <c r="R45" s="14"/>
    </row>
    <row r="46" spans="1:18" s="4" customFormat="1" ht="27" customHeight="1">
      <c r="A46" s="46">
        <f t="shared" si="2"/>
        <v>41</v>
      </c>
      <c r="B46" s="25">
        <v>1</v>
      </c>
      <c r="C46" s="54" t="s">
        <v>273</v>
      </c>
      <c r="D46" s="25">
        <v>1</v>
      </c>
      <c r="E46" s="24">
        <v>3</v>
      </c>
      <c r="F46" s="51"/>
      <c r="G46" s="45"/>
      <c r="H46" s="45"/>
      <c r="I46" s="49" t="s">
        <v>69</v>
      </c>
      <c r="J46" s="28">
        <v>8300</v>
      </c>
      <c r="K46" s="27">
        <v>4200</v>
      </c>
      <c r="L46" s="27">
        <v>4200</v>
      </c>
      <c r="M46" s="26">
        <f t="shared" si="5"/>
        <v>0.5060240963855421</v>
      </c>
      <c r="N46" s="28">
        <v>1</v>
      </c>
      <c r="O46" s="27">
        <v>1</v>
      </c>
      <c r="P46" s="26">
        <f t="shared" si="6"/>
        <v>1</v>
      </c>
      <c r="Q46" s="14"/>
      <c r="R46" s="14"/>
    </row>
    <row r="47" spans="1:18" s="4" customFormat="1" ht="27" customHeight="1">
      <c r="A47" s="46">
        <f t="shared" si="2"/>
        <v>42</v>
      </c>
      <c r="B47" s="25">
        <v>1</v>
      </c>
      <c r="C47" s="54" t="s">
        <v>273</v>
      </c>
      <c r="D47" s="25">
        <v>2</v>
      </c>
      <c r="E47" s="24">
        <v>3</v>
      </c>
      <c r="F47" s="51"/>
      <c r="G47" s="45"/>
      <c r="H47" s="45"/>
      <c r="I47" s="49" t="s">
        <v>70</v>
      </c>
      <c r="J47" s="28">
        <v>6000</v>
      </c>
      <c r="K47" s="27">
        <v>4200</v>
      </c>
      <c r="L47" s="27">
        <v>3000</v>
      </c>
      <c r="M47" s="26">
        <f>IF(E47&lt;13,IF(L47="","",L47/J47),"")</f>
        <v>0.5</v>
      </c>
      <c r="N47" s="28">
        <v>2</v>
      </c>
      <c r="O47" s="27">
        <v>1</v>
      </c>
      <c r="P47" s="26">
        <f>IF(E47&lt;13,IF(O47="","",O47/N47),"")</f>
        <v>0.5</v>
      </c>
      <c r="Q47" s="14"/>
      <c r="R47" s="14"/>
    </row>
    <row r="48" spans="1:18" s="4" customFormat="1" ht="27" customHeight="1">
      <c r="A48" s="46">
        <f t="shared" si="2"/>
        <v>43</v>
      </c>
      <c r="B48" s="25">
        <v>2</v>
      </c>
      <c r="C48" s="54" t="s">
        <v>71</v>
      </c>
      <c r="D48" s="25">
        <v>2</v>
      </c>
      <c r="E48" s="24">
        <v>4</v>
      </c>
      <c r="F48" s="51"/>
      <c r="G48" s="45"/>
      <c r="H48" s="45"/>
      <c r="I48" s="49" t="s">
        <v>72</v>
      </c>
      <c r="J48" s="28">
        <v>2500</v>
      </c>
      <c r="K48" s="27">
        <v>2500</v>
      </c>
      <c r="L48" s="27">
        <v>2500</v>
      </c>
      <c r="M48" s="26">
        <f aca="true" t="shared" si="7" ref="M48:M67">IF(E48&lt;13,IF(L48="","",L48/J48),"")</f>
        <v>1</v>
      </c>
      <c r="N48" s="28">
        <v>1</v>
      </c>
      <c r="O48" s="27">
        <v>1</v>
      </c>
      <c r="P48" s="26">
        <f aca="true" t="shared" si="8" ref="P48:P67">IF(E48&lt;13,IF(O48="","",O48/N48),"")</f>
        <v>1</v>
      </c>
      <c r="Q48" s="14"/>
      <c r="R48" s="14"/>
    </row>
    <row r="49" spans="1:18" s="4" customFormat="1" ht="27" customHeight="1">
      <c r="A49" s="46">
        <f t="shared" si="2"/>
        <v>44</v>
      </c>
      <c r="B49" s="25">
        <v>2</v>
      </c>
      <c r="C49" s="54" t="s">
        <v>71</v>
      </c>
      <c r="D49" s="25">
        <v>1</v>
      </c>
      <c r="E49" s="24">
        <v>3</v>
      </c>
      <c r="F49" s="51"/>
      <c r="G49" s="45"/>
      <c r="H49" s="45"/>
      <c r="I49" s="49" t="s">
        <v>73</v>
      </c>
      <c r="J49" s="28">
        <v>40000</v>
      </c>
      <c r="K49" s="27">
        <v>33210</v>
      </c>
      <c r="L49" s="27">
        <v>20834</v>
      </c>
      <c r="M49" s="26">
        <f t="shared" si="7"/>
        <v>0.52085</v>
      </c>
      <c r="N49" s="28">
        <v>23</v>
      </c>
      <c r="O49" s="27">
        <v>20</v>
      </c>
      <c r="P49" s="26">
        <f t="shared" si="8"/>
        <v>0.8695652173913043</v>
      </c>
      <c r="Q49" s="14"/>
      <c r="R49" s="14"/>
    </row>
    <row r="50" spans="1:18" s="4" customFormat="1" ht="27" customHeight="1">
      <c r="A50" s="46">
        <f t="shared" si="2"/>
        <v>45</v>
      </c>
      <c r="B50" s="25">
        <v>2</v>
      </c>
      <c r="C50" s="54" t="s">
        <v>71</v>
      </c>
      <c r="D50" s="25">
        <v>1</v>
      </c>
      <c r="E50" s="24">
        <v>9</v>
      </c>
      <c r="F50" s="51" t="s">
        <v>78</v>
      </c>
      <c r="G50" s="45"/>
      <c r="H50" s="45"/>
      <c r="I50" s="49" t="s">
        <v>74</v>
      </c>
      <c r="J50" s="28">
        <v>99900</v>
      </c>
      <c r="K50" s="27">
        <v>61154</v>
      </c>
      <c r="L50" s="27">
        <v>53607</v>
      </c>
      <c r="M50" s="26">
        <f t="shared" si="7"/>
        <v>0.5366066066066066</v>
      </c>
      <c r="N50" s="28">
        <v>18</v>
      </c>
      <c r="O50" s="27">
        <v>16</v>
      </c>
      <c r="P50" s="26">
        <f t="shared" si="8"/>
        <v>0.8888888888888888</v>
      </c>
      <c r="Q50" s="14"/>
      <c r="R50" s="14"/>
    </row>
    <row r="51" spans="1:18" s="4" customFormat="1" ht="27" customHeight="1">
      <c r="A51" s="46">
        <f t="shared" si="2"/>
        <v>46</v>
      </c>
      <c r="B51" s="25">
        <v>2</v>
      </c>
      <c r="C51" s="54" t="s">
        <v>71</v>
      </c>
      <c r="D51" s="25">
        <v>2</v>
      </c>
      <c r="E51" s="24">
        <v>9</v>
      </c>
      <c r="F51" s="51" t="s">
        <v>78</v>
      </c>
      <c r="G51" s="45"/>
      <c r="H51" s="45"/>
      <c r="I51" s="49" t="s">
        <v>75</v>
      </c>
      <c r="J51" s="28">
        <v>2700</v>
      </c>
      <c r="K51" s="27">
        <v>2500</v>
      </c>
      <c r="L51" s="27">
        <v>2500</v>
      </c>
      <c r="M51" s="26">
        <f t="shared" si="7"/>
        <v>0.9259259259259259</v>
      </c>
      <c r="N51" s="28">
        <v>1</v>
      </c>
      <c r="O51" s="27">
        <v>1</v>
      </c>
      <c r="P51" s="26">
        <f t="shared" si="8"/>
        <v>1</v>
      </c>
      <c r="Q51" s="14"/>
      <c r="R51" s="14"/>
    </row>
    <row r="52" spans="1:18" s="4" customFormat="1" ht="27" customHeight="1">
      <c r="A52" s="46">
        <f t="shared" si="2"/>
        <v>47</v>
      </c>
      <c r="B52" s="25">
        <v>2</v>
      </c>
      <c r="C52" s="54" t="s">
        <v>71</v>
      </c>
      <c r="D52" s="25">
        <v>1</v>
      </c>
      <c r="E52" s="24">
        <v>3</v>
      </c>
      <c r="F52" s="51"/>
      <c r="G52" s="45"/>
      <c r="H52" s="45"/>
      <c r="I52" s="49" t="s">
        <v>76</v>
      </c>
      <c r="J52" s="28">
        <v>16000</v>
      </c>
      <c r="K52" s="27">
        <v>8000</v>
      </c>
      <c r="L52" s="27">
        <v>8000</v>
      </c>
      <c r="M52" s="26">
        <f t="shared" si="7"/>
        <v>0.5</v>
      </c>
      <c r="N52" s="28">
        <v>18</v>
      </c>
      <c r="O52" s="27">
        <v>18</v>
      </c>
      <c r="P52" s="26">
        <f t="shared" si="8"/>
        <v>1</v>
      </c>
      <c r="Q52" s="14"/>
      <c r="R52" s="14"/>
    </row>
    <row r="53" spans="1:18" s="4" customFormat="1" ht="27" customHeight="1">
      <c r="A53" s="46">
        <f t="shared" si="2"/>
        <v>48</v>
      </c>
      <c r="B53" s="25">
        <v>2</v>
      </c>
      <c r="C53" s="54" t="s">
        <v>71</v>
      </c>
      <c r="D53" s="25">
        <v>1</v>
      </c>
      <c r="E53" s="24">
        <v>3</v>
      </c>
      <c r="F53" s="51"/>
      <c r="G53" s="45"/>
      <c r="H53" s="45"/>
      <c r="I53" s="49" t="s">
        <v>77</v>
      </c>
      <c r="J53" s="28">
        <v>70000</v>
      </c>
      <c r="K53" s="27">
        <v>35000</v>
      </c>
      <c r="L53" s="27">
        <v>35000</v>
      </c>
      <c r="M53" s="26">
        <f t="shared" si="7"/>
        <v>0.5</v>
      </c>
      <c r="N53" s="28">
        <v>300</v>
      </c>
      <c r="O53" s="27">
        <v>300</v>
      </c>
      <c r="P53" s="26">
        <f t="shared" si="8"/>
        <v>1</v>
      </c>
      <c r="Q53" s="14"/>
      <c r="R53" s="14"/>
    </row>
    <row r="54" spans="1:18" s="4" customFormat="1" ht="27" customHeight="1">
      <c r="A54" s="46">
        <f t="shared" si="2"/>
        <v>49</v>
      </c>
      <c r="B54" s="25">
        <v>2</v>
      </c>
      <c r="C54" s="54" t="s">
        <v>71</v>
      </c>
      <c r="D54" s="25">
        <v>1</v>
      </c>
      <c r="E54" s="24">
        <v>9</v>
      </c>
      <c r="F54" s="51" t="s">
        <v>78</v>
      </c>
      <c r="G54" s="45"/>
      <c r="H54" s="45"/>
      <c r="I54" s="49" t="s">
        <v>79</v>
      </c>
      <c r="J54" s="28">
        <v>50000</v>
      </c>
      <c r="K54" s="27">
        <v>25000</v>
      </c>
      <c r="L54" s="27">
        <v>25000</v>
      </c>
      <c r="M54" s="26">
        <f t="shared" si="7"/>
        <v>0.5</v>
      </c>
      <c r="N54" s="28">
        <v>42</v>
      </c>
      <c r="O54" s="27">
        <v>42</v>
      </c>
      <c r="P54" s="26">
        <f t="shared" si="8"/>
        <v>1</v>
      </c>
      <c r="Q54" s="14"/>
      <c r="R54" s="14"/>
    </row>
    <row r="55" spans="1:18" s="4" customFormat="1" ht="27" customHeight="1">
      <c r="A55" s="46">
        <f t="shared" si="2"/>
        <v>50</v>
      </c>
      <c r="B55" s="25">
        <v>2</v>
      </c>
      <c r="C55" s="54" t="s">
        <v>71</v>
      </c>
      <c r="D55" s="25">
        <v>1</v>
      </c>
      <c r="E55" s="24">
        <v>4</v>
      </c>
      <c r="F55" s="51"/>
      <c r="G55" s="45"/>
      <c r="H55" s="45"/>
      <c r="I55" s="49" t="s">
        <v>80</v>
      </c>
      <c r="J55" s="28">
        <v>25000</v>
      </c>
      <c r="K55" s="27">
        <v>14100</v>
      </c>
      <c r="L55" s="27">
        <v>12600</v>
      </c>
      <c r="M55" s="26">
        <f t="shared" si="7"/>
        <v>0.504</v>
      </c>
      <c r="N55" s="28">
        <v>20</v>
      </c>
      <c r="O55" s="27">
        <v>18</v>
      </c>
      <c r="P55" s="26">
        <f t="shared" si="8"/>
        <v>0.9</v>
      </c>
      <c r="Q55" s="14"/>
      <c r="R55" s="14"/>
    </row>
    <row r="56" spans="1:18" s="4" customFormat="1" ht="27" customHeight="1">
      <c r="A56" s="46">
        <f t="shared" si="2"/>
        <v>51</v>
      </c>
      <c r="B56" s="25">
        <v>2</v>
      </c>
      <c r="C56" s="54" t="s">
        <v>71</v>
      </c>
      <c r="D56" s="25">
        <v>1</v>
      </c>
      <c r="E56" s="24">
        <v>4</v>
      </c>
      <c r="F56" s="51"/>
      <c r="G56" s="45"/>
      <c r="H56" s="45"/>
      <c r="I56" s="49" t="s">
        <v>81</v>
      </c>
      <c r="J56" s="28">
        <v>16000</v>
      </c>
      <c r="K56" s="27">
        <v>9000</v>
      </c>
      <c r="L56" s="27">
        <v>9000</v>
      </c>
      <c r="M56" s="26">
        <f t="shared" si="7"/>
        <v>0.5625</v>
      </c>
      <c r="N56" s="28">
        <v>6</v>
      </c>
      <c r="O56" s="27">
        <v>6</v>
      </c>
      <c r="P56" s="26">
        <f t="shared" si="8"/>
        <v>1</v>
      </c>
      <c r="Q56" s="14"/>
      <c r="R56" s="14"/>
    </row>
    <row r="57" spans="1:18" s="4" customFormat="1" ht="27" customHeight="1">
      <c r="A57" s="46">
        <f t="shared" si="2"/>
        <v>52</v>
      </c>
      <c r="B57" s="25">
        <v>2</v>
      </c>
      <c r="C57" s="54" t="s">
        <v>71</v>
      </c>
      <c r="D57" s="25">
        <v>1</v>
      </c>
      <c r="E57" s="24">
        <v>3</v>
      </c>
      <c r="F57" s="51"/>
      <c r="G57" s="45"/>
      <c r="H57" s="45"/>
      <c r="I57" s="49" t="s">
        <v>82</v>
      </c>
      <c r="J57" s="28">
        <v>24000</v>
      </c>
      <c r="K57" s="27">
        <v>15000</v>
      </c>
      <c r="L57" s="27">
        <v>15000</v>
      </c>
      <c r="M57" s="26">
        <f t="shared" si="7"/>
        <v>0.625</v>
      </c>
      <c r="N57" s="28">
        <v>10</v>
      </c>
      <c r="O57" s="27">
        <v>10</v>
      </c>
      <c r="P57" s="26">
        <f t="shared" si="8"/>
        <v>1</v>
      </c>
      <c r="Q57" s="14"/>
      <c r="R57" s="14"/>
    </row>
    <row r="58" spans="1:18" s="4" customFormat="1" ht="27" customHeight="1">
      <c r="A58" s="46">
        <f t="shared" si="2"/>
        <v>53</v>
      </c>
      <c r="B58" s="25">
        <v>2</v>
      </c>
      <c r="C58" s="54" t="s">
        <v>71</v>
      </c>
      <c r="D58" s="25">
        <v>1</v>
      </c>
      <c r="E58" s="24">
        <v>3</v>
      </c>
      <c r="F58" s="51"/>
      <c r="G58" s="45"/>
      <c r="H58" s="45"/>
      <c r="I58" s="49" t="s">
        <v>83</v>
      </c>
      <c r="J58" s="28">
        <v>20000</v>
      </c>
      <c r="K58" s="27">
        <v>13995</v>
      </c>
      <c r="L58" s="27">
        <v>10005</v>
      </c>
      <c r="M58" s="26">
        <f t="shared" si="7"/>
        <v>0.50025</v>
      </c>
      <c r="N58" s="28">
        <v>66</v>
      </c>
      <c r="O58" s="27">
        <v>48</v>
      </c>
      <c r="P58" s="26">
        <f t="shared" si="8"/>
        <v>0.7272727272727273</v>
      </c>
      <c r="Q58" s="14"/>
      <c r="R58" s="14"/>
    </row>
    <row r="59" spans="1:18" s="4" customFormat="1" ht="27" customHeight="1">
      <c r="A59" s="46">
        <f t="shared" si="2"/>
        <v>54</v>
      </c>
      <c r="B59" s="25">
        <v>2</v>
      </c>
      <c r="C59" s="54" t="s">
        <v>71</v>
      </c>
      <c r="D59" s="25">
        <v>1</v>
      </c>
      <c r="E59" s="24">
        <v>3</v>
      </c>
      <c r="F59" s="51"/>
      <c r="G59" s="45"/>
      <c r="H59" s="45"/>
      <c r="I59" s="49" t="s">
        <v>84</v>
      </c>
      <c r="J59" s="28">
        <v>50000</v>
      </c>
      <c r="K59" s="27">
        <v>35010</v>
      </c>
      <c r="L59" s="27">
        <v>25005</v>
      </c>
      <c r="M59" s="26">
        <f t="shared" si="7"/>
        <v>0.5001</v>
      </c>
      <c r="N59" s="28">
        <v>50</v>
      </c>
      <c r="O59" s="27">
        <v>36</v>
      </c>
      <c r="P59" s="26">
        <f t="shared" si="8"/>
        <v>0.72</v>
      </c>
      <c r="Q59" s="14"/>
      <c r="R59" s="14"/>
    </row>
    <row r="60" spans="1:18" s="4" customFormat="1" ht="27" customHeight="1">
      <c r="A60" s="46">
        <f t="shared" si="2"/>
        <v>55</v>
      </c>
      <c r="B60" s="25">
        <v>2</v>
      </c>
      <c r="C60" s="54" t="s">
        <v>71</v>
      </c>
      <c r="D60" s="25">
        <v>1</v>
      </c>
      <c r="E60" s="24">
        <v>3</v>
      </c>
      <c r="F60" s="51"/>
      <c r="G60" s="45"/>
      <c r="H60" s="45"/>
      <c r="I60" s="49" t="s">
        <v>85</v>
      </c>
      <c r="J60" s="28">
        <v>90000</v>
      </c>
      <c r="K60" s="27">
        <v>45000</v>
      </c>
      <c r="L60" s="27">
        <v>45000</v>
      </c>
      <c r="M60" s="26">
        <f t="shared" si="7"/>
        <v>0.5</v>
      </c>
      <c r="N60" s="28">
        <v>12</v>
      </c>
      <c r="O60" s="27">
        <v>12</v>
      </c>
      <c r="P60" s="26">
        <f t="shared" si="8"/>
        <v>1</v>
      </c>
      <c r="Q60" s="14"/>
      <c r="R60" s="14"/>
    </row>
    <row r="61" spans="1:18" s="4" customFormat="1" ht="27" customHeight="1">
      <c r="A61" s="46">
        <f t="shared" si="2"/>
        <v>56</v>
      </c>
      <c r="B61" s="25">
        <v>2</v>
      </c>
      <c r="C61" s="54" t="s">
        <v>71</v>
      </c>
      <c r="D61" s="25">
        <v>1</v>
      </c>
      <c r="E61" s="24">
        <v>8</v>
      </c>
      <c r="F61" s="51" t="s">
        <v>26</v>
      </c>
      <c r="G61" s="45"/>
      <c r="H61" s="45"/>
      <c r="I61" s="49" t="s">
        <v>86</v>
      </c>
      <c r="J61" s="28">
        <v>20000</v>
      </c>
      <c r="K61" s="27">
        <v>12696</v>
      </c>
      <c r="L61" s="27">
        <v>12696</v>
      </c>
      <c r="M61" s="26">
        <f t="shared" si="7"/>
        <v>0.6348</v>
      </c>
      <c r="N61" s="28">
        <v>6</v>
      </c>
      <c r="O61" s="27">
        <v>6</v>
      </c>
      <c r="P61" s="26">
        <f t="shared" si="8"/>
        <v>1</v>
      </c>
      <c r="Q61" s="14"/>
      <c r="R61" s="14"/>
    </row>
    <row r="62" spans="1:18" s="4" customFormat="1" ht="27" customHeight="1">
      <c r="A62" s="46">
        <f t="shared" si="2"/>
        <v>57</v>
      </c>
      <c r="B62" s="25">
        <v>2</v>
      </c>
      <c r="C62" s="54" t="s">
        <v>71</v>
      </c>
      <c r="D62" s="25">
        <v>1</v>
      </c>
      <c r="E62" s="24">
        <v>8</v>
      </c>
      <c r="F62" s="51" t="s">
        <v>26</v>
      </c>
      <c r="G62" s="45"/>
      <c r="H62" s="45"/>
      <c r="I62" s="49" t="s">
        <v>87</v>
      </c>
      <c r="J62" s="28">
        <v>30000</v>
      </c>
      <c r="K62" s="27">
        <v>15000</v>
      </c>
      <c r="L62" s="27">
        <v>15000</v>
      </c>
      <c r="M62" s="26">
        <f t="shared" si="7"/>
        <v>0.5</v>
      </c>
      <c r="N62" s="28">
        <v>3</v>
      </c>
      <c r="O62" s="27">
        <v>3</v>
      </c>
      <c r="P62" s="26">
        <f t="shared" si="8"/>
        <v>1</v>
      </c>
      <c r="Q62" s="14"/>
      <c r="R62" s="14"/>
    </row>
    <row r="63" spans="1:18" s="4" customFormat="1" ht="27" customHeight="1">
      <c r="A63" s="46">
        <f t="shared" si="2"/>
        <v>58</v>
      </c>
      <c r="B63" s="25">
        <v>2</v>
      </c>
      <c r="C63" s="54" t="s">
        <v>71</v>
      </c>
      <c r="D63" s="25">
        <v>1</v>
      </c>
      <c r="E63" s="24">
        <v>12</v>
      </c>
      <c r="F63" s="51"/>
      <c r="G63" s="45"/>
      <c r="H63" s="45"/>
      <c r="I63" s="49" t="s">
        <v>88</v>
      </c>
      <c r="J63" s="28">
        <v>19300</v>
      </c>
      <c r="K63" s="27">
        <v>17388</v>
      </c>
      <c r="L63" s="27">
        <v>17388</v>
      </c>
      <c r="M63" s="26">
        <f t="shared" si="7"/>
        <v>0.9009326424870466</v>
      </c>
      <c r="N63" s="28">
        <v>10</v>
      </c>
      <c r="O63" s="27">
        <v>10</v>
      </c>
      <c r="P63" s="26">
        <f t="shared" si="8"/>
        <v>1</v>
      </c>
      <c r="Q63" s="14"/>
      <c r="R63" s="14"/>
    </row>
    <row r="64" spans="1:18" s="4" customFormat="1" ht="27" customHeight="1">
      <c r="A64" s="46">
        <f t="shared" si="2"/>
        <v>59</v>
      </c>
      <c r="B64" s="25">
        <v>2</v>
      </c>
      <c r="C64" s="54" t="s">
        <v>71</v>
      </c>
      <c r="D64" s="25">
        <v>1</v>
      </c>
      <c r="E64" s="24">
        <v>8</v>
      </c>
      <c r="F64" s="51" t="s">
        <v>26</v>
      </c>
      <c r="G64" s="45"/>
      <c r="H64" s="45"/>
      <c r="I64" s="49" t="s">
        <v>89</v>
      </c>
      <c r="J64" s="28">
        <v>40800</v>
      </c>
      <c r="K64" s="27">
        <v>32000</v>
      </c>
      <c r="L64" s="27">
        <v>32000</v>
      </c>
      <c r="M64" s="26">
        <f t="shared" si="7"/>
        <v>0.7843137254901961</v>
      </c>
      <c r="N64" s="28">
        <v>8</v>
      </c>
      <c r="O64" s="27">
        <v>8</v>
      </c>
      <c r="P64" s="26">
        <f t="shared" si="8"/>
        <v>1</v>
      </c>
      <c r="Q64" s="14"/>
      <c r="R64" s="14"/>
    </row>
    <row r="65" spans="1:18" s="4" customFormat="1" ht="27" customHeight="1">
      <c r="A65" s="46">
        <f t="shared" si="2"/>
        <v>60</v>
      </c>
      <c r="B65" s="25">
        <v>2</v>
      </c>
      <c r="C65" s="54" t="s">
        <v>71</v>
      </c>
      <c r="D65" s="25">
        <v>1</v>
      </c>
      <c r="E65" s="24">
        <v>8</v>
      </c>
      <c r="F65" s="51" t="s">
        <v>26</v>
      </c>
      <c r="G65" s="45"/>
      <c r="H65" s="45"/>
      <c r="I65" s="49" t="s">
        <v>90</v>
      </c>
      <c r="J65" s="28">
        <v>27000</v>
      </c>
      <c r="K65" s="27">
        <v>16500</v>
      </c>
      <c r="L65" s="27">
        <v>16500</v>
      </c>
      <c r="M65" s="26">
        <f t="shared" si="7"/>
        <v>0.6111111111111112</v>
      </c>
      <c r="N65" s="28">
        <v>19</v>
      </c>
      <c r="O65" s="27">
        <v>19</v>
      </c>
      <c r="P65" s="26">
        <f t="shared" si="8"/>
        <v>1</v>
      </c>
      <c r="Q65" s="14"/>
      <c r="R65" s="14"/>
    </row>
    <row r="66" spans="1:18" s="4" customFormat="1" ht="27" customHeight="1">
      <c r="A66" s="46">
        <f t="shared" si="2"/>
        <v>61</v>
      </c>
      <c r="B66" s="25">
        <v>2</v>
      </c>
      <c r="C66" s="54" t="s">
        <v>71</v>
      </c>
      <c r="D66" s="25">
        <v>1</v>
      </c>
      <c r="E66" s="24">
        <v>3</v>
      </c>
      <c r="F66" s="51"/>
      <c r="G66" s="45"/>
      <c r="H66" s="45"/>
      <c r="I66" s="49" t="s">
        <v>91</v>
      </c>
      <c r="J66" s="28">
        <v>13000</v>
      </c>
      <c r="K66" s="27">
        <v>7000</v>
      </c>
      <c r="L66" s="27">
        <v>6500</v>
      </c>
      <c r="M66" s="26">
        <f t="shared" si="7"/>
        <v>0.5</v>
      </c>
      <c r="N66" s="28">
        <v>4</v>
      </c>
      <c r="O66" s="27">
        <v>3</v>
      </c>
      <c r="P66" s="26">
        <f t="shared" si="8"/>
        <v>0.75</v>
      </c>
      <c r="Q66" s="14"/>
      <c r="R66" s="14"/>
    </row>
    <row r="67" spans="1:18" s="4" customFormat="1" ht="27" customHeight="1">
      <c r="A67" s="46">
        <f t="shared" si="2"/>
        <v>62</v>
      </c>
      <c r="B67" s="25">
        <v>2</v>
      </c>
      <c r="C67" s="54" t="s">
        <v>71</v>
      </c>
      <c r="D67" s="25">
        <v>1</v>
      </c>
      <c r="E67" s="24">
        <v>5</v>
      </c>
      <c r="F67" s="51"/>
      <c r="G67" s="45"/>
      <c r="H67" s="45"/>
      <c r="I67" s="49" t="s">
        <v>92</v>
      </c>
      <c r="J67" s="28">
        <v>160000</v>
      </c>
      <c r="K67" s="27">
        <v>120384</v>
      </c>
      <c r="L67" s="27">
        <v>120384</v>
      </c>
      <c r="M67" s="26">
        <f t="shared" si="7"/>
        <v>0.7524</v>
      </c>
      <c r="N67" s="28">
        <v>43</v>
      </c>
      <c r="O67" s="27">
        <v>43</v>
      </c>
      <c r="P67" s="26">
        <f t="shared" si="8"/>
        <v>1</v>
      </c>
      <c r="Q67" s="14"/>
      <c r="R67" s="14"/>
    </row>
    <row r="68" spans="1:18" s="4" customFormat="1" ht="27" customHeight="1">
      <c r="A68" s="46">
        <f t="shared" si="2"/>
        <v>63</v>
      </c>
      <c r="B68" s="25">
        <v>2</v>
      </c>
      <c r="C68" s="54" t="s">
        <v>71</v>
      </c>
      <c r="D68" s="25">
        <v>1</v>
      </c>
      <c r="E68" s="24">
        <v>5</v>
      </c>
      <c r="F68" s="51"/>
      <c r="G68" s="45"/>
      <c r="H68" s="45"/>
      <c r="I68" s="49" t="s">
        <v>93</v>
      </c>
      <c r="J68" s="28">
        <v>30000</v>
      </c>
      <c r="K68" s="27">
        <v>17280</v>
      </c>
      <c r="L68" s="27">
        <v>17280</v>
      </c>
      <c r="M68" s="26">
        <f aca="true" t="shared" si="9" ref="M68:M77">IF(E68&lt;13,IF(L68="","",L68/J68),"")</f>
        <v>0.576</v>
      </c>
      <c r="N68" s="28">
        <v>7</v>
      </c>
      <c r="O68" s="27">
        <v>7</v>
      </c>
      <c r="P68" s="26">
        <f aca="true" t="shared" si="10" ref="P68:P77">IF(E68&lt;13,IF(O68="","",O68/N68),"")</f>
        <v>1</v>
      </c>
      <c r="Q68" s="14"/>
      <c r="R68" s="14"/>
    </row>
    <row r="69" spans="1:18" s="4" customFormat="1" ht="27" customHeight="1">
      <c r="A69" s="46">
        <f t="shared" si="2"/>
        <v>64</v>
      </c>
      <c r="B69" s="25">
        <v>2</v>
      </c>
      <c r="C69" s="54" t="s">
        <v>71</v>
      </c>
      <c r="D69" s="25">
        <v>1</v>
      </c>
      <c r="E69" s="24">
        <v>5</v>
      </c>
      <c r="F69" s="51"/>
      <c r="G69" s="45"/>
      <c r="H69" s="45"/>
      <c r="I69" s="49" t="s">
        <v>94</v>
      </c>
      <c r="J69" s="28">
        <v>9000</v>
      </c>
      <c r="K69" s="27">
        <v>7200</v>
      </c>
      <c r="L69" s="27">
        <v>7200</v>
      </c>
      <c r="M69" s="26">
        <f t="shared" si="9"/>
        <v>0.8</v>
      </c>
      <c r="N69" s="28">
        <v>3</v>
      </c>
      <c r="O69" s="27">
        <v>3</v>
      </c>
      <c r="P69" s="26">
        <f t="shared" si="10"/>
        <v>1</v>
      </c>
      <c r="Q69" s="14"/>
      <c r="R69" s="14"/>
    </row>
    <row r="70" spans="1:18" s="4" customFormat="1" ht="27" customHeight="1">
      <c r="A70" s="46">
        <f t="shared" si="2"/>
        <v>65</v>
      </c>
      <c r="B70" s="25">
        <v>2</v>
      </c>
      <c r="C70" s="54" t="s">
        <v>71</v>
      </c>
      <c r="D70" s="25">
        <v>1</v>
      </c>
      <c r="E70" s="24">
        <v>5</v>
      </c>
      <c r="F70" s="51"/>
      <c r="G70" s="45"/>
      <c r="H70" s="45"/>
      <c r="I70" s="49" t="s">
        <v>95</v>
      </c>
      <c r="J70" s="28">
        <v>70000</v>
      </c>
      <c r="K70" s="27">
        <v>50000</v>
      </c>
      <c r="L70" s="27">
        <v>50000</v>
      </c>
      <c r="M70" s="26">
        <f t="shared" si="9"/>
        <v>0.7142857142857143</v>
      </c>
      <c r="N70" s="28">
        <v>25</v>
      </c>
      <c r="O70" s="27">
        <v>25</v>
      </c>
      <c r="P70" s="26">
        <f t="shared" si="10"/>
        <v>1</v>
      </c>
      <c r="Q70" s="14"/>
      <c r="R70" s="14"/>
    </row>
    <row r="71" spans="1:18" s="4" customFormat="1" ht="27" customHeight="1">
      <c r="A71" s="46">
        <f t="shared" si="2"/>
        <v>66</v>
      </c>
      <c r="B71" s="25">
        <v>2</v>
      </c>
      <c r="C71" s="54" t="s">
        <v>71</v>
      </c>
      <c r="D71" s="25">
        <v>1</v>
      </c>
      <c r="E71" s="24">
        <v>4</v>
      </c>
      <c r="F71" s="51"/>
      <c r="G71" s="45"/>
      <c r="H71" s="45"/>
      <c r="I71" s="49" t="s">
        <v>96</v>
      </c>
      <c r="J71" s="28">
        <v>35000</v>
      </c>
      <c r="K71" s="27">
        <v>20840</v>
      </c>
      <c r="L71" s="27">
        <v>20840</v>
      </c>
      <c r="M71" s="26">
        <f t="shared" si="9"/>
        <v>0.5954285714285714</v>
      </c>
      <c r="N71" s="28">
        <v>12</v>
      </c>
      <c r="O71" s="27">
        <v>12</v>
      </c>
      <c r="P71" s="26">
        <f t="shared" si="10"/>
        <v>1</v>
      </c>
      <c r="Q71" s="14"/>
      <c r="R71" s="14"/>
    </row>
    <row r="72" spans="1:18" s="4" customFormat="1" ht="27" customHeight="1">
      <c r="A72" s="46">
        <f t="shared" si="2"/>
        <v>67</v>
      </c>
      <c r="B72" s="25">
        <v>2</v>
      </c>
      <c r="C72" s="54" t="s">
        <v>71</v>
      </c>
      <c r="D72" s="25">
        <v>1</v>
      </c>
      <c r="E72" s="24">
        <v>5</v>
      </c>
      <c r="F72" s="51"/>
      <c r="G72" s="45"/>
      <c r="H72" s="45"/>
      <c r="I72" s="49" t="s">
        <v>97</v>
      </c>
      <c r="J72" s="28">
        <v>35000</v>
      </c>
      <c r="K72" s="27">
        <v>18300</v>
      </c>
      <c r="L72" s="27">
        <v>18300</v>
      </c>
      <c r="M72" s="26">
        <f t="shared" si="9"/>
        <v>0.5228571428571429</v>
      </c>
      <c r="N72" s="28">
        <v>11</v>
      </c>
      <c r="O72" s="27">
        <v>11</v>
      </c>
      <c r="P72" s="26">
        <f t="shared" si="10"/>
        <v>1</v>
      </c>
      <c r="Q72" s="14"/>
      <c r="R72" s="14"/>
    </row>
    <row r="73" spans="1:18" s="4" customFormat="1" ht="27" customHeight="1">
      <c r="A73" s="46">
        <f t="shared" si="2"/>
        <v>68</v>
      </c>
      <c r="B73" s="25">
        <v>2</v>
      </c>
      <c r="C73" s="54" t="s">
        <v>71</v>
      </c>
      <c r="D73" s="25">
        <v>1</v>
      </c>
      <c r="E73" s="24">
        <v>5</v>
      </c>
      <c r="F73" s="51"/>
      <c r="G73" s="45"/>
      <c r="H73" s="45"/>
      <c r="I73" s="49" t="s">
        <v>98</v>
      </c>
      <c r="J73" s="28">
        <v>56000</v>
      </c>
      <c r="K73" s="27">
        <v>40880</v>
      </c>
      <c r="L73" s="27">
        <v>32155</v>
      </c>
      <c r="M73" s="26">
        <f t="shared" si="9"/>
        <v>0.5741964285714286</v>
      </c>
      <c r="N73" s="28">
        <v>13</v>
      </c>
      <c r="O73" s="27">
        <v>9</v>
      </c>
      <c r="P73" s="26">
        <f t="shared" si="10"/>
        <v>0.6923076923076923</v>
      </c>
      <c r="Q73" s="14"/>
      <c r="R73" s="14"/>
    </row>
    <row r="74" spans="1:18" s="4" customFormat="1" ht="27" customHeight="1">
      <c r="A74" s="46">
        <f t="shared" si="2"/>
        <v>69</v>
      </c>
      <c r="B74" s="25">
        <v>2</v>
      </c>
      <c r="C74" s="54" t="s">
        <v>71</v>
      </c>
      <c r="D74" s="25">
        <v>1</v>
      </c>
      <c r="E74" s="24">
        <v>5</v>
      </c>
      <c r="F74" s="51"/>
      <c r="G74" s="45"/>
      <c r="H74" s="45"/>
      <c r="I74" s="49" t="s">
        <v>99</v>
      </c>
      <c r="J74" s="28">
        <v>45000</v>
      </c>
      <c r="K74" s="27">
        <v>31185</v>
      </c>
      <c r="L74" s="27">
        <v>24255</v>
      </c>
      <c r="M74" s="26">
        <f t="shared" si="9"/>
        <v>0.539</v>
      </c>
      <c r="N74" s="28">
        <v>9</v>
      </c>
      <c r="O74" s="27">
        <v>7</v>
      </c>
      <c r="P74" s="26">
        <f t="shared" si="10"/>
        <v>0.7777777777777778</v>
      </c>
      <c r="Q74" s="14"/>
      <c r="R74" s="14"/>
    </row>
    <row r="75" spans="1:18" s="4" customFormat="1" ht="27" customHeight="1">
      <c r="A75" s="46">
        <f t="shared" si="2"/>
        <v>70</v>
      </c>
      <c r="B75" s="25">
        <v>2</v>
      </c>
      <c r="C75" s="54" t="s">
        <v>71</v>
      </c>
      <c r="D75" s="25">
        <v>1</v>
      </c>
      <c r="E75" s="24">
        <v>5</v>
      </c>
      <c r="F75" s="51"/>
      <c r="G75" s="45"/>
      <c r="H75" s="45"/>
      <c r="I75" s="49" t="s">
        <v>100</v>
      </c>
      <c r="J75" s="28">
        <v>20000</v>
      </c>
      <c r="K75" s="27">
        <v>13860</v>
      </c>
      <c r="L75" s="27">
        <v>10395</v>
      </c>
      <c r="M75" s="26">
        <f t="shared" si="9"/>
        <v>0.51975</v>
      </c>
      <c r="N75" s="28">
        <v>4</v>
      </c>
      <c r="O75" s="27">
        <v>3</v>
      </c>
      <c r="P75" s="26">
        <f t="shared" si="10"/>
        <v>0.75</v>
      </c>
      <c r="Q75" s="14"/>
      <c r="R75" s="14"/>
    </row>
    <row r="76" spans="1:18" s="4" customFormat="1" ht="27" customHeight="1">
      <c r="A76" s="46">
        <f t="shared" si="2"/>
        <v>71</v>
      </c>
      <c r="B76" s="25">
        <v>2</v>
      </c>
      <c r="C76" s="54" t="s">
        <v>71</v>
      </c>
      <c r="D76" s="25">
        <v>1</v>
      </c>
      <c r="E76" s="24">
        <v>5</v>
      </c>
      <c r="F76" s="51"/>
      <c r="G76" s="45"/>
      <c r="H76" s="45"/>
      <c r="I76" s="49" t="s">
        <v>101</v>
      </c>
      <c r="J76" s="28">
        <v>32000</v>
      </c>
      <c r="K76" s="27">
        <v>19727</v>
      </c>
      <c r="L76" s="27">
        <v>16034</v>
      </c>
      <c r="M76" s="26">
        <f t="shared" si="9"/>
        <v>0.5010625</v>
      </c>
      <c r="N76" s="28">
        <v>7</v>
      </c>
      <c r="O76" s="27">
        <v>6</v>
      </c>
      <c r="P76" s="26">
        <f t="shared" si="10"/>
        <v>0.8571428571428571</v>
      </c>
      <c r="Q76" s="14"/>
      <c r="R76" s="14"/>
    </row>
    <row r="77" spans="1:18" s="4" customFormat="1" ht="27" customHeight="1">
      <c r="A77" s="46">
        <f t="shared" si="2"/>
        <v>72</v>
      </c>
      <c r="B77" s="25">
        <v>2</v>
      </c>
      <c r="C77" s="54" t="s">
        <v>71</v>
      </c>
      <c r="D77" s="25">
        <v>1</v>
      </c>
      <c r="E77" s="24">
        <v>5</v>
      </c>
      <c r="F77" s="51"/>
      <c r="G77" s="45"/>
      <c r="H77" s="45"/>
      <c r="I77" s="49" t="s">
        <v>102</v>
      </c>
      <c r="J77" s="28">
        <v>65000</v>
      </c>
      <c r="K77" s="27">
        <v>40656</v>
      </c>
      <c r="L77" s="27">
        <v>40656</v>
      </c>
      <c r="M77" s="26">
        <f t="shared" si="9"/>
        <v>0.625476923076923</v>
      </c>
      <c r="N77" s="28">
        <v>28</v>
      </c>
      <c r="O77" s="27">
        <v>28</v>
      </c>
      <c r="P77" s="26">
        <f t="shared" si="10"/>
        <v>1</v>
      </c>
      <c r="Q77" s="14"/>
      <c r="R77" s="14"/>
    </row>
    <row r="78" spans="1:18" s="4" customFormat="1" ht="27" customHeight="1">
      <c r="A78" s="46">
        <f t="shared" si="2"/>
        <v>73</v>
      </c>
      <c r="B78" s="25">
        <v>2</v>
      </c>
      <c r="C78" s="54" t="s">
        <v>71</v>
      </c>
      <c r="D78" s="25">
        <v>1</v>
      </c>
      <c r="E78" s="24">
        <v>5</v>
      </c>
      <c r="F78" s="51"/>
      <c r="G78" s="45"/>
      <c r="H78" s="45"/>
      <c r="I78" s="49" t="s">
        <v>103</v>
      </c>
      <c r="J78" s="28">
        <v>31000</v>
      </c>
      <c r="K78" s="27">
        <v>25416</v>
      </c>
      <c r="L78" s="27">
        <v>25416</v>
      </c>
      <c r="M78" s="26">
        <f aca="true" t="shared" si="11" ref="M78:M86">IF(E78&lt;13,IF(L78="","",L78/J78),"")</f>
        <v>0.8198709677419355</v>
      </c>
      <c r="N78" s="28">
        <v>8</v>
      </c>
      <c r="O78" s="27">
        <v>8</v>
      </c>
      <c r="P78" s="26">
        <f aca="true" t="shared" si="12" ref="P78:P86">IF(E78&lt;13,IF(O78="","",O78/N78),"")</f>
        <v>1</v>
      </c>
      <c r="Q78" s="14"/>
      <c r="R78" s="14"/>
    </row>
    <row r="79" spans="1:18" s="4" customFormat="1" ht="27" customHeight="1">
      <c r="A79" s="46">
        <f t="shared" si="2"/>
        <v>74</v>
      </c>
      <c r="B79" s="25">
        <v>2</v>
      </c>
      <c r="C79" s="54" t="s">
        <v>71</v>
      </c>
      <c r="D79" s="25">
        <v>1</v>
      </c>
      <c r="E79" s="24">
        <v>5</v>
      </c>
      <c r="F79" s="51"/>
      <c r="G79" s="45"/>
      <c r="H79" s="45"/>
      <c r="I79" s="49" t="s">
        <v>104</v>
      </c>
      <c r="J79" s="28">
        <v>60000</v>
      </c>
      <c r="K79" s="27">
        <v>30720</v>
      </c>
      <c r="L79" s="27">
        <v>30720</v>
      </c>
      <c r="M79" s="26">
        <f t="shared" si="11"/>
        <v>0.512</v>
      </c>
      <c r="N79" s="28">
        <v>12</v>
      </c>
      <c r="O79" s="27">
        <v>12</v>
      </c>
      <c r="P79" s="26">
        <f t="shared" si="12"/>
        <v>1</v>
      </c>
      <c r="Q79" s="14"/>
      <c r="R79" s="14"/>
    </row>
    <row r="80" spans="1:18" s="4" customFormat="1" ht="27" customHeight="1">
      <c r="A80" s="46">
        <f t="shared" si="2"/>
        <v>75</v>
      </c>
      <c r="B80" s="25">
        <v>2</v>
      </c>
      <c r="C80" s="54" t="s">
        <v>71</v>
      </c>
      <c r="D80" s="25">
        <v>1</v>
      </c>
      <c r="E80" s="24">
        <v>5</v>
      </c>
      <c r="F80" s="51"/>
      <c r="G80" s="45"/>
      <c r="H80" s="45"/>
      <c r="I80" s="49" t="s">
        <v>105</v>
      </c>
      <c r="J80" s="28">
        <v>10000</v>
      </c>
      <c r="K80" s="27">
        <v>5822</v>
      </c>
      <c r="L80" s="27">
        <v>5822</v>
      </c>
      <c r="M80" s="26">
        <f t="shared" si="11"/>
        <v>0.5822</v>
      </c>
      <c r="N80" s="28">
        <v>5</v>
      </c>
      <c r="O80" s="27">
        <v>5</v>
      </c>
      <c r="P80" s="26">
        <f t="shared" si="12"/>
        <v>1</v>
      </c>
      <c r="Q80" s="14"/>
      <c r="R80" s="14"/>
    </row>
    <row r="81" spans="1:18" s="4" customFormat="1" ht="27" customHeight="1">
      <c r="A81" s="46">
        <f t="shared" si="2"/>
        <v>76</v>
      </c>
      <c r="B81" s="25">
        <v>2</v>
      </c>
      <c r="C81" s="54" t="s">
        <v>71</v>
      </c>
      <c r="D81" s="25">
        <v>1</v>
      </c>
      <c r="E81" s="24">
        <v>5</v>
      </c>
      <c r="F81" s="51"/>
      <c r="G81" s="45"/>
      <c r="H81" s="45"/>
      <c r="I81" s="49" t="s">
        <v>106</v>
      </c>
      <c r="J81" s="28">
        <v>26900</v>
      </c>
      <c r="K81" s="27">
        <v>19105</v>
      </c>
      <c r="L81" s="27">
        <v>16173</v>
      </c>
      <c r="M81" s="26">
        <f t="shared" si="11"/>
        <v>0.6012267657992565</v>
      </c>
      <c r="N81" s="28">
        <v>11</v>
      </c>
      <c r="O81" s="27">
        <v>10</v>
      </c>
      <c r="P81" s="26">
        <f t="shared" si="12"/>
        <v>0.9090909090909091</v>
      </c>
      <c r="Q81" s="14"/>
      <c r="R81" s="14"/>
    </row>
    <row r="82" spans="1:18" s="4" customFormat="1" ht="27" customHeight="1">
      <c r="A82" s="46">
        <f t="shared" si="2"/>
        <v>77</v>
      </c>
      <c r="B82" s="25">
        <v>2</v>
      </c>
      <c r="C82" s="54" t="s">
        <v>71</v>
      </c>
      <c r="D82" s="25">
        <v>1</v>
      </c>
      <c r="E82" s="24">
        <v>5</v>
      </c>
      <c r="F82" s="51"/>
      <c r="G82" s="45"/>
      <c r="H82" s="45"/>
      <c r="I82" s="49" t="s">
        <v>107</v>
      </c>
      <c r="J82" s="28">
        <v>20000</v>
      </c>
      <c r="K82" s="27">
        <v>13086</v>
      </c>
      <c r="L82" s="27">
        <v>10468</v>
      </c>
      <c r="M82" s="26">
        <f t="shared" si="11"/>
        <v>0.5234</v>
      </c>
      <c r="N82" s="28">
        <v>10</v>
      </c>
      <c r="O82" s="27">
        <v>8</v>
      </c>
      <c r="P82" s="26">
        <f t="shared" si="12"/>
        <v>0.8</v>
      </c>
      <c r="Q82" s="14"/>
      <c r="R82" s="14"/>
    </row>
    <row r="83" spans="1:18" s="4" customFormat="1" ht="27" customHeight="1">
      <c r="A83" s="46">
        <f t="shared" si="2"/>
        <v>78</v>
      </c>
      <c r="B83" s="25">
        <v>2</v>
      </c>
      <c r="C83" s="54" t="s">
        <v>71</v>
      </c>
      <c r="D83" s="25">
        <v>1</v>
      </c>
      <c r="E83" s="24">
        <v>5</v>
      </c>
      <c r="F83" s="51"/>
      <c r="G83" s="45"/>
      <c r="H83" s="45"/>
      <c r="I83" s="49" t="s">
        <v>108</v>
      </c>
      <c r="J83" s="28">
        <v>84400</v>
      </c>
      <c r="K83" s="27">
        <v>55027</v>
      </c>
      <c r="L83" s="27">
        <v>47844</v>
      </c>
      <c r="M83" s="26">
        <f t="shared" si="11"/>
        <v>0.566872037914692</v>
      </c>
      <c r="N83" s="28">
        <v>29</v>
      </c>
      <c r="O83" s="27">
        <v>26</v>
      </c>
      <c r="P83" s="26">
        <f t="shared" si="12"/>
        <v>0.896551724137931</v>
      </c>
      <c r="Q83" s="14"/>
      <c r="R83" s="14"/>
    </row>
    <row r="84" spans="1:18" s="4" customFormat="1" ht="27" customHeight="1">
      <c r="A84" s="46">
        <f t="shared" si="2"/>
        <v>79</v>
      </c>
      <c r="B84" s="25">
        <v>2</v>
      </c>
      <c r="C84" s="54" t="s">
        <v>71</v>
      </c>
      <c r="D84" s="25">
        <v>1</v>
      </c>
      <c r="E84" s="24">
        <v>5</v>
      </c>
      <c r="F84" s="51"/>
      <c r="G84" s="45"/>
      <c r="H84" s="45"/>
      <c r="I84" s="49" t="s">
        <v>109</v>
      </c>
      <c r="J84" s="28">
        <v>50000</v>
      </c>
      <c r="K84" s="27">
        <v>36818</v>
      </c>
      <c r="L84" s="27">
        <v>30698</v>
      </c>
      <c r="M84" s="26">
        <f t="shared" si="11"/>
        <v>0.61396</v>
      </c>
      <c r="N84" s="28">
        <v>25</v>
      </c>
      <c r="O84" s="27">
        <v>20</v>
      </c>
      <c r="P84" s="26">
        <f t="shared" si="12"/>
        <v>0.8</v>
      </c>
      <c r="Q84" s="14"/>
      <c r="R84" s="14"/>
    </row>
    <row r="85" spans="1:18" s="4" customFormat="1" ht="27" customHeight="1">
      <c r="A85" s="46">
        <f t="shared" si="2"/>
        <v>80</v>
      </c>
      <c r="B85" s="25">
        <v>2</v>
      </c>
      <c r="C85" s="54" t="s">
        <v>71</v>
      </c>
      <c r="D85" s="25">
        <v>1</v>
      </c>
      <c r="E85" s="24">
        <v>5</v>
      </c>
      <c r="F85" s="51"/>
      <c r="G85" s="45"/>
      <c r="H85" s="45"/>
      <c r="I85" s="49" t="s">
        <v>110</v>
      </c>
      <c r="J85" s="28">
        <v>7000</v>
      </c>
      <c r="K85" s="27">
        <v>3822</v>
      </c>
      <c r="L85" s="27">
        <v>3822</v>
      </c>
      <c r="M85" s="26">
        <f t="shared" si="11"/>
        <v>0.546</v>
      </c>
      <c r="N85" s="28">
        <v>6</v>
      </c>
      <c r="O85" s="27">
        <v>6</v>
      </c>
      <c r="P85" s="26">
        <f t="shared" si="12"/>
        <v>1</v>
      </c>
      <c r="Q85" s="14"/>
      <c r="R85" s="14"/>
    </row>
    <row r="86" spans="1:18" s="4" customFormat="1" ht="27" customHeight="1">
      <c r="A86" s="46">
        <f t="shared" si="2"/>
        <v>81</v>
      </c>
      <c r="B86" s="25">
        <v>2</v>
      </c>
      <c r="C86" s="54" t="s">
        <v>71</v>
      </c>
      <c r="D86" s="25">
        <v>1</v>
      </c>
      <c r="E86" s="24">
        <v>1</v>
      </c>
      <c r="F86" s="51"/>
      <c r="G86" s="45"/>
      <c r="H86" s="45"/>
      <c r="I86" s="49" t="s">
        <v>111</v>
      </c>
      <c r="J86" s="28">
        <v>15500</v>
      </c>
      <c r="K86" s="27">
        <v>9900</v>
      </c>
      <c r="L86" s="27">
        <v>9900</v>
      </c>
      <c r="M86" s="26">
        <f t="shared" si="11"/>
        <v>0.6387096774193548</v>
      </c>
      <c r="N86" s="28">
        <v>4</v>
      </c>
      <c r="O86" s="27">
        <v>4</v>
      </c>
      <c r="P86" s="26">
        <f t="shared" si="12"/>
        <v>1</v>
      </c>
      <c r="Q86" s="14"/>
      <c r="R86" s="14"/>
    </row>
    <row r="87" spans="1:18" s="4" customFormat="1" ht="27" customHeight="1">
      <c r="A87" s="46">
        <f t="shared" si="2"/>
        <v>82</v>
      </c>
      <c r="B87" s="25">
        <v>2</v>
      </c>
      <c r="C87" s="54" t="s">
        <v>71</v>
      </c>
      <c r="D87" s="25">
        <v>1</v>
      </c>
      <c r="E87" s="24">
        <v>6</v>
      </c>
      <c r="F87" s="51"/>
      <c r="G87" s="45"/>
      <c r="H87" s="45"/>
      <c r="I87" s="49" t="s">
        <v>112</v>
      </c>
      <c r="J87" s="28">
        <v>30000</v>
      </c>
      <c r="K87" s="27">
        <v>25000</v>
      </c>
      <c r="L87" s="27">
        <v>25000</v>
      </c>
      <c r="M87" s="26">
        <f aca="true" t="shared" si="13" ref="M87:M98">IF(E87&lt;13,IF(L87="","",L87/J87),"")</f>
        <v>0.8333333333333334</v>
      </c>
      <c r="N87" s="28">
        <v>10</v>
      </c>
      <c r="O87" s="27">
        <v>10</v>
      </c>
      <c r="P87" s="26">
        <f aca="true" t="shared" si="14" ref="P87:P98">IF(E87&lt;13,IF(O87="","",O87/N87),"")</f>
        <v>1</v>
      </c>
      <c r="Q87" s="14"/>
      <c r="R87" s="14"/>
    </row>
    <row r="88" spans="1:18" s="4" customFormat="1" ht="27" customHeight="1">
      <c r="A88" s="46">
        <f t="shared" si="2"/>
        <v>83</v>
      </c>
      <c r="B88" s="25">
        <v>2</v>
      </c>
      <c r="C88" s="54" t="s">
        <v>71</v>
      </c>
      <c r="D88" s="25">
        <v>1</v>
      </c>
      <c r="E88" s="24">
        <v>6</v>
      </c>
      <c r="F88" s="51"/>
      <c r="G88" s="45"/>
      <c r="H88" s="45"/>
      <c r="I88" s="49" t="s">
        <v>113</v>
      </c>
      <c r="J88" s="28">
        <v>26000</v>
      </c>
      <c r="K88" s="27">
        <v>23083</v>
      </c>
      <c r="L88" s="27">
        <v>23083</v>
      </c>
      <c r="M88" s="26">
        <f t="shared" si="13"/>
        <v>0.8878076923076923</v>
      </c>
      <c r="N88" s="28">
        <v>13</v>
      </c>
      <c r="O88" s="27">
        <v>13</v>
      </c>
      <c r="P88" s="26">
        <f t="shared" si="14"/>
        <v>1</v>
      </c>
      <c r="Q88" s="14"/>
      <c r="R88" s="14"/>
    </row>
    <row r="89" spans="1:18" s="4" customFormat="1" ht="27" customHeight="1">
      <c r="A89" s="46">
        <f t="shared" si="2"/>
        <v>84</v>
      </c>
      <c r="B89" s="25">
        <v>2</v>
      </c>
      <c r="C89" s="54" t="s">
        <v>71</v>
      </c>
      <c r="D89" s="25">
        <v>1</v>
      </c>
      <c r="E89" s="24">
        <v>1</v>
      </c>
      <c r="F89" s="51"/>
      <c r="G89" s="45"/>
      <c r="H89" s="45"/>
      <c r="I89" s="49" t="s">
        <v>114</v>
      </c>
      <c r="J89" s="28">
        <v>13900</v>
      </c>
      <c r="K89" s="27">
        <v>7304</v>
      </c>
      <c r="L89" s="27">
        <v>7304</v>
      </c>
      <c r="M89" s="26">
        <f t="shared" si="13"/>
        <v>0.5254676258992805</v>
      </c>
      <c r="N89" s="28">
        <v>8</v>
      </c>
      <c r="O89" s="27">
        <v>8</v>
      </c>
      <c r="P89" s="26">
        <f t="shared" si="14"/>
        <v>1</v>
      </c>
      <c r="Q89" s="14"/>
      <c r="R89" s="14"/>
    </row>
    <row r="90" spans="1:18" s="4" customFormat="1" ht="27" customHeight="1">
      <c r="A90" s="46">
        <f t="shared" si="2"/>
        <v>85</v>
      </c>
      <c r="B90" s="25">
        <v>2</v>
      </c>
      <c r="C90" s="54" t="s">
        <v>71</v>
      </c>
      <c r="D90" s="25">
        <v>1</v>
      </c>
      <c r="E90" s="24">
        <v>9</v>
      </c>
      <c r="F90" s="51" t="s">
        <v>78</v>
      </c>
      <c r="G90" s="45"/>
      <c r="H90" s="45"/>
      <c r="I90" s="49" t="s">
        <v>115</v>
      </c>
      <c r="J90" s="28">
        <v>69600</v>
      </c>
      <c r="K90" s="27">
        <v>50800</v>
      </c>
      <c r="L90" s="27">
        <v>37500</v>
      </c>
      <c r="M90" s="26">
        <f t="shared" si="13"/>
        <v>0.5387931034482759</v>
      </c>
      <c r="N90" s="28">
        <v>32</v>
      </c>
      <c r="O90" s="27">
        <v>28</v>
      </c>
      <c r="P90" s="26">
        <f t="shared" si="14"/>
        <v>0.875</v>
      </c>
      <c r="Q90" s="14"/>
      <c r="R90" s="14"/>
    </row>
    <row r="91" spans="1:18" s="4" customFormat="1" ht="27" customHeight="1">
      <c r="A91" s="46">
        <f t="shared" si="2"/>
        <v>86</v>
      </c>
      <c r="B91" s="25">
        <v>2</v>
      </c>
      <c r="C91" s="54" t="s">
        <v>71</v>
      </c>
      <c r="D91" s="25">
        <v>2</v>
      </c>
      <c r="E91" s="24">
        <v>9</v>
      </c>
      <c r="F91" s="51" t="s">
        <v>78</v>
      </c>
      <c r="G91" s="45"/>
      <c r="H91" s="45"/>
      <c r="I91" s="49" t="s">
        <v>115</v>
      </c>
      <c r="J91" s="28">
        <v>34400</v>
      </c>
      <c r="K91" s="27">
        <v>30900</v>
      </c>
      <c r="L91" s="27">
        <v>30900</v>
      </c>
      <c r="M91" s="26">
        <f t="shared" si="13"/>
        <v>0.8982558139534884</v>
      </c>
      <c r="N91" s="28">
        <v>14</v>
      </c>
      <c r="O91" s="27">
        <v>14</v>
      </c>
      <c r="P91" s="26">
        <f t="shared" si="14"/>
        <v>1</v>
      </c>
      <c r="Q91" s="14"/>
      <c r="R91" s="14"/>
    </row>
    <row r="92" spans="1:18" s="4" customFormat="1" ht="27" customHeight="1">
      <c r="A92" s="46">
        <f t="shared" si="2"/>
        <v>87</v>
      </c>
      <c r="B92" s="25">
        <v>2</v>
      </c>
      <c r="C92" s="54" t="s">
        <v>71</v>
      </c>
      <c r="D92" s="25">
        <v>1</v>
      </c>
      <c r="E92" s="24">
        <v>1</v>
      </c>
      <c r="F92" s="51"/>
      <c r="G92" s="45"/>
      <c r="H92" s="45"/>
      <c r="I92" s="49" t="s">
        <v>116</v>
      </c>
      <c r="J92" s="28">
        <v>52800</v>
      </c>
      <c r="K92" s="27">
        <v>52800</v>
      </c>
      <c r="L92" s="27">
        <v>52800</v>
      </c>
      <c r="M92" s="26">
        <f t="shared" si="13"/>
        <v>1</v>
      </c>
      <c r="N92" s="28">
        <v>25</v>
      </c>
      <c r="O92" s="27">
        <v>25</v>
      </c>
      <c r="P92" s="26">
        <f t="shared" si="14"/>
        <v>1</v>
      </c>
      <c r="Q92" s="14"/>
      <c r="R92" s="14"/>
    </row>
    <row r="93" spans="1:18" s="4" customFormat="1" ht="27" customHeight="1">
      <c r="A93" s="46">
        <f t="shared" si="2"/>
        <v>88</v>
      </c>
      <c r="B93" s="25">
        <v>2</v>
      </c>
      <c r="C93" s="54" t="s">
        <v>71</v>
      </c>
      <c r="D93" s="25">
        <v>2</v>
      </c>
      <c r="E93" s="24">
        <v>2</v>
      </c>
      <c r="F93" s="51"/>
      <c r="G93" s="45"/>
      <c r="H93" s="45"/>
      <c r="I93" s="49" t="s">
        <v>117</v>
      </c>
      <c r="J93" s="28">
        <v>26600</v>
      </c>
      <c r="K93" s="27">
        <v>26600</v>
      </c>
      <c r="L93" s="27">
        <v>26600</v>
      </c>
      <c r="M93" s="26">
        <f t="shared" si="13"/>
        <v>1</v>
      </c>
      <c r="N93" s="28">
        <v>13</v>
      </c>
      <c r="O93" s="27">
        <v>13</v>
      </c>
      <c r="P93" s="26">
        <f t="shared" si="14"/>
        <v>1</v>
      </c>
      <c r="Q93" s="14"/>
      <c r="R93" s="14"/>
    </row>
    <row r="94" spans="1:18" s="4" customFormat="1" ht="27" customHeight="1">
      <c r="A94" s="46">
        <f t="shared" si="2"/>
        <v>89</v>
      </c>
      <c r="B94" s="25">
        <v>2</v>
      </c>
      <c r="C94" s="54" t="s">
        <v>71</v>
      </c>
      <c r="D94" s="25">
        <v>1</v>
      </c>
      <c r="E94" s="24">
        <v>7</v>
      </c>
      <c r="F94" s="51"/>
      <c r="G94" s="45" t="s">
        <v>31</v>
      </c>
      <c r="H94" s="45"/>
      <c r="I94" s="49" t="s">
        <v>118</v>
      </c>
      <c r="J94" s="28">
        <v>2600</v>
      </c>
      <c r="K94" s="27">
        <v>2600</v>
      </c>
      <c r="L94" s="27">
        <v>2600</v>
      </c>
      <c r="M94" s="26">
        <f t="shared" si="13"/>
        <v>1</v>
      </c>
      <c r="N94" s="28">
        <v>2</v>
      </c>
      <c r="O94" s="27">
        <v>2</v>
      </c>
      <c r="P94" s="26">
        <f t="shared" si="14"/>
        <v>1</v>
      </c>
      <c r="Q94" s="14"/>
      <c r="R94" s="14"/>
    </row>
    <row r="95" spans="1:18" s="4" customFormat="1" ht="27" customHeight="1">
      <c r="A95" s="46">
        <f t="shared" si="2"/>
        <v>90</v>
      </c>
      <c r="B95" s="25">
        <v>2</v>
      </c>
      <c r="C95" s="54" t="s">
        <v>71</v>
      </c>
      <c r="D95" s="25">
        <v>1</v>
      </c>
      <c r="E95" s="24">
        <v>4</v>
      </c>
      <c r="F95" s="51"/>
      <c r="G95" s="45"/>
      <c r="H95" s="45"/>
      <c r="I95" s="49" t="s">
        <v>119</v>
      </c>
      <c r="J95" s="28">
        <v>34200</v>
      </c>
      <c r="K95" s="27">
        <v>25003</v>
      </c>
      <c r="L95" s="27">
        <v>18253</v>
      </c>
      <c r="M95" s="26">
        <f t="shared" si="13"/>
        <v>0.5337134502923977</v>
      </c>
      <c r="N95" s="28">
        <v>17</v>
      </c>
      <c r="O95" s="27">
        <v>13</v>
      </c>
      <c r="P95" s="26">
        <f t="shared" si="14"/>
        <v>0.7647058823529411</v>
      </c>
      <c r="Q95" s="14"/>
      <c r="R95" s="14"/>
    </row>
    <row r="96" spans="1:18" s="4" customFormat="1" ht="27" customHeight="1">
      <c r="A96" s="46">
        <f t="shared" si="2"/>
        <v>91</v>
      </c>
      <c r="B96" s="25">
        <v>2</v>
      </c>
      <c r="C96" s="54" t="s">
        <v>71</v>
      </c>
      <c r="D96" s="25">
        <v>1</v>
      </c>
      <c r="E96" s="24">
        <v>4</v>
      </c>
      <c r="F96" s="51"/>
      <c r="G96" s="45"/>
      <c r="H96" s="45"/>
      <c r="I96" s="49" t="s">
        <v>120</v>
      </c>
      <c r="J96" s="28">
        <v>5100</v>
      </c>
      <c r="K96" s="27">
        <v>5100</v>
      </c>
      <c r="L96" s="27">
        <v>5100</v>
      </c>
      <c r="M96" s="26">
        <f t="shared" si="13"/>
        <v>1</v>
      </c>
      <c r="N96" s="28">
        <v>4</v>
      </c>
      <c r="O96" s="27">
        <v>4</v>
      </c>
      <c r="P96" s="26">
        <f t="shared" si="14"/>
        <v>1</v>
      </c>
      <c r="Q96" s="14"/>
      <c r="R96" s="14"/>
    </row>
    <row r="97" spans="1:18" s="4" customFormat="1" ht="27" customHeight="1">
      <c r="A97" s="46">
        <f t="shared" si="2"/>
        <v>92</v>
      </c>
      <c r="B97" s="25">
        <v>2</v>
      </c>
      <c r="C97" s="54" t="s">
        <v>71</v>
      </c>
      <c r="D97" s="25">
        <v>1</v>
      </c>
      <c r="E97" s="24">
        <v>4</v>
      </c>
      <c r="F97" s="51"/>
      <c r="G97" s="45"/>
      <c r="H97" s="45"/>
      <c r="I97" s="49" t="s">
        <v>121</v>
      </c>
      <c r="J97" s="28">
        <v>13000</v>
      </c>
      <c r="K97" s="27">
        <v>12000</v>
      </c>
      <c r="L97" s="27">
        <v>12000</v>
      </c>
      <c r="M97" s="26">
        <f t="shared" si="13"/>
        <v>0.9230769230769231</v>
      </c>
      <c r="N97" s="28">
        <v>12</v>
      </c>
      <c r="O97" s="27">
        <v>12</v>
      </c>
      <c r="P97" s="26">
        <f t="shared" si="14"/>
        <v>1</v>
      </c>
      <c r="Q97" s="14"/>
      <c r="R97" s="14"/>
    </row>
    <row r="98" spans="1:18" s="4" customFormat="1" ht="27" customHeight="1">
      <c r="A98" s="46">
        <f t="shared" si="2"/>
        <v>93</v>
      </c>
      <c r="B98" s="25">
        <v>2</v>
      </c>
      <c r="C98" s="54" t="s">
        <v>71</v>
      </c>
      <c r="D98" s="25">
        <v>1</v>
      </c>
      <c r="E98" s="24">
        <v>7</v>
      </c>
      <c r="F98" s="51"/>
      <c r="G98" s="45" t="s">
        <v>31</v>
      </c>
      <c r="H98" s="45"/>
      <c r="I98" s="49" t="s">
        <v>122</v>
      </c>
      <c r="J98" s="28">
        <v>4800</v>
      </c>
      <c r="K98" s="27">
        <v>4800</v>
      </c>
      <c r="L98" s="27">
        <v>4800</v>
      </c>
      <c r="M98" s="26">
        <f t="shared" si="13"/>
        <v>1</v>
      </c>
      <c r="N98" s="28">
        <v>2</v>
      </c>
      <c r="O98" s="27">
        <v>2</v>
      </c>
      <c r="P98" s="26">
        <f t="shared" si="14"/>
        <v>1</v>
      </c>
      <c r="Q98" s="14"/>
      <c r="R98" s="14"/>
    </row>
    <row r="99" spans="1:18" s="4" customFormat="1" ht="27" customHeight="1">
      <c r="A99" s="46">
        <f t="shared" si="2"/>
        <v>94</v>
      </c>
      <c r="B99" s="25">
        <v>2</v>
      </c>
      <c r="C99" s="54" t="s">
        <v>71</v>
      </c>
      <c r="D99" s="25">
        <v>1</v>
      </c>
      <c r="E99" s="24">
        <v>6</v>
      </c>
      <c r="F99" s="51"/>
      <c r="G99" s="45"/>
      <c r="H99" s="45"/>
      <c r="I99" s="49" t="s">
        <v>123</v>
      </c>
      <c r="J99" s="28">
        <v>60000</v>
      </c>
      <c r="K99" s="27">
        <v>50836</v>
      </c>
      <c r="L99" s="27">
        <v>32517</v>
      </c>
      <c r="M99" s="26">
        <f aca="true" t="shared" si="15" ref="M99:M105">IF(E99&lt;13,IF(L99="","",L99/J99),"")</f>
        <v>0.54195</v>
      </c>
      <c r="N99" s="28">
        <v>19</v>
      </c>
      <c r="O99" s="27">
        <v>13</v>
      </c>
      <c r="P99" s="26">
        <f aca="true" t="shared" si="16" ref="P99:P105">IF(E99&lt;13,IF(O99="","",O99/N99),"")</f>
        <v>0.6842105263157895</v>
      </c>
      <c r="Q99" s="14"/>
      <c r="R99" s="14"/>
    </row>
    <row r="100" spans="1:18" s="4" customFormat="1" ht="27" customHeight="1">
      <c r="A100" s="46">
        <f t="shared" si="2"/>
        <v>95</v>
      </c>
      <c r="B100" s="25">
        <v>2</v>
      </c>
      <c r="C100" s="54" t="s">
        <v>124</v>
      </c>
      <c r="D100" s="25">
        <v>1</v>
      </c>
      <c r="E100" s="24">
        <v>6</v>
      </c>
      <c r="F100" s="51"/>
      <c r="G100" s="45"/>
      <c r="H100" s="45"/>
      <c r="I100" s="49" t="s">
        <v>125</v>
      </c>
      <c r="J100" s="28">
        <v>1200</v>
      </c>
      <c r="K100" s="27">
        <v>620</v>
      </c>
      <c r="L100" s="27">
        <v>620</v>
      </c>
      <c r="M100" s="26">
        <f t="shared" si="15"/>
        <v>0.5166666666666667</v>
      </c>
      <c r="N100" s="28">
        <v>1</v>
      </c>
      <c r="O100" s="27">
        <v>1</v>
      </c>
      <c r="P100" s="26">
        <f t="shared" si="16"/>
        <v>1</v>
      </c>
      <c r="Q100" s="14"/>
      <c r="R100" s="14"/>
    </row>
    <row r="101" spans="1:18" s="4" customFormat="1" ht="27" customHeight="1">
      <c r="A101" s="46">
        <f t="shared" si="2"/>
        <v>96</v>
      </c>
      <c r="B101" s="25">
        <v>2</v>
      </c>
      <c r="C101" s="54" t="s">
        <v>124</v>
      </c>
      <c r="D101" s="25">
        <v>2</v>
      </c>
      <c r="E101" s="24">
        <v>3</v>
      </c>
      <c r="F101" s="51"/>
      <c r="G101" s="45"/>
      <c r="H101" s="45"/>
      <c r="I101" s="49" t="s">
        <v>126</v>
      </c>
      <c r="J101" s="28">
        <v>2103</v>
      </c>
      <c r="K101" s="27">
        <v>1863</v>
      </c>
      <c r="L101" s="27">
        <v>1863</v>
      </c>
      <c r="M101" s="26">
        <f t="shared" si="15"/>
        <v>0.8858773181169758</v>
      </c>
      <c r="N101" s="28">
        <v>2</v>
      </c>
      <c r="O101" s="27">
        <v>2</v>
      </c>
      <c r="P101" s="26">
        <f t="shared" si="16"/>
        <v>1</v>
      </c>
      <c r="Q101" s="14"/>
      <c r="R101" s="14"/>
    </row>
    <row r="102" spans="1:18" s="4" customFormat="1" ht="27" customHeight="1">
      <c r="A102" s="46">
        <f t="shared" si="2"/>
        <v>97</v>
      </c>
      <c r="B102" s="25">
        <v>2</v>
      </c>
      <c r="C102" s="54" t="s">
        <v>124</v>
      </c>
      <c r="D102" s="25">
        <v>2</v>
      </c>
      <c r="E102" s="24">
        <v>1</v>
      </c>
      <c r="F102" s="51"/>
      <c r="G102" s="45"/>
      <c r="H102" s="45"/>
      <c r="I102" s="49" t="s">
        <v>127</v>
      </c>
      <c r="J102" s="28">
        <v>1873</v>
      </c>
      <c r="K102" s="27">
        <v>1338</v>
      </c>
      <c r="L102" s="27">
        <v>1338</v>
      </c>
      <c r="M102" s="26">
        <f t="shared" si="15"/>
        <v>0.7143619861185264</v>
      </c>
      <c r="N102" s="28">
        <v>1</v>
      </c>
      <c r="O102" s="27">
        <v>1</v>
      </c>
      <c r="P102" s="26">
        <f t="shared" si="16"/>
        <v>1</v>
      </c>
      <c r="Q102" s="14"/>
      <c r="R102" s="14"/>
    </row>
    <row r="103" spans="1:18" s="4" customFormat="1" ht="27" customHeight="1">
      <c r="A103" s="46">
        <f t="shared" si="2"/>
        <v>98</v>
      </c>
      <c r="B103" s="25">
        <v>2</v>
      </c>
      <c r="C103" s="54" t="s">
        <v>124</v>
      </c>
      <c r="D103" s="25">
        <v>1</v>
      </c>
      <c r="E103" s="24">
        <v>6</v>
      </c>
      <c r="F103" s="51"/>
      <c r="G103" s="45"/>
      <c r="H103" s="45"/>
      <c r="I103" s="49" t="s">
        <v>128</v>
      </c>
      <c r="J103" s="28">
        <v>33420</v>
      </c>
      <c r="K103" s="27">
        <v>33420</v>
      </c>
      <c r="L103" s="27">
        <v>33420</v>
      </c>
      <c r="M103" s="26">
        <f t="shared" si="15"/>
        <v>1</v>
      </c>
      <c r="N103" s="28">
        <v>17</v>
      </c>
      <c r="O103" s="27">
        <v>17</v>
      </c>
      <c r="P103" s="26">
        <f t="shared" si="16"/>
        <v>1</v>
      </c>
      <c r="Q103" s="14"/>
      <c r="R103" s="14"/>
    </row>
    <row r="104" spans="1:18" s="4" customFormat="1" ht="27" customHeight="1">
      <c r="A104" s="46">
        <f t="shared" si="2"/>
        <v>99</v>
      </c>
      <c r="B104" s="25">
        <v>2</v>
      </c>
      <c r="C104" s="54" t="s">
        <v>124</v>
      </c>
      <c r="D104" s="25">
        <v>1</v>
      </c>
      <c r="E104" s="24">
        <v>6</v>
      </c>
      <c r="F104" s="51"/>
      <c r="G104" s="45"/>
      <c r="H104" s="45"/>
      <c r="I104" s="49" t="s">
        <v>129</v>
      </c>
      <c r="J104" s="28">
        <v>5281</v>
      </c>
      <c r="K104" s="27">
        <v>5281</v>
      </c>
      <c r="L104" s="27">
        <v>5281</v>
      </c>
      <c r="M104" s="26">
        <f t="shared" si="15"/>
        <v>1</v>
      </c>
      <c r="N104" s="28">
        <v>6</v>
      </c>
      <c r="O104" s="27">
        <v>6</v>
      </c>
      <c r="P104" s="26">
        <f t="shared" si="16"/>
        <v>1</v>
      </c>
      <c r="Q104" s="14"/>
      <c r="R104" s="14"/>
    </row>
    <row r="105" spans="1:18" s="4" customFormat="1" ht="27" customHeight="1">
      <c r="A105" s="46">
        <f t="shared" si="2"/>
        <v>100</v>
      </c>
      <c r="B105" s="25">
        <v>2</v>
      </c>
      <c r="C105" s="54" t="s">
        <v>124</v>
      </c>
      <c r="D105" s="25">
        <v>1</v>
      </c>
      <c r="E105" s="24">
        <v>6</v>
      </c>
      <c r="F105" s="51"/>
      <c r="G105" s="45"/>
      <c r="H105" s="45"/>
      <c r="I105" s="49" t="s">
        <v>130</v>
      </c>
      <c r="J105" s="28">
        <v>3333</v>
      </c>
      <c r="K105" s="27">
        <v>3228</v>
      </c>
      <c r="L105" s="27">
        <v>3228</v>
      </c>
      <c r="M105" s="26">
        <f t="shared" si="15"/>
        <v>0.9684968496849685</v>
      </c>
      <c r="N105" s="28">
        <v>2</v>
      </c>
      <c r="O105" s="27">
        <v>2</v>
      </c>
      <c r="P105" s="26">
        <f t="shared" si="16"/>
        <v>1</v>
      </c>
      <c r="Q105" s="14"/>
      <c r="R105" s="14"/>
    </row>
    <row r="106" spans="1:18" s="4" customFormat="1" ht="27" customHeight="1">
      <c r="A106" s="46">
        <f t="shared" si="2"/>
        <v>101</v>
      </c>
      <c r="B106" s="25">
        <v>2</v>
      </c>
      <c r="C106" s="54" t="s">
        <v>124</v>
      </c>
      <c r="D106" s="25">
        <v>1</v>
      </c>
      <c r="E106" s="24">
        <v>6</v>
      </c>
      <c r="F106" s="51"/>
      <c r="G106" s="45"/>
      <c r="H106" s="45"/>
      <c r="I106" s="49" t="s">
        <v>131</v>
      </c>
      <c r="J106" s="28">
        <v>2119</v>
      </c>
      <c r="K106" s="27">
        <v>1741</v>
      </c>
      <c r="L106" s="27">
        <v>1741</v>
      </c>
      <c r="M106" s="26">
        <f aca="true" t="shared" si="17" ref="M106:M116">IF(E106&lt;13,IF(L106="","",L106/J106),"")</f>
        <v>0.8216139688532327</v>
      </c>
      <c r="N106" s="28">
        <v>2</v>
      </c>
      <c r="O106" s="27">
        <v>2</v>
      </c>
      <c r="P106" s="26">
        <f aca="true" t="shared" si="18" ref="P106:P116">IF(E106&lt;13,IF(O106="","",O106/N106),"")</f>
        <v>1</v>
      </c>
      <c r="Q106" s="14"/>
      <c r="R106" s="14"/>
    </row>
    <row r="107" spans="1:18" s="4" customFormat="1" ht="27" customHeight="1">
      <c r="A107" s="46">
        <f t="shared" si="2"/>
        <v>102</v>
      </c>
      <c r="B107" s="25">
        <v>2</v>
      </c>
      <c r="C107" s="54" t="s">
        <v>124</v>
      </c>
      <c r="D107" s="25">
        <v>1</v>
      </c>
      <c r="E107" s="24">
        <v>6</v>
      </c>
      <c r="F107" s="51"/>
      <c r="G107" s="45"/>
      <c r="H107" s="45"/>
      <c r="I107" s="49" t="s">
        <v>132</v>
      </c>
      <c r="J107" s="28">
        <v>1907</v>
      </c>
      <c r="K107" s="27">
        <v>1907</v>
      </c>
      <c r="L107" s="27">
        <v>1907</v>
      </c>
      <c r="M107" s="26">
        <f t="shared" si="17"/>
        <v>1</v>
      </c>
      <c r="N107" s="28">
        <v>1</v>
      </c>
      <c r="O107" s="27">
        <v>1</v>
      </c>
      <c r="P107" s="26">
        <f t="shared" si="18"/>
        <v>1</v>
      </c>
      <c r="Q107" s="14"/>
      <c r="R107" s="14"/>
    </row>
    <row r="108" spans="1:18" s="4" customFormat="1" ht="27" customHeight="1">
      <c r="A108" s="46">
        <f t="shared" si="2"/>
        <v>103</v>
      </c>
      <c r="B108" s="25">
        <v>2</v>
      </c>
      <c r="C108" s="54" t="s">
        <v>124</v>
      </c>
      <c r="D108" s="25">
        <v>1</v>
      </c>
      <c r="E108" s="24">
        <v>6</v>
      </c>
      <c r="F108" s="51"/>
      <c r="G108" s="45"/>
      <c r="H108" s="45"/>
      <c r="I108" s="49" t="s">
        <v>133</v>
      </c>
      <c r="J108" s="28">
        <v>1822</v>
      </c>
      <c r="K108" s="27">
        <v>1822</v>
      </c>
      <c r="L108" s="27">
        <v>1822</v>
      </c>
      <c r="M108" s="26">
        <f t="shared" si="17"/>
        <v>1</v>
      </c>
      <c r="N108" s="28">
        <v>1</v>
      </c>
      <c r="O108" s="27">
        <v>1</v>
      </c>
      <c r="P108" s="26">
        <f t="shared" si="18"/>
        <v>1</v>
      </c>
      <c r="Q108" s="14"/>
      <c r="R108" s="14"/>
    </row>
    <row r="109" spans="1:18" s="4" customFormat="1" ht="27" customHeight="1">
      <c r="A109" s="46">
        <f t="shared" si="2"/>
        <v>104</v>
      </c>
      <c r="B109" s="25">
        <v>2</v>
      </c>
      <c r="C109" s="54" t="s">
        <v>124</v>
      </c>
      <c r="D109" s="25">
        <v>1</v>
      </c>
      <c r="E109" s="24">
        <v>6</v>
      </c>
      <c r="F109" s="51"/>
      <c r="G109" s="45"/>
      <c r="H109" s="45"/>
      <c r="I109" s="49" t="s">
        <v>134</v>
      </c>
      <c r="J109" s="28">
        <v>2125</v>
      </c>
      <c r="K109" s="27">
        <v>1810</v>
      </c>
      <c r="L109" s="27">
        <v>1810</v>
      </c>
      <c r="M109" s="26">
        <f t="shared" si="17"/>
        <v>0.851764705882353</v>
      </c>
      <c r="N109" s="28">
        <v>1</v>
      </c>
      <c r="O109" s="27">
        <v>1</v>
      </c>
      <c r="P109" s="26">
        <f t="shared" si="18"/>
        <v>1</v>
      </c>
      <c r="Q109" s="14"/>
      <c r="R109" s="14"/>
    </row>
    <row r="110" spans="1:18" s="4" customFormat="1" ht="27" customHeight="1">
      <c r="A110" s="46">
        <f t="shared" si="2"/>
        <v>105</v>
      </c>
      <c r="B110" s="25">
        <v>2</v>
      </c>
      <c r="C110" s="54" t="s">
        <v>124</v>
      </c>
      <c r="D110" s="25">
        <v>1</v>
      </c>
      <c r="E110" s="24">
        <v>6</v>
      </c>
      <c r="F110" s="51"/>
      <c r="G110" s="45"/>
      <c r="H110" s="45"/>
      <c r="I110" s="49" t="s">
        <v>135</v>
      </c>
      <c r="J110" s="28">
        <v>6067</v>
      </c>
      <c r="K110" s="27">
        <v>6067</v>
      </c>
      <c r="L110" s="27">
        <v>6067</v>
      </c>
      <c r="M110" s="26">
        <f t="shared" si="17"/>
        <v>1</v>
      </c>
      <c r="N110" s="28">
        <v>3</v>
      </c>
      <c r="O110" s="27">
        <v>3</v>
      </c>
      <c r="P110" s="26">
        <f t="shared" si="18"/>
        <v>1</v>
      </c>
      <c r="Q110" s="14"/>
      <c r="R110" s="14"/>
    </row>
    <row r="111" spans="1:18" s="4" customFormat="1" ht="27" customHeight="1">
      <c r="A111" s="46">
        <f t="shared" si="2"/>
        <v>106</v>
      </c>
      <c r="B111" s="25">
        <v>2</v>
      </c>
      <c r="C111" s="54" t="s">
        <v>124</v>
      </c>
      <c r="D111" s="25">
        <v>1</v>
      </c>
      <c r="E111" s="24">
        <v>6</v>
      </c>
      <c r="F111" s="51"/>
      <c r="G111" s="45"/>
      <c r="H111" s="45"/>
      <c r="I111" s="49" t="s">
        <v>136</v>
      </c>
      <c r="J111" s="28">
        <v>1907</v>
      </c>
      <c r="K111" s="27">
        <v>1907</v>
      </c>
      <c r="L111" s="27">
        <v>1907</v>
      </c>
      <c r="M111" s="26">
        <f t="shared" si="17"/>
        <v>1</v>
      </c>
      <c r="N111" s="28">
        <v>1</v>
      </c>
      <c r="O111" s="27">
        <v>1</v>
      </c>
      <c r="P111" s="26">
        <f t="shared" si="18"/>
        <v>1</v>
      </c>
      <c r="Q111" s="14"/>
      <c r="R111" s="14"/>
    </row>
    <row r="112" spans="1:18" s="4" customFormat="1" ht="27" customHeight="1">
      <c r="A112" s="46">
        <f t="shared" si="2"/>
        <v>107</v>
      </c>
      <c r="B112" s="25">
        <v>2</v>
      </c>
      <c r="C112" s="54" t="s">
        <v>124</v>
      </c>
      <c r="D112" s="25">
        <v>1</v>
      </c>
      <c r="E112" s="24">
        <v>6</v>
      </c>
      <c r="F112" s="51"/>
      <c r="G112" s="45"/>
      <c r="H112" s="45"/>
      <c r="I112" s="49" t="s">
        <v>137</v>
      </c>
      <c r="J112" s="28">
        <v>2174</v>
      </c>
      <c r="K112" s="27">
        <v>2174</v>
      </c>
      <c r="L112" s="27">
        <v>2174</v>
      </c>
      <c r="M112" s="26">
        <f t="shared" si="17"/>
        <v>1</v>
      </c>
      <c r="N112" s="28">
        <v>1</v>
      </c>
      <c r="O112" s="27">
        <v>1</v>
      </c>
      <c r="P112" s="26">
        <f t="shared" si="18"/>
        <v>1</v>
      </c>
      <c r="Q112" s="14"/>
      <c r="R112" s="14"/>
    </row>
    <row r="113" spans="1:18" s="4" customFormat="1" ht="27" customHeight="1">
      <c r="A113" s="46">
        <f t="shared" si="2"/>
        <v>108</v>
      </c>
      <c r="B113" s="25">
        <v>2</v>
      </c>
      <c r="C113" s="54" t="s">
        <v>124</v>
      </c>
      <c r="D113" s="25">
        <v>2</v>
      </c>
      <c r="E113" s="24">
        <v>1</v>
      </c>
      <c r="F113" s="51"/>
      <c r="G113" s="45"/>
      <c r="H113" s="45"/>
      <c r="I113" s="49" t="s">
        <v>138</v>
      </c>
      <c r="J113" s="28">
        <v>3726</v>
      </c>
      <c r="K113" s="27">
        <v>3726</v>
      </c>
      <c r="L113" s="27">
        <v>3726</v>
      </c>
      <c r="M113" s="26">
        <f t="shared" si="17"/>
        <v>1</v>
      </c>
      <c r="N113" s="28">
        <v>4</v>
      </c>
      <c r="O113" s="27">
        <v>4</v>
      </c>
      <c r="P113" s="26">
        <f t="shared" si="18"/>
        <v>1</v>
      </c>
      <c r="Q113" s="14"/>
      <c r="R113" s="14"/>
    </row>
    <row r="114" spans="1:18" s="4" customFormat="1" ht="27" customHeight="1">
      <c r="A114" s="46">
        <f t="shared" si="2"/>
        <v>109</v>
      </c>
      <c r="B114" s="25">
        <v>2</v>
      </c>
      <c r="C114" s="54" t="s">
        <v>124</v>
      </c>
      <c r="D114" s="25">
        <v>2</v>
      </c>
      <c r="E114" s="24">
        <v>5</v>
      </c>
      <c r="F114" s="51"/>
      <c r="G114" s="45"/>
      <c r="H114" s="45"/>
      <c r="I114" s="49" t="s">
        <v>139</v>
      </c>
      <c r="J114" s="28">
        <v>2257</v>
      </c>
      <c r="K114" s="27">
        <v>1863</v>
      </c>
      <c r="L114" s="27">
        <v>1863</v>
      </c>
      <c r="M114" s="26">
        <f t="shared" si="17"/>
        <v>0.8254319893664156</v>
      </c>
      <c r="N114" s="28">
        <v>1</v>
      </c>
      <c r="O114" s="27">
        <v>1</v>
      </c>
      <c r="P114" s="26">
        <f t="shared" si="18"/>
        <v>1</v>
      </c>
      <c r="Q114" s="14"/>
      <c r="R114" s="14"/>
    </row>
    <row r="115" spans="1:18" s="4" customFormat="1" ht="27" customHeight="1">
      <c r="A115" s="46">
        <f t="shared" si="2"/>
        <v>110</v>
      </c>
      <c r="B115" s="25">
        <v>2</v>
      </c>
      <c r="C115" s="54" t="s">
        <v>124</v>
      </c>
      <c r="D115" s="25">
        <v>2</v>
      </c>
      <c r="E115" s="24">
        <v>5</v>
      </c>
      <c r="F115" s="51"/>
      <c r="G115" s="45"/>
      <c r="H115" s="45"/>
      <c r="I115" s="49" t="s">
        <v>140</v>
      </c>
      <c r="J115" s="28">
        <v>670</v>
      </c>
      <c r="K115" s="27">
        <v>670</v>
      </c>
      <c r="L115" s="27">
        <v>670</v>
      </c>
      <c r="M115" s="26">
        <f t="shared" si="17"/>
        <v>1</v>
      </c>
      <c r="N115" s="28">
        <v>1</v>
      </c>
      <c r="O115" s="27">
        <v>1</v>
      </c>
      <c r="P115" s="26">
        <f t="shared" si="18"/>
        <v>1</v>
      </c>
      <c r="Q115" s="14"/>
      <c r="R115" s="14"/>
    </row>
    <row r="116" spans="1:18" s="4" customFormat="1" ht="27" customHeight="1">
      <c r="A116" s="46">
        <f t="shared" si="2"/>
        <v>111</v>
      </c>
      <c r="B116" s="25">
        <v>2</v>
      </c>
      <c r="C116" s="54" t="s">
        <v>124</v>
      </c>
      <c r="D116" s="25">
        <v>1</v>
      </c>
      <c r="E116" s="24">
        <v>5</v>
      </c>
      <c r="F116" s="51"/>
      <c r="G116" s="45"/>
      <c r="H116" s="45"/>
      <c r="I116" s="49" t="s">
        <v>141</v>
      </c>
      <c r="J116" s="28">
        <v>7453</v>
      </c>
      <c r="K116" s="27">
        <v>6698</v>
      </c>
      <c r="L116" s="27">
        <v>5699</v>
      </c>
      <c r="M116" s="26">
        <f t="shared" si="17"/>
        <v>0.7646585267677445</v>
      </c>
      <c r="N116" s="28">
        <v>3</v>
      </c>
      <c r="O116" s="27">
        <v>2</v>
      </c>
      <c r="P116" s="26">
        <f t="shared" si="18"/>
        <v>0.6666666666666666</v>
      </c>
      <c r="Q116" s="14"/>
      <c r="R116" s="14"/>
    </row>
    <row r="117" spans="1:18" s="4" customFormat="1" ht="27" customHeight="1">
      <c r="A117" s="46">
        <f t="shared" si="2"/>
        <v>112</v>
      </c>
      <c r="B117" s="25">
        <v>2</v>
      </c>
      <c r="C117" s="54" t="s">
        <v>124</v>
      </c>
      <c r="D117" s="25">
        <v>1</v>
      </c>
      <c r="E117" s="24">
        <v>6</v>
      </c>
      <c r="F117" s="51"/>
      <c r="G117" s="45"/>
      <c r="H117" s="45"/>
      <c r="I117" s="49" t="s">
        <v>142</v>
      </c>
      <c r="J117" s="28">
        <v>4742</v>
      </c>
      <c r="K117" s="27">
        <v>3062</v>
      </c>
      <c r="L117" s="27">
        <v>3062</v>
      </c>
      <c r="M117" s="26">
        <f aca="true" t="shared" si="19" ref="M117:M130">IF(E117&lt;13,IF(L117="","",L117/J117),"")</f>
        <v>0.6457191058625052</v>
      </c>
      <c r="N117" s="28">
        <v>1</v>
      </c>
      <c r="O117" s="27">
        <v>1</v>
      </c>
      <c r="P117" s="26">
        <f aca="true" t="shared" si="20" ref="P117:P130">IF(E117&lt;13,IF(O117="","",O117/N117),"")</f>
        <v>1</v>
      </c>
      <c r="Q117" s="14"/>
      <c r="R117" s="14"/>
    </row>
    <row r="118" spans="1:18" s="4" customFormat="1" ht="27" customHeight="1">
      <c r="A118" s="46">
        <f t="shared" si="2"/>
        <v>113</v>
      </c>
      <c r="B118" s="25">
        <v>2</v>
      </c>
      <c r="C118" s="54" t="s">
        <v>124</v>
      </c>
      <c r="D118" s="25">
        <v>1</v>
      </c>
      <c r="E118" s="24">
        <v>3</v>
      </c>
      <c r="F118" s="51"/>
      <c r="G118" s="45"/>
      <c r="H118" s="45"/>
      <c r="I118" s="49" t="s">
        <v>143</v>
      </c>
      <c r="J118" s="28">
        <v>3096</v>
      </c>
      <c r="K118" s="27">
        <v>2394</v>
      </c>
      <c r="L118" s="27">
        <v>2394</v>
      </c>
      <c r="M118" s="26">
        <f t="shared" si="19"/>
        <v>0.7732558139534884</v>
      </c>
      <c r="N118" s="28">
        <v>2</v>
      </c>
      <c r="O118" s="27">
        <v>2</v>
      </c>
      <c r="P118" s="26">
        <f t="shared" si="20"/>
        <v>1</v>
      </c>
      <c r="Q118" s="14"/>
      <c r="R118" s="14"/>
    </row>
    <row r="119" spans="1:18" s="4" customFormat="1" ht="27" customHeight="1">
      <c r="A119" s="46">
        <f t="shared" si="2"/>
        <v>114</v>
      </c>
      <c r="B119" s="25">
        <v>2</v>
      </c>
      <c r="C119" s="54" t="s">
        <v>124</v>
      </c>
      <c r="D119" s="25">
        <v>2</v>
      </c>
      <c r="E119" s="24">
        <v>12</v>
      </c>
      <c r="F119" s="51"/>
      <c r="G119" s="45"/>
      <c r="H119" s="45"/>
      <c r="I119" s="49" t="s">
        <v>144</v>
      </c>
      <c r="J119" s="28">
        <v>16317</v>
      </c>
      <c r="K119" s="27">
        <v>16317</v>
      </c>
      <c r="L119" s="27">
        <v>16317</v>
      </c>
      <c r="M119" s="26">
        <f t="shared" si="19"/>
        <v>1</v>
      </c>
      <c r="N119" s="28">
        <v>34</v>
      </c>
      <c r="O119" s="27">
        <v>34</v>
      </c>
      <c r="P119" s="26">
        <f t="shared" si="20"/>
        <v>1</v>
      </c>
      <c r="Q119" s="14"/>
      <c r="R119" s="14"/>
    </row>
    <row r="120" spans="1:18" s="4" customFormat="1" ht="27" customHeight="1">
      <c r="A120" s="46">
        <f t="shared" si="2"/>
        <v>115</v>
      </c>
      <c r="B120" s="25">
        <v>2</v>
      </c>
      <c r="C120" s="54" t="s">
        <v>124</v>
      </c>
      <c r="D120" s="25">
        <v>2</v>
      </c>
      <c r="E120" s="24">
        <v>12</v>
      </c>
      <c r="F120" s="51"/>
      <c r="G120" s="45"/>
      <c r="H120" s="45"/>
      <c r="I120" s="49" t="s">
        <v>145</v>
      </c>
      <c r="J120" s="28">
        <v>2077</v>
      </c>
      <c r="K120" s="27">
        <v>2031</v>
      </c>
      <c r="L120" s="27">
        <v>2031</v>
      </c>
      <c r="M120" s="26">
        <f t="shared" si="19"/>
        <v>0.9778526721232547</v>
      </c>
      <c r="N120" s="28">
        <v>2</v>
      </c>
      <c r="O120" s="27">
        <v>2</v>
      </c>
      <c r="P120" s="26">
        <f t="shared" si="20"/>
        <v>1</v>
      </c>
      <c r="Q120" s="14"/>
      <c r="R120" s="14"/>
    </row>
    <row r="121" spans="1:18" s="4" customFormat="1" ht="27" customHeight="1">
      <c r="A121" s="46">
        <f t="shared" si="2"/>
        <v>116</v>
      </c>
      <c r="B121" s="25">
        <v>2</v>
      </c>
      <c r="C121" s="54" t="s">
        <v>146</v>
      </c>
      <c r="D121" s="25">
        <v>1</v>
      </c>
      <c r="E121" s="24">
        <v>5</v>
      </c>
      <c r="F121" s="51"/>
      <c r="G121" s="45"/>
      <c r="H121" s="45"/>
      <c r="I121" s="49" t="s">
        <v>147</v>
      </c>
      <c r="J121" s="28">
        <v>3739</v>
      </c>
      <c r="K121" s="27">
        <v>2723</v>
      </c>
      <c r="L121" s="27">
        <v>2723</v>
      </c>
      <c r="M121" s="26">
        <f t="shared" si="19"/>
        <v>0.728269590799679</v>
      </c>
      <c r="N121" s="28">
        <v>4</v>
      </c>
      <c r="O121" s="27">
        <v>4</v>
      </c>
      <c r="P121" s="26">
        <f t="shared" si="20"/>
        <v>1</v>
      </c>
      <c r="Q121" s="14"/>
      <c r="R121" s="14"/>
    </row>
    <row r="122" spans="1:18" s="4" customFormat="1" ht="27" customHeight="1">
      <c r="A122" s="46">
        <f t="shared" si="2"/>
        <v>117</v>
      </c>
      <c r="B122" s="25">
        <v>2</v>
      </c>
      <c r="C122" s="54" t="s">
        <v>146</v>
      </c>
      <c r="D122" s="25">
        <v>2</v>
      </c>
      <c r="E122" s="24">
        <v>5</v>
      </c>
      <c r="F122" s="51"/>
      <c r="G122" s="45"/>
      <c r="H122" s="45"/>
      <c r="I122" s="49" t="s">
        <v>148</v>
      </c>
      <c r="J122" s="28">
        <v>907</v>
      </c>
      <c r="K122" s="27">
        <v>907</v>
      </c>
      <c r="L122" s="27">
        <v>907</v>
      </c>
      <c r="M122" s="26">
        <f t="shared" si="19"/>
        <v>1</v>
      </c>
      <c r="N122" s="28">
        <v>4</v>
      </c>
      <c r="O122" s="27">
        <v>4</v>
      </c>
      <c r="P122" s="26">
        <f t="shared" si="20"/>
        <v>1</v>
      </c>
      <c r="Q122" s="14"/>
      <c r="R122" s="14"/>
    </row>
    <row r="123" spans="1:18" s="4" customFormat="1" ht="27" customHeight="1">
      <c r="A123" s="46">
        <f t="shared" si="2"/>
        <v>118</v>
      </c>
      <c r="B123" s="25">
        <v>2</v>
      </c>
      <c r="C123" s="54" t="s">
        <v>146</v>
      </c>
      <c r="D123" s="25">
        <v>1</v>
      </c>
      <c r="E123" s="24">
        <v>5</v>
      </c>
      <c r="F123" s="51"/>
      <c r="G123" s="45"/>
      <c r="H123" s="45"/>
      <c r="I123" s="49" t="s">
        <v>149</v>
      </c>
      <c r="J123" s="28">
        <v>12812</v>
      </c>
      <c r="K123" s="27">
        <v>9781</v>
      </c>
      <c r="L123" s="27">
        <v>2162</v>
      </c>
      <c r="M123" s="26">
        <f t="shared" si="19"/>
        <v>0.16874804870433968</v>
      </c>
      <c r="N123" s="28">
        <v>4</v>
      </c>
      <c r="O123" s="27">
        <v>2</v>
      </c>
      <c r="P123" s="26">
        <f t="shared" si="20"/>
        <v>0.5</v>
      </c>
      <c r="Q123" s="14"/>
      <c r="R123" s="14"/>
    </row>
    <row r="124" spans="1:18" s="4" customFormat="1" ht="27" customHeight="1">
      <c r="A124" s="46">
        <f t="shared" si="2"/>
        <v>119</v>
      </c>
      <c r="B124" s="25">
        <v>2</v>
      </c>
      <c r="C124" s="54" t="s">
        <v>146</v>
      </c>
      <c r="D124" s="25">
        <v>1</v>
      </c>
      <c r="E124" s="24">
        <v>4</v>
      </c>
      <c r="F124" s="51"/>
      <c r="G124" s="45"/>
      <c r="H124" s="45"/>
      <c r="I124" s="49" t="s">
        <v>150</v>
      </c>
      <c r="J124" s="28">
        <v>2312</v>
      </c>
      <c r="K124" s="27">
        <v>2101</v>
      </c>
      <c r="L124" s="27">
        <v>2101</v>
      </c>
      <c r="M124" s="26">
        <f t="shared" si="19"/>
        <v>0.9087370242214533</v>
      </c>
      <c r="N124" s="28">
        <v>2</v>
      </c>
      <c r="O124" s="27">
        <v>2</v>
      </c>
      <c r="P124" s="26">
        <f t="shared" si="20"/>
        <v>1</v>
      </c>
      <c r="Q124" s="14"/>
      <c r="R124" s="14"/>
    </row>
    <row r="125" spans="1:18" s="4" customFormat="1" ht="27" customHeight="1">
      <c r="A125" s="46">
        <f t="shared" si="2"/>
        <v>120</v>
      </c>
      <c r="B125" s="25">
        <v>2</v>
      </c>
      <c r="C125" s="54" t="s">
        <v>146</v>
      </c>
      <c r="D125" s="25">
        <v>2</v>
      </c>
      <c r="E125" s="24">
        <v>1</v>
      </c>
      <c r="F125" s="51"/>
      <c r="G125" s="45"/>
      <c r="H125" s="45"/>
      <c r="I125" s="49" t="s">
        <v>151</v>
      </c>
      <c r="J125" s="28">
        <v>1395</v>
      </c>
      <c r="K125" s="27">
        <v>1395</v>
      </c>
      <c r="L125" s="27">
        <v>1395</v>
      </c>
      <c r="M125" s="26">
        <f t="shared" si="19"/>
        <v>1</v>
      </c>
      <c r="N125" s="28">
        <v>1</v>
      </c>
      <c r="O125" s="27">
        <v>1</v>
      </c>
      <c r="P125" s="26">
        <f t="shared" si="20"/>
        <v>1</v>
      </c>
      <c r="Q125" s="14"/>
      <c r="R125" s="14"/>
    </row>
    <row r="126" spans="1:18" s="4" customFormat="1" ht="27" customHeight="1">
      <c r="A126" s="46">
        <f t="shared" si="2"/>
        <v>121</v>
      </c>
      <c r="B126" s="25">
        <v>2</v>
      </c>
      <c r="C126" s="54" t="s">
        <v>146</v>
      </c>
      <c r="D126" s="25">
        <v>1</v>
      </c>
      <c r="E126" s="24">
        <v>4</v>
      </c>
      <c r="F126" s="51"/>
      <c r="G126" s="45"/>
      <c r="H126" s="45"/>
      <c r="I126" s="49" t="s">
        <v>152</v>
      </c>
      <c r="J126" s="28">
        <v>1920</v>
      </c>
      <c r="K126" s="27">
        <v>1705</v>
      </c>
      <c r="L126" s="27">
        <v>1705</v>
      </c>
      <c r="M126" s="26">
        <f t="shared" si="19"/>
        <v>0.8880208333333334</v>
      </c>
      <c r="N126" s="28">
        <v>1</v>
      </c>
      <c r="O126" s="27">
        <v>1</v>
      </c>
      <c r="P126" s="26">
        <f t="shared" si="20"/>
        <v>1</v>
      </c>
      <c r="Q126" s="14"/>
      <c r="R126" s="14"/>
    </row>
    <row r="127" spans="1:18" s="4" customFormat="1" ht="27" customHeight="1">
      <c r="A127" s="46">
        <f t="shared" si="2"/>
        <v>122</v>
      </c>
      <c r="B127" s="25">
        <v>2</v>
      </c>
      <c r="C127" s="54" t="s">
        <v>146</v>
      </c>
      <c r="D127" s="25">
        <v>1</v>
      </c>
      <c r="E127" s="24">
        <v>6</v>
      </c>
      <c r="F127" s="51"/>
      <c r="G127" s="45"/>
      <c r="H127" s="45"/>
      <c r="I127" s="49" t="s">
        <v>153</v>
      </c>
      <c r="J127" s="28">
        <v>2297</v>
      </c>
      <c r="K127" s="27">
        <v>2297</v>
      </c>
      <c r="L127" s="27">
        <v>2297</v>
      </c>
      <c r="M127" s="26">
        <f t="shared" si="19"/>
        <v>1</v>
      </c>
      <c r="N127" s="28">
        <v>1</v>
      </c>
      <c r="O127" s="27">
        <v>1</v>
      </c>
      <c r="P127" s="26">
        <f t="shared" si="20"/>
        <v>1</v>
      </c>
      <c r="Q127" s="14"/>
      <c r="R127" s="14"/>
    </row>
    <row r="128" spans="1:18" s="4" customFormat="1" ht="27" customHeight="1">
      <c r="A128" s="46">
        <f t="shared" si="2"/>
        <v>123</v>
      </c>
      <c r="B128" s="25">
        <v>2</v>
      </c>
      <c r="C128" s="54" t="s">
        <v>146</v>
      </c>
      <c r="D128" s="25">
        <v>1</v>
      </c>
      <c r="E128" s="24">
        <v>1</v>
      </c>
      <c r="F128" s="51"/>
      <c r="G128" s="45"/>
      <c r="H128" s="45"/>
      <c r="I128" s="49" t="s">
        <v>154</v>
      </c>
      <c r="J128" s="28">
        <v>4058</v>
      </c>
      <c r="K128" s="27">
        <v>4058</v>
      </c>
      <c r="L128" s="27">
        <v>4058</v>
      </c>
      <c r="M128" s="26">
        <f t="shared" si="19"/>
        <v>1</v>
      </c>
      <c r="N128" s="28">
        <v>1</v>
      </c>
      <c r="O128" s="27">
        <v>1</v>
      </c>
      <c r="P128" s="26">
        <f t="shared" si="20"/>
        <v>1</v>
      </c>
      <c r="Q128" s="14"/>
      <c r="R128" s="14"/>
    </row>
    <row r="129" spans="1:18" s="4" customFormat="1" ht="27" customHeight="1">
      <c r="A129" s="46">
        <f t="shared" si="2"/>
        <v>124</v>
      </c>
      <c r="B129" s="25">
        <v>2</v>
      </c>
      <c r="C129" s="54" t="s">
        <v>146</v>
      </c>
      <c r="D129" s="25">
        <v>2</v>
      </c>
      <c r="E129" s="24">
        <v>7</v>
      </c>
      <c r="F129" s="51"/>
      <c r="G129" s="45" t="s">
        <v>31</v>
      </c>
      <c r="H129" s="45"/>
      <c r="I129" s="49" t="s">
        <v>155</v>
      </c>
      <c r="J129" s="28">
        <v>1895</v>
      </c>
      <c r="K129" s="27">
        <v>1895</v>
      </c>
      <c r="L129" s="27">
        <v>1895</v>
      </c>
      <c r="M129" s="26">
        <f t="shared" si="19"/>
        <v>1</v>
      </c>
      <c r="N129" s="28">
        <v>1</v>
      </c>
      <c r="O129" s="27">
        <v>1</v>
      </c>
      <c r="P129" s="26">
        <f t="shared" si="20"/>
        <v>1</v>
      </c>
      <c r="Q129" s="14"/>
      <c r="R129" s="14"/>
    </row>
    <row r="130" spans="1:18" s="4" customFormat="1" ht="27" customHeight="1">
      <c r="A130" s="46">
        <f t="shared" si="2"/>
        <v>125</v>
      </c>
      <c r="B130" s="25">
        <v>2</v>
      </c>
      <c r="C130" s="54" t="s">
        <v>156</v>
      </c>
      <c r="D130" s="25">
        <v>1</v>
      </c>
      <c r="E130" s="24">
        <v>1</v>
      </c>
      <c r="F130" s="51"/>
      <c r="G130" s="45"/>
      <c r="H130" s="45"/>
      <c r="I130" s="49" t="s">
        <v>157</v>
      </c>
      <c r="J130" s="28">
        <v>2164</v>
      </c>
      <c r="K130" s="27">
        <v>2040</v>
      </c>
      <c r="L130" s="27">
        <v>2040</v>
      </c>
      <c r="M130" s="26">
        <f t="shared" si="19"/>
        <v>0.9426987060998152</v>
      </c>
      <c r="N130" s="28">
        <v>1</v>
      </c>
      <c r="O130" s="27">
        <v>1</v>
      </c>
      <c r="P130" s="26">
        <f t="shared" si="20"/>
        <v>1</v>
      </c>
      <c r="Q130" s="14"/>
      <c r="R130" s="14"/>
    </row>
    <row r="131" spans="1:18" s="4" customFormat="1" ht="27" customHeight="1">
      <c r="A131" s="46">
        <f t="shared" si="2"/>
        <v>126</v>
      </c>
      <c r="B131" s="25">
        <v>2</v>
      </c>
      <c r="C131" s="54" t="s">
        <v>156</v>
      </c>
      <c r="D131" s="25">
        <v>1</v>
      </c>
      <c r="E131" s="24">
        <v>1</v>
      </c>
      <c r="F131" s="51"/>
      <c r="G131" s="45"/>
      <c r="H131" s="45"/>
      <c r="I131" s="49" t="s">
        <v>158</v>
      </c>
      <c r="J131" s="28">
        <v>1489</v>
      </c>
      <c r="K131" s="27">
        <v>1468</v>
      </c>
      <c r="L131" s="27">
        <v>1468</v>
      </c>
      <c r="M131" s="26">
        <f aca="true" t="shared" si="21" ref="M131:M141">IF(E131&lt;13,IF(L131="","",L131/J131),"")</f>
        <v>0.9858965748824715</v>
      </c>
      <c r="N131" s="28">
        <v>1</v>
      </c>
      <c r="O131" s="27">
        <v>1</v>
      </c>
      <c r="P131" s="26">
        <f aca="true" t="shared" si="22" ref="P131:P141">IF(E131&lt;13,IF(O131="","",O131/N131),"")</f>
        <v>1</v>
      </c>
      <c r="Q131" s="14"/>
      <c r="R131" s="14"/>
    </row>
    <row r="132" spans="1:18" s="4" customFormat="1" ht="27" customHeight="1">
      <c r="A132" s="46">
        <f t="shared" si="2"/>
        <v>127</v>
      </c>
      <c r="B132" s="25">
        <v>2</v>
      </c>
      <c r="C132" s="54" t="s">
        <v>156</v>
      </c>
      <c r="D132" s="25">
        <v>1</v>
      </c>
      <c r="E132" s="24">
        <v>6</v>
      </c>
      <c r="F132" s="51"/>
      <c r="G132" s="45"/>
      <c r="H132" s="45"/>
      <c r="I132" s="49" t="s">
        <v>159</v>
      </c>
      <c r="J132" s="28">
        <v>5254</v>
      </c>
      <c r="K132" s="27">
        <v>5099</v>
      </c>
      <c r="L132" s="27">
        <v>5099</v>
      </c>
      <c r="M132" s="26">
        <f t="shared" si="21"/>
        <v>0.9704986676817663</v>
      </c>
      <c r="N132" s="28">
        <v>2</v>
      </c>
      <c r="O132" s="27">
        <v>2</v>
      </c>
      <c r="P132" s="26">
        <f t="shared" si="22"/>
        <v>1</v>
      </c>
      <c r="Q132" s="14"/>
      <c r="R132" s="14"/>
    </row>
    <row r="133" spans="1:18" s="4" customFormat="1" ht="27" customHeight="1">
      <c r="A133" s="46">
        <f t="shared" si="2"/>
        <v>128</v>
      </c>
      <c r="B133" s="25">
        <v>2</v>
      </c>
      <c r="C133" s="54" t="s">
        <v>156</v>
      </c>
      <c r="D133" s="25">
        <v>1</v>
      </c>
      <c r="E133" s="24">
        <v>5</v>
      </c>
      <c r="F133" s="51"/>
      <c r="G133" s="45"/>
      <c r="H133" s="45"/>
      <c r="I133" s="49" t="s">
        <v>160</v>
      </c>
      <c r="J133" s="28">
        <v>4731</v>
      </c>
      <c r="K133" s="27">
        <v>4005</v>
      </c>
      <c r="L133" s="27">
        <v>4005</v>
      </c>
      <c r="M133" s="26">
        <f t="shared" si="21"/>
        <v>0.8465440710209258</v>
      </c>
      <c r="N133" s="28">
        <v>2</v>
      </c>
      <c r="O133" s="27">
        <v>2</v>
      </c>
      <c r="P133" s="26">
        <f t="shared" si="22"/>
        <v>1</v>
      </c>
      <c r="Q133" s="14"/>
      <c r="R133" s="14"/>
    </row>
    <row r="134" spans="1:18" s="4" customFormat="1" ht="27" customHeight="1">
      <c r="A134" s="46">
        <f t="shared" si="2"/>
        <v>129</v>
      </c>
      <c r="B134" s="25">
        <v>2</v>
      </c>
      <c r="C134" s="54" t="s">
        <v>156</v>
      </c>
      <c r="D134" s="25">
        <v>1</v>
      </c>
      <c r="E134" s="24">
        <v>5</v>
      </c>
      <c r="F134" s="51"/>
      <c r="G134" s="45"/>
      <c r="H134" s="45"/>
      <c r="I134" s="49" t="s">
        <v>161</v>
      </c>
      <c r="J134" s="28">
        <v>2524</v>
      </c>
      <c r="K134" s="27">
        <v>2153</v>
      </c>
      <c r="L134" s="27">
        <v>2153</v>
      </c>
      <c r="M134" s="26">
        <f t="shared" si="21"/>
        <v>0.8530110935023771</v>
      </c>
      <c r="N134" s="28">
        <v>1</v>
      </c>
      <c r="O134" s="27">
        <v>1</v>
      </c>
      <c r="P134" s="26">
        <f t="shared" si="22"/>
        <v>1</v>
      </c>
      <c r="Q134" s="14"/>
      <c r="R134" s="14"/>
    </row>
    <row r="135" spans="1:18" s="4" customFormat="1" ht="27" customHeight="1">
      <c r="A135" s="46">
        <f t="shared" si="2"/>
        <v>130</v>
      </c>
      <c r="B135" s="25">
        <v>2</v>
      </c>
      <c r="C135" s="54" t="s">
        <v>156</v>
      </c>
      <c r="D135" s="25">
        <v>2</v>
      </c>
      <c r="E135" s="24">
        <v>7</v>
      </c>
      <c r="F135" s="51"/>
      <c r="G135" s="45" t="s">
        <v>27</v>
      </c>
      <c r="H135" s="45"/>
      <c r="I135" s="49" t="s">
        <v>162</v>
      </c>
      <c r="J135" s="28">
        <v>1715</v>
      </c>
      <c r="K135" s="27">
        <v>1715</v>
      </c>
      <c r="L135" s="27">
        <v>1715</v>
      </c>
      <c r="M135" s="26">
        <f t="shared" si="21"/>
        <v>1</v>
      </c>
      <c r="N135" s="28">
        <v>1</v>
      </c>
      <c r="O135" s="27">
        <v>1</v>
      </c>
      <c r="P135" s="26">
        <f t="shared" si="22"/>
        <v>1</v>
      </c>
      <c r="Q135" s="14"/>
      <c r="R135" s="14"/>
    </row>
    <row r="136" spans="1:18" s="4" customFormat="1" ht="27" customHeight="1">
      <c r="A136" s="46">
        <f t="shared" si="2"/>
        <v>131</v>
      </c>
      <c r="B136" s="25">
        <v>2</v>
      </c>
      <c r="C136" s="54" t="s">
        <v>156</v>
      </c>
      <c r="D136" s="25">
        <v>2</v>
      </c>
      <c r="E136" s="24">
        <v>7</v>
      </c>
      <c r="F136" s="51"/>
      <c r="G136" s="45" t="s">
        <v>27</v>
      </c>
      <c r="H136" s="45"/>
      <c r="I136" s="49" t="s">
        <v>163</v>
      </c>
      <c r="J136" s="28">
        <v>1717</v>
      </c>
      <c r="K136" s="27">
        <v>1717</v>
      </c>
      <c r="L136" s="27">
        <v>1717</v>
      </c>
      <c r="M136" s="26">
        <f t="shared" si="21"/>
        <v>1</v>
      </c>
      <c r="N136" s="28">
        <v>1</v>
      </c>
      <c r="O136" s="27">
        <v>1</v>
      </c>
      <c r="P136" s="26">
        <f t="shared" si="22"/>
        <v>1</v>
      </c>
      <c r="Q136" s="14"/>
      <c r="R136" s="14"/>
    </row>
    <row r="137" spans="1:18" s="4" customFormat="1" ht="27" customHeight="1">
      <c r="A137" s="46">
        <f t="shared" si="2"/>
        <v>132</v>
      </c>
      <c r="B137" s="25">
        <v>2</v>
      </c>
      <c r="C137" s="54" t="s">
        <v>156</v>
      </c>
      <c r="D137" s="25">
        <v>1</v>
      </c>
      <c r="E137" s="24">
        <v>5</v>
      </c>
      <c r="F137" s="51"/>
      <c r="G137" s="45"/>
      <c r="H137" s="45"/>
      <c r="I137" s="49" t="s">
        <v>164</v>
      </c>
      <c r="J137" s="28">
        <v>1872</v>
      </c>
      <c r="K137" s="27">
        <v>1320</v>
      </c>
      <c r="L137" s="27">
        <v>990</v>
      </c>
      <c r="M137" s="26">
        <f t="shared" si="21"/>
        <v>0.5288461538461539</v>
      </c>
      <c r="N137" s="28">
        <v>4</v>
      </c>
      <c r="O137" s="27">
        <v>3</v>
      </c>
      <c r="P137" s="26">
        <f t="shared" si="22"/>
        <v>0.75</v>
      </c>
      <c r="Q137" s="14"/>
      <c r="R137" s="14"/>
    </row>
    <row r="138" spans="1:18" s="4" customFormat="1" ht="27" customHeight="1">
      <c r="A138" s="46">
        <f t="shared" si="2"/>
        <v>133</v>
      </c>
      <c r="B138" s="25">
        <v>2</v>
      </c>
      <c r="C138" s="54" t="s">
        <v>156</v>
      </c>
      <c r="D138" s="25">
        <v>1</v>
      </c>
      <c r="E138" s="24">
        <v>5</v>
      </c>
      <c r="F138" s="51"/>
      <c r="G138" s="45"/>
      <c r="H138" s="45"/>
      <c r="I138" s="49" t="s">
        <v>165</v>
      </c>
      <c r="J138" s="28">
        <v>5670</v>
      </c>
      <c r="K138" s="27">
        <v>4000</v>
      </c>
      <c r="L138" s="27">
        <v>3000</v>
      </c>
      <c r="M138" s="26">
        <f t="shared" si="21"/>
        <v>0.5291005291005291</v>
      </c>
      <c r="N138" s="28">
        <v>4</v>
      </c>
      <c r="O138" s="27">
        <v>3</v>
      </c>
      <c r="P138" s="26">
        <f t="shared" si="22"/>
        <v>0.75</v>
      </c>
      <c r="Q138" s="14"/>
      <c r="R138" s="14"/>
    </row>
    <row r="139" spans="1:18" s="4" customFormat="1" ht="27" customHeight="1">
      <c r="A139" s="46">
        <f t="shared" si="2"/>
        <v>134</v>
      </c>
      <c r="B139" s="25">
        <v>2</v>
      </c>
      <c r="C139" s="54" t="s">
        <v>156</v>
      </c>
      <c r="D139" s="25">
        <v>2</v>
      </c>
      <c r="E139" s="24">
        <v>7</v>
      </c>
      <c r="F139" s="51"/>
      <c r="G139" s="45"/>
      <c r="H139" s="45"/>
      <c r="I139" s="49" t="s">
        <v>166</v>
      </c>
      <c r="J139" s="28">
        <v>2446</v>
      </c>
      <c r="K139" s="27">
        <v>2146</v>
      </c>
      <c r="L139" s="27">
        <v>2146</v>
      </c>
      <c r="M139" s="26">
        <f t="shared" si="21"/>
        <v>0.8773507767784138</v>
      </c>
      <c r="N139" s="28">
        <v>1</v>
      </c>
      <c r="O139" s="27">
        <v>1</v>
      </c>
      <c r="P139" s="26">
        <f t="shared" si="22"/>
        <v>1</v>
      </c>
      <c r="Q139" s="14"/>
      <c r="R139" s="14"/>
    </row>
    <row r="140" spans="1:18" s="4" customFormat="1" ht="27" customHeight="1">
      <c r="A140" s="46">
        <f t="shared" si="2"/>
        <v>135</v>
      </c>
      <c r="B140" s="25">
        <v>2</v>
      </c>
      <c r="C140" s="54" t="s">
        <v>156</v>
      </c>
      <c r="D140" s="25">
        <v>2</v>
      </c>
      <c r="E140" s="24">
        <v>7</v>
      </c>
      <c r="F140" s="51"/>
      <c r="G140" s="45"/>
      <c r="H140" s="45"/>
      <c r="I140" s="49" t="s">
        <v>167</v>
      </c>
      <c r="J140" s="28">
        <v>2446</v>
      </c>
      <c r="K140" s="27">
        <v>2146</v>
      </c>
      <c r="L140" s="27">
        <v>2146</v>
      </c>
      <c r="M140" s="26">
        <f t="shared" si="21"/>
        <v>0.8773507767784138</v>
      </c>
      <c r="N140" s="28">
        <v>1</v>
      </c>
      <c r="O140" s="27">
        <v>1</v>
      </c>
      <c r="P140" s="26">
        <f t="shared" si="22"/>
        <v>1</v>
      </c>
      <c r="Q140" s="14"/>
      <c r="R140" s="14"/>
    </row>
    <row r="141" spans="1:18" s="4" customFormat="1" ht="27" customHeight="1">
      <c r="A141" s="46">
        <f t="shared" si="2"/>
        <v>136</v>
      </c>
      <c r="B141" s="25">
        <v>2</v>
      </c>
      <c r="C141" s="54" t="s">
        <v>156</v>
      </c>
      <c r="D141" s="25">
        <v>2</v>
      </c>
      <c r="E141" s="24">
        <v>9</v>
      </c>
      <c r="F141" s="51" t="s">
        <v>78</v>
      </c>
      <c r="G141" s="45"/>
      <c r="H141" s="45"/>
      <c r="I141" s="49" t="s">
        <v>168</v>
      </c>
      <c r="J141" s="28">
        <v>2100</v>
      </c>
      <c r="K141" s="27">
        <v>2100</v>
      </c>
      <c r="L141" s="27">
        <v>2100</v>
      </c>
      <c r="M141" s="26">
        <f t="shared" si="21"/>
        <v>1</v>
      </c>
      <c r="N141" s="28">
        <v>1</v>
      </c>
      <c r="O141" s="27">
        <v>1</v>
      </c>
      <c r="P141" s="26">
        <f t="shared" si="22"/>
        <v>1</v>
      </c>
      <c r="Q141" s="14"/>
      <c r="R141" s="14"/>
    </row>
    <row r="142" spans="1:18" s="4" customFormat="1" ht="27" customHeight="1">
      <c r="A142" s="46">
        <f t="shared" si="2"/>
        <v>137</v>
      </c>
      <c r="B142" s="25">
        <v>2</v>
      </c>
      <c r="C142" s="54" t="s">
        <v>156</v>
      </c>
      <c r="D142" s="25">
        <v>2</v>
      </c>
      <c r="E142" s="24">
        <v>9</v>
      </c>
      <c r="F142" s="51" t="s">
        <v>78</v>
      </c>
      <c r="G142" s="45"/>
      <c r="H142" s="45"/>
      <c r="I142" s="49" t="s">
        <v>169</v>
      </c>
      <c r="J142" s="28">
        <v>2091</v>
      </c>
      <c r="K142" s="27">
        <v>2091</v>
      </c>
      <c r="L142" s="27">
        <v>2091</v>
      </c>
      <c r="M142" s="26">
        <f>IF(E142&lt;13,IF(L142="","",L142/J142),"")</f>
        <v>1</v>
      </c>
      <c r="N142" s="28">
        <v>1</v>
      </c>
      <c r="O142" s="27">
        <v>1</v>
      </c>
      <c r="P142" s="26">
        <f>IF(E142&lt;13,IF(O142="","",O142/N142),"")</f>
        <v>1</v>
      </c>
      <c r="Q142" s="14"/>
      <c r="R142" s="14"/>
    </row>
    <row r="143" spans="1:18" s="4" customFormat="1" ht="27" customHeight="1">
      <c r="A143" s="46">
        <f t="shared" si="2"/>
        <v>138</v>
      </c>
      <c r="B143" s="25">
        <v>2</v>
      </c>
      <c r="C143" s="54" t="s">
        <v>156</v>
      </c>
      <c r="D143" s="25">
        <v>2</v>
      </c>
      <c r="E143" s="24">
        <v>1</v>
      </c>
      <c r="F143" s="51"/>
      <c r="G143" s="45"/>
      <c r="H143" s="45"/>
      <c r="I143" s="49" t="s">
        <v>170</v>
      </c>
      <c r="J143" s="28">
        <v>1608</v>
      </c>
      <c r="K143" s="27">
        <v>1608</v>
      </c>
      <c r="L143" s="27">
        <v>1608</v>
      </c>
      <c r="M143" s="26">
        <f>IF(E143&lt;13,IF(L143="","",L143/J143),"")</f>
        <v>1</v>
      </c>
      <c r="N143" s="28">
        <v>1</v>
      </c>
      <c r="O143" s="27">
        <v>1</v>
      </c>
      <c r="P143" s="26">
        <f>IF(E143&lt;13,IF(O143="","",O143/N143),"")</f>
        <v>1</v>
      </c>
      <c r="Q143" s="14"/>
      <c r="R143" s="14"/>
    </row>
    <row r="144" spans="1:18" s="4" customFormat="1" ht="27" customHeight="1">
      <c r="A144" s="46">
        <f t="shared" si="2"/>
        <v>139</v>
      </c>
      <c r="B144" s="25">
        <v>2</v>
      </c>
      <c r="C144" s="54" t="s">
        <v>171</v>
      </c>
      <c r="D144" s="25">
        <v>1</v>
      </c>
      <c r="E144" s="24">
        <v>3</v>
      </c>
      <c r="F144" s="51"/>
      <c r="G144" s="45"/>
      <c r="H144" s="45"/>
      <c r="I144" s="49" t="s">
        <v>172</v>
      </c>
      <c r="J144" s="28">
        <v>5553</v>
      </c>
      <c r="K144" s="27">
        <v>3796</v>
      </c>
      <c r="L144" s="27">
        <v>3125</v>
      </c>
      <c r="M144" s="26">
        <f>IF(E144&lt;13,IF(L144="","",L144/J144),"")</f>
        <v>0.5627588690797767</v>
      </c>
      <c r="N144" s="28">
        <v>5</v>
      </c>
      <c r="O144" s="27">
        <v>4</v>
      </c>
      <c r="P144" s="26">
        <f>IF(E144&lt;13,IF(O144="","",O144/N144),"")</f>
        <v>0.8</v>
      </c>
      <c r="Q144" s="14"/>
      <c r="R144" s="14"/>
    </row>
    <row r="145" spans="1:18" s="4" customFormat="1" ht="27" customHeight="1">
      <c r="A145" s="46">
        <f t="shared" si="2"/>
        <v>140</v>
      </c>
      <c r="B145" s="25">
        <v>2</v>
      </c>
      <c r="C145" s="54" t="s">
        <v>171</v>
      </c>
      <c r="D145" s="25">
        <v>1</v>
      </c>
      <c r="E145" s="24">
        <v>1</v>
      </c>
      <c r="F145" s="51"/>
      <c r="G145" s="45"/>
      <c r="H145" s="45"/>
      <c r="I145" s="49" t="s">
        <v>173</v>
      </c>
      <c r="J145" s="28">
        <v>19101</v>
      </c>
      <c r="K145" s="27">
        <v>17501</v>
      </c>
      <c r="L145" s="27">
        <v>17501</v>
      </c>
      <c r="M145" s="26">
        <f>IF(E145&lt;13,IF(L145="","",L145/J145),"")</f>
        <v>0.9162347521072195</v>
      </c>
      <c r="N145" s="28">
        <v>8</v>
      </c>
      <c r="O145" s="27">
        <v>8</v>
      </c>
      <c r="P145" s="26">
        <f>IF(E145&lt;13,IF(O145="","",O145/N145),"")</f>
        <v>1</v>
      </c>
      <c r="Q145" s="14"/>
      <c r="R145" s="14"/>
    </row>
    <row r="146" spans="1:18" s="4" customFormat="1" ht="27" customHeight="1">
      <c r="A146" s="46">
        <f t="shared" si="2"/>
        <v>141</v>
      </c>
      <c r="B146" s="25">
        <v>2</v>
      </c>
      <c r="C146" s="54" t="s">
        <v>174</v>
      </c>
      <c r="D146" s="25">
        <v>1</v>
      </c>
      <c r="E146" s="24">
        <v>5</v>
      </c>
      <c r="F146" s="51"/>
      <c r="G146" s="45"/>
      <c r="H146" s="45"/>
      <c r="I146" s="49" t="s">
        <v>175</v>
      </c>
      <c r="J146" s="28">
        <v>2649</v>
      </c>
      <c r="K146" s="27">
        <v>1654</v>
      </c>
      <c r="L146" s="27">
        <v>1654</v>
      </c>
      <c r="M146" s="26">
        <f>IF(E146&lt;13,IF(L146="","",L146/J146),"")</f>
        <v>0.6243865609664024</v>
      </c>
      <c r="N146" s="28">
        <v>1</v>
      </c>
      <c r="O146" s="27">
        <v>1</v>
      </c>
      <c r="P146" s="26">
        <f>IF(E146&lt;13,IF(O146="","",O146/N146),"")</f>
        <v>1</v>
      </c>
      <c r="Q146" s="14"/>
      <c r="R146" s="14"/>
    </row>
    <row r="147" spans="1:18" s="4" customFormat="1" ht="27" customHeight="1">
      <c r="A147" s="46">
        <f t="shared" si="2"/>
        <v>142</v>
      </c>
      <c r="B147" s="25">
        <v>2</v>
      </c>
      <c r="C147" s="54" t="s">
        <v>174</v>
      </c>
      <c r="D147" s="25">
        <v>1</v>
      </c>
      <c r="E147" s="24">
        <v>3</v>
      </c>
      <c r="F147" s="51"/>
      <c r="G147" s="45"/>
      <c r="H147" s="45"/>
      <c r="I147" s="49" t="s">
        <v>176</v>
      </c>
      <c r="J147" s="28">
        <v>4200</v>
      </c>
      <c r="K147" s="27">
        <v>2560</v>
      </c>
      <c r="L147" s="27">
        <v>2560</v>
      </c>
      <c r="M147" s="26">
        <f aca="true" t="shared" si="23" ref="M147:M161">IF(E147&lt;13,IF(L147="","",L147/J147),"")</f>
        <v>0.6095238095238096</v>
      </c>
      <c r="N147" s="28">
        <v>2</v>
      </c>
      <c r="O147" s="27">
        <v>2</v>
      </c>
      <c r="P147" s="26">
        <f aca="true" t="shared" si="24" ref="P147:P161">IF(E147&lt;13,IF(O147="","",O147/N147),"")</f>
        <v>1</v>
      </c>
      <c r="Q147" s="14"/>
      <c r="R147" s="14"/>
    </row>
    <row r="148" spans="1:18" s="4" customFormat="1" ht="27" customHeight="1">
      <c r="A148" s="46">
        <f t="shared" si="2"/>
        <v>143</v>
      </c>
      <c r="B148" s="25">
        <v>2</v>
      </c>
      <c r="C148" s="54" t="s">
        <v>174</v>
      </c>
      <c r="D148" s="25">
        <v>1</v>
      </c>
      <c r="E148" s="24">
        <v>6</v>
      </c>
      <c r="F148" s="51"/>
      <c r="G148" s="45"/>
      <c r="H148" s="45"/>
      <c r="I148" s="49" t="s">
        <v>177</v>
      </c>
      <c r="J148" s="28">
        <v>1880</v>
      </c>
      <c r="K148" s="27">
        <v>1043</v>
      </c>
      <c r="L148" s="27">
        <v>1043</v>
      </c>
      <c r="M148" s="26">
        <f t="shared" si="23"/>
        <v>0.5547872340425531</v>
      </c>
      <c r="N148" s="28">
        <v>1</v>
      </c>
      <c r="O148" s="27">
        <v>1</v>
      </c>
      <c r="P148" s="26">
        <f t="shared" si="24"/>
        <v>1</v>
      </c>
      <c r="Q148" s="14"/>
      <c r="R148" s="14"/>
    </row>
    <row r="149" spans="1:18" s="4" customFormat="1" ht="27" customHeight="1">
      <c r="A149" s="46">
        <f t="shared" si="2"/>
        <v>144</v>
      </c>
      <c r="B149" s="25">
        <v>2</v>
      </c>
      <c r="C149" s="54" t="s">
        <v>174</v>
      </c>
      <c r="D149" s="25">
        <v>1</v>
      </c>
      <c r="E149" s="24">
        <v>6</v>
      </c>
      <c r="F149" s="51"/>
      <c r="G149" s="45"/>
      <c r="H149" s="45"/>
      <c r="I149" s="49" t="s">
        <v>178</v>
      </c>
      <c r="J149" s="28">
        <v>1720</v>
      </c>
      <c r="K149" s="27">
        <v>900</v>
      </c>
      <c r="L149" s="27">
        <v>900</v>
      </c>
      <c r="M149" s="26">
        <f t="shared" si="23"/>
        <v>0.5232558139534884</v>
      </c>
      <c r="N149" s="28">
        <v>1</v>
      </c>
      <c r="O149" s="27">
        <v>1</v>
      </c>
      <c r="P149" s="26">
        <f t="shared" si="24"/>
        <v>1</v>
      </c>
      <c r="Q149" s="14"/>
      <c r="R149" s="14"/>
    </row>
    <row r="150" spans="1:18" s="4" customFormat="1" ht="27" customHeight="1">
      <c r="A150" s="46">
        <f t="shared" si="2"/>
        <v>145</v>
      </c>
      <c r="B150" s="25">
        <v>2</v>
      </c>
      <c r="C150" s="54" t="s">
        <v>174</v>
      </c>
      <c r="D150" s="25">
        <v>1</v>
      </c>
      <c r="E150" s="24">
        <v>3</v>
      </c>
      <c r="F150" s="51"/>
      <c r="G150" s="45"/>
      <c r="H150" s="45"/>
      <c r="I150" s="49" t="s">
        <v>179</v>
      </c>
      <c r="J150" s="28">
        <v>3150</v>
      </c>
      <c r="K150" s="27">
        <v>1575</v>
      </c>
      <c r="L150" s="27">
        <v>1575</v>
      </c>
      <c r="M150" s="26">
        <f t="shared" si="23"/>
        <v>0.5</v>
      </c>
      <c r="N150" s="28">
        <v>1</v>
      </c>
      <c r="O150" s="27">
        <v>1</v>
      </c>
      <c r="P150" s="26">
        <f t="shared" si="24"/>
        <v>1</v>
      </c>
      <c r="Q150" s="14"/>
      <c r="R150" s="14"/>
    </row>
    <row r="151" spans="1:18" s="4" customFormat="1" ht="27" customHeight="1">
      <c r="A151" s="46">
        <f t="shared" si="2"/>
        <v>146</v>
      </c>
      <c r="B151" s="25">
        <v>2</v>
      </c>
      <c r="C151" s="54" t="s">
        <v>174</v>
      </c>
      <c r="D151" s="25">
        <v>1</v>
      </c>
      <c r="E151" s="24">
        <v>3</v>
      </c>
      <c r="F151" s="51"/>
      <c r="G151" s="45"/>
      <c r="H151" s="45"/>
      <c r="I151" s="49" t="s">
        <v>180</v>
      </c>
      <c r="J151" s="28">
        <v>1769</v>
      </c>
      <c r="K151" s="27">
        <v>885</v>
      </c>
      <c r="L151" s="27">
        <v>885</v>
      </c>
      <c r="M151" s="26">
        <f t="shared" si="23"/>
        <v>0.5002826455624647</v>
      </c>
      <c r="N151" s="28">
        <v>1</v>
      </c>
      <c r="O151" s="27">
        <v>1</v>
      </c>
      <c r="P151" s="26">
        <f t="shared" si="24"/>
        <v>1</v>
      </c>
      <c r="Q151" s="14"/>
      <c r="R151" s="14"/>
    </row>
    <row r="152" spans="1:18" s="4" customFormat="1" ht="27" customHeight="1">
      <c r="A152" s="46">
        <f t="shared" si="2"/>
        <v>147</v>
      </c>
      <c r="B152" s="25">
        <v>2</v>
      </c>
      <c r="C152" s="54" t="s">
        <v>174</v>
      </c>
      <c r="D152" s="25">
        <v>1</v>
      </c>
      <c r="E152" s="24">
        <v>5</v>
      </c>
      <c r="F152" s="51"/>
      <c r="G152" s="45"/>
      <c r="H152" s="45"/>
      <c r="I152" s="49" t="s">
        <v>181</v>
      </c>
      <c r="J152" s="28">
        <v>2650</v>
      </c>
      <c r="K152" s="27">
        <v>1476</v>
      </c>
      <c r="L152" s="27">
        <v>1476</v>
      </c>
      <c r="M152" s="26">
        <f t="shared" si="23"/>
        <v>0.5569811320754717</v>
      </c>
      <c r="N152" s="28">
        <v>2</v>
      </c>
      <c r="O152" s="27">
        <v>2</v>
      </c>
      <c r="P152" s="26">
        <f t="shared" si="24"/>
        <v>1</v>
      </c>
      <c r="Q152" s="14"/>
      <c r="R152" s="14"/>
    </row>
    <row r="153" spans="1:18" s="4" customFormat="1" ht="27" customHeight="1">
      <c r="A153" s="46">
        <f t="shared" si="2"/>
        <v>148</v>
      </c>
      <c r="B153" s="25">
        <v>2</v>
      </c>
      <c r="C153" s="54" t="s">
        <v>174</v>
      </c>
      <c r="D153" s="25">
        <v>1</v>
      </c>
      <c r="E153" s="24">
        <v>5</v>
      </c>
      <c r="F153" s="51"/>
      <c r="G153" s="45"/>
      <c r="H153" s="45"/>
      <c r="I153" s="49" t="s">
        <v>182</v>
      </c>
      <c r="J153" s="28">
        <v>1500</v>
      </c>
      <c r="K153" s="27">
        <v>764</v>
      </c>
      <c r="L153" s="27">
        <v>764</v>
      </c>
      <c r="M153" s="26">
        <f t="shared" si="23"/>
        <v>0.5093333333333333</v>
      </c>
      <c r="N153" s="28">
        <v>1</v>
      </c>
      <c r="O153" s="27">
        <v>1</v>
      </c>
      <c r="P153" s="26">
        <f t="shared" si="24"/>
        <v>1</v>
      </c>
      <c r="Q153" s="14"/>
      <c r="R153" s="14"/>
    </row>
    <row r="154" spans="1:18" s="4" customFormat="1" ht="27" customHeight="1">
      <c r="A154" s="46">
        <f t="shared" si="2"/>
        <v>149</v>
      </c>
      <c r="B154" s="25">
        <v>2</v>
      </c>
      <c r="C154" s="54" t="s">
        <v>174</v>
      </c>
      <c r="D154" s="25">
        <v>1</v>
      </c>
      <c r="E154" s="24">
        <v>5</v>
      </c>
      <c r="F154" s="51"/>
      <c r="G154" s="45"/>
      <c r="H154" s="45"/>
      <c r="I154" s="49" t="s">
        <v>183</v>
      </c>
      <c r="J154" s="28">
        <v>1400</v>
      </c>
      <c r="K154" s="27">
        <v>1350</v>
      </c>
      <c r="L154" s="27">
        <v>1350</v>
      </c>
      <c r="M154" s="26">
        <f t="shared" si="23"/>
        <v>0.9642857142857143</v>
      </c>
      <c r="N154" s="28">
        <v>1</v>
      </c>
      <c r="O154" s="27">
        <v>1</v>
      </c>
      <c r="P154" s="26">
        <f t="shared" si="24"/>
        <v>1</v>
      </c>
      <c r="Q154" s="14"/>
      <c r="R154" s="14"/>
    </row>
    <row r="155" spans="1:18" s="4" customFormat="1" ht="27" customHeight="1">
      <c r="A155" s="46">
        <f t="shared" si="2"/>
        <v>150</v>
      </c>
      <c r="B155" s="25">
        <v>2</v>
      </c>
      <c r="C155" s="54" t="s">
        <v>174</v>
      </c>
      <c r="D155" s="25">
        <v>1</v>
      </c>
      <c r="E155" s="24">
        <v>5</v>
      </c>
      <c r="F155" s="51"/>
      <c r="G155" s="45"/>
      <c r="H155" s="45"/>
      <c r="I155" s="49" t="s">
        <v>185</v>
      </c>
      <c r="J155" s="28">
        <v>3400</v>
      </c>
      <c r="K155" s="27">
        <v>3300</v>
      </c>
      <c r="L155" s="27">
        <v>3300</v>
      </c>
      <c r="M155" s="26">
        <f t="shared" si="23"/>
        <v>0.9705882352941176</v>
      </c>
      <c r="N155" s="28">
        <v>2</v>
      </c>
      <c r="O155" s="27">
        <v>2</v>
      </c>
      <c r="P155" s="26">
        <f t="shared" si="24"/>
        <v>1</v>
      </c>
      <c r="Q155" s="14"/>
      <c r="R155" s="14"/>
    </row>
    <row r="156" spans="1:18" s="4" customFormat="1" ht="27" customHeight="1">
      <c r="A156" s="46">
        <f t="shared" si="2"/>
        <v>151</v>
      </c>
      <c r="B156" s="25">
        <v>2</v>
      </c>
      <c r="C156" s="54" t="s">
        <v>174</v>
      </c>
      <c r="D156" s="25">
        <v>1</v>
      </c>
      <c r="E156" s="24">
        <v>5</v>
      </c>
      <c r="F156" s="51"/>
      <c r="G156" s="45"/>
      <c r="H156" s="45"/>
      <c r="I156" s="49" t="s">
        <v>184</v>
      </c>
      <c r="J156" s="28">
        <v>2800</v>
      </c>
      <c r="K156" s="27">
        <v>2700</v>
      </c>
      <c r="L156" s="27">
        <v>2700</v>
      </c>
      <c r="M156" s="26">
        <f t="shared" si="23"/>
        <v>0.9642857142857143</v>
      </c>
      <c r="N156" s="28">
        <v>2</v>
      </c>
      <c r="O156" s="27">
        <v>2</v>
      </c>
      <c r="P156" s="26">
        <f t="shared" si="24"/>
        <v>1</v>
      </c>
      <c r="Q156" s="14"/>
      <c r="R156" s="14"/>
    </row>
    <row r="157" spans="1:18" s="4" customFormat="1" ht="27" customHeight="1">
      <c r="A157" s="46">
        <f t="shared" si="2"/>
        <v>152</v>
      </c>
      <c r="B157" s="25">
        <v>2</v>
      </c>
      <c r="C157" s="54" t="s">
        <v>174</v>
      </c>
      <c r="D157" s="25">
        <v>1</v>
      </c>
      <c r="E157" s="24">
        <v>5</v>
      </c>
      <c r="F157" s="51"/>
      <c r="G157" s="45"/>
      <c r="H157" s="45"/>
      <c r="I157" s="49" t="s">
        <v>186</v>
      </c>
      <c r="J157" s="28">
        <v>2650</v>
      </c>
      <c r="K157" s="27">
        <v>2104</v>
      </c>
      <c r="L157" s="27">
        <v>2104</v>
      </c>
      <c r="M157" s="26">
        <f t="shared" si="23"/>
        <v>0.7939622641509434</v>
      </c>
      <c r="N157" s="28">
        <v>2</v>
      </c>
      <c r="O157" s="27">
        <v>2</v>
      </c>
      <c r="P157" s="26">
        <f t="shared" si="24"/>
        <v>1</v>
      </c>
      <c r="Q157" s="14"/>
      <c r="R157" s="14"/>
    </row>
    <row r="158" spans="1:18" s="4" customFormat="1" ht="27" customHeight="1">
      <c r="A158" s="46">
        <f t="shared" si="2"/>
        <v>153</v>
      </c>
      <c r="B158" s="25">
        <v>2</v>
      </c>
      <c r="C158" s="54" t="s">
        <v>174</v>
      </c>
      <c r="D158" s="25">
        <v>1</v>
      </c>
      <c r="E158" s="24">
        <v>3</v>
      </c>
      <c r="F158" s="51"/>
      <c r="G158" s="45"/>
      <c r="H158" s="45"/>
      <c r="I158" s="49" t="s">
        <v>187</v>
      </c>
      <c r="J158" s="28">
        <v>1500</v>
      </c>
      <c r="K158" s="27">
        <v>885</v>
      </c>
      <c r="L158" s="27">
        <v>885</v>
      </c>
      <c r="M158" s="26">
        <f t="shared" si="23"/>
        <v>0.59</v>
      </c>
      <c r="N158" s="28">
        <v>1</v>
      </c>
      <c r="O158" s="27">
        <v>1</v>
      </c>
      <c r="P158" s="26">
        <f t="shared" si="24"/>
        <v>1</v>
      </c>
      <c r="Q158" s="14"/>
      <c r="R158" s="14"/>
    </row>
    <row r="159" spans="1:18" s="4" customFormat="1" ht="27" customHeight="1">
      <c r="A159" s="46">
        <f t="shared" si="2"/>
        <v>154</v>
      </c>
      <c r="B159" s="25">
        <v>2</v>
      </c>
      <c r="C159" s="54" t="s">
        <v>174</v>
      </c>
      <c r="D159" s="25">
        <v>1</v>
      </c>
      <c r="E159" s="24">
        <v>3</v>
      </c>
      <c r="F159" s="51"/>
      <c r="G159" s="45"/>
      <c r="H159" s="45"/>
      <c r="I159" s="49" t="s">
        <v>188</v>
      </c>
      <c r="J159" s="28">
        <v>2477</v>
      </c>
      <c r="K159" s="27">
        <v>1307</v>
      </c>
      <c r="L159" s="27">
        <v>1307</v>
      </c>
      <c r="M159" s="26">
        <f t="shared" si="23"/>
        <v>0.5276544206701655</v>
      </c>
      <c r="N159" s="28">
        <v>1</v>
      </c>
      <c r="O159" s="27">
        <v>1</v>
      </c>
      <c r="P159" s="26">
        <f t="shared" si="24"/>
        <v>1</v>
      </c>
      <c r="Q159" s="14"/>
      <c r="R159" s="14"/>
    </row>
    <row r="160" spans="1:18" s="4" customFormat="1" ht="27" customHeight="1">
      <c r="A160" s="46">
        <f t="shared" si="2"/>
        <v>155</v>
      </c>
      <c r="B160" s="25">
        <v>2</v>
      </c>
      <c r="C160" s="54" t="s">
        <v>174</v>
      </c>
      <c r="D160" s="25">
        <v>1</v>
      </c>
      <c r="E160" s="24">
        <v>5</v>
      </c>
      <c r="F160" s="51"/>
      <c r="G160" s="45"/>
      <c r="H160" s="45"/>
      <c r="I160" s="49" t="s">
        <v>189</v>
      </c>
      <c r="J160" s="28">
        <v>3315</v>
      </c>
      <c r="K160" s="27">
        <v>1892</v>
      </c>
      <c r="L160" s="27">
        <v>1892</v>
      </c>
      <c r="M160" s="26">
        <f t="shared" si="23"/>
        <v>0.5707390648567119</v>
      </c>
      <c r="N160" s="28">
        <v>3</v>
      </c>
      <c r="O160" s="27">
        <v>3</v>
      </c>
      <c r="P160" s="26">
        <f t="shared" si="24"/>
        <v>1</v>
      </c>
      <c r="Q160" s="14"/>
      <c r="R160" s="14"/>
    </row>
    <row r="161" spans="1:18" s="4" customFormat="1" ht="27" customHeight="1">
      <c r="A161" s="46">
        <f t="shared" si="2"/>
        <v>156</v>
      </c>
      <c r="B161" s="25">
        <v>2</v>
      </c>
      <c r="C161" s="54" t="s">
        <v>174</v>
      </c>
      <c r="D161" s="25">
        <v>2</v>
      </c>
      <c r="E161" s="24">
        <v>1</v>
      </c>
      <c r="F161" s="51"/>
      <c r="G161" s="45"/>
      <c r="H161" s="45"/>
      <c r="I161" s="49" t="s">
        <v>190</v>
      </c>
      <c r="J161" s="28">
        <v>1127</v>
      </c>
      <c r="K161" s="27">
        <v>1127</v>
      </c>
      <c r="L161" s="27">
        <v>1127</v>
      </c>
      <c r="M161" s="26">
        <f t="shared" si="23"/>
        <v>1</v>
      </c>
      <c r="N161" s="28">
        <v>1</v>
      </c>
      <c r="O161" s="27">
        <v>1</v>
      </c>
      <c r="P161" s="26">
        <f t="shared" si="24"/>
        <v>1</v>
      </c>
      <c r="Q161" s="14"/>
      <c r="R161" s="14"/>
    </row>
    <row r="162" spans="1:18" s="4" customFormat="1" ht="27" customHeight="1">
      <c r="A162" s="46">
        <f t="shared" si="2"/>
        <v>157</v>
      </c>
      <c r="B162" s="25">
        <v>2</v>
      </c>
      <c r="C162" s="54" t="s">
        <v>174</v>
      </c>
      <c r="D162" s="25">
        <v>1</v>
      </c>
      <c r="E162" s="24">
        <v>1</v>
      </c>
      <c r="F162" s="51"/>
      <c r="G162" s="45"/>
      <c r="H162" s="45"/>
      <c r="I162" s="49" t="s">
        <v>191</v>
      </c>
      <c r="J162" s="28">
        <v>3459</v>
      </c>
      <c r="K162" s="27">
        <v>2619</v>
      </c>
      <c r="L162" s="27">
        <v>2619</v>
      </c>
      <c r="M162" s="26">
        <f aca="true" t="shared" si="25" ref="M162:M173">IF(E162&lt;13,IF(L162="","",L162/J162),"")</f>
        <v>0.7571552471812663</v>
      </c>
      <c r="N162" s="28">
        <v>6</v>
      </c>
      <c r="O162" s="27">
        <v>6</v>
      </c>
      <c r="P162" s="26">
        <f aca="true" t="shared" si="26" ref="P162:P173">IF(E162&lt;13,IF(O162="","",O162/N162),"")</f>
        <v>1</v>
      </c>
      <c r="Q162" s="14"/>
      <c r="R162" s="14"/>
    </row>
    <row r="163" spans="1:18" s="4" customFormat="1" ht="27" customHeight="1">
      <c r="A163" s="46">
        <f t="shared" si="2"/>
        <v>158</v>
      </c>
      <c r="B163" s="25">
        <v>2</v>
      </c>
      <c r="C163" s="54" t="s">
        <v>174</v>
      </c>
      <c r="D163" s="25">
        <v>1</v>
      </c>
      <c r="E163" s="24">
        <v>3</v>
      </c>
      <c r="F163" s="51"/>
      <c r="G163" s="45"/>
      <c r="H163" s="45"/>
      <c r="I163" s="49" t="s">
        <v>192</v>
      </c>
      <c r="J163" s="28">
        <v>1250</v>
      </c>
      <c r="K163" s="27">
        <v>900</v>
      </c>
      <c r="L163" s="27">
        <v>900</v>
      </c>
      <c r="M163" s="26">
        <f t="shared" si="25"/>
        <v>0.72</v>
      </c>
      <c r="N163" s="28">
        <v>1</v>
      </c>
      <c r="O163" s="27">
        <v>1</v>
      </c>
      <c r="P163" s="26">
        <f t="shared" si="26"/>
        <v>1</v>
      </c>
      <c r="Q163" s="14"/>
      <c r="R163" s="14"/>
    </row>
    <row r="164" spans="1:18" s="4" customFormat="1" ht="27" customHeight="1">
      <c r="A164" s="46">
        <f t="shared" si="2"/>
        <v>159</v>
      </c>
      <c r="B164" s="25">
        <v>2</v>
      </c>
      <c r="C164" s="54" t="s">
        <v>174</v>
      </c>
      <c r="D164" s="25">
        <v>1</v>
      </c>
      <c r="E164" s="24">
        <v>3</v>
      </c>
      <c r="F164" s="51"/>
      <c r="G164" s="45"/>
      <c r="H164" s="45"/>
      <c r="I164" s="49" t="s">
        <v>193</v>
      </c>
      <c r="J164" s="28">
        <v>1220</v>
      </c>
      <c r="K164" s="27">
        <v>854</v>
      </c>
      <c r="L164" s="27">
        <v>854</v>
      </c>
      <c r="M164" s="26">
        <f t="shared" si="25"/>
        <v>0.7</v>
      </c>
      <c r="N164" s="28">
        <v>1</v>
      </c>
      <c r="O164" s="27">
        <v>1</v>
      </c>
      <c r="P164" s="26">
        <f t="shared" si="26"/>
        <v>1</v>
      </c>
      <c r="Q164" s="14"/>
      <c r="R164" s="14"/>
    </row>
    <row r="165" spans="1:18" s="4" customFormat="1" ht="27" customHeight="1">
      <c r="A165" s="46">
        <f t="shared" si="2"/>
        <v>160</v>
      </c>
      <c r="B165" s="25">
        <v>2</v>
      </c>
      <c r="C165" s="54" t="s">
        <v>174</v>
      </c>
      <c r="D165" s="25">
        <v>1</v>
      </c>
      <c r="E165" s="24">
        <v>6</v>
      </c>
      <c r="F165" s="51"/>
      <c r="G165" s="45"/>
      <c r="H165" s="45"/>
      <c r="I165" s="49" t="s">
        <v>194</v>
      </c>
      <c r="J165" s="28">
        <v>1092</v>
      </c>
      <c r="K165" s="27">
        <v>842</v>
      </c>
      <c r="L165" s="27">
        <v>842</v>
      </c>
      <c r="M165" s="26">
        <f t="shared" si="25"/>
        <v>0.7710622710622711</v>
      </c>
      <c r="N165" s="28">
        <v>1</v>
      </c>
      <c r="O165" s="27">
        <v>1</v>
      </c>
      <c r="P165" s="26">
        <f t="shared" si="26"/>
        <v>1</v>
      </c>
      <c r="Q165" s="14"/>
      <c r="R165" s="14"/>
    </row>
    <row r="166" spans="1:18" s="4" customFormat="1" ht="27" customHeight="1">
      <c r="A166" s="46">
        <f t="shared" si="2"/>
        <v>161</v>
      </c>
      <c r="B166" s="25">
        <v>2</v>
      </c>
      <c r="C166" s="54" t="s">
        <v>174</v>
      </c>
      <c r="D166" s="25">
        <v>1</v>
      </c>
      <c r="E166" s="24">
        <v>3</v>
      </c>
      <c r="F166" s="51"/>
      <c r="G166" s="45"/>
      <c r="H166" s="45"/>
      <c r="I166" s="49" t="s">
        <v>195</v>
      </c>
      <c r="J166" s="28">
        <v>1926</v>
      </c>
      <c r="K166" s="27">
        <v>995</v>
      </c>
      <c r="L166" s="27">
        <v>995</v>
      </c>
      <c r="M166" s="26">
        <f t="shared" si="25"/>
        <v>0.5166147455867082</v>
      </c>
      <c r="N166" s="28">
        <v>2</v>
      </c>
      <c r="O166" s="27">
        <v>2</v>
      </c>
      <c r="P166" s="26">
        <f t="shared" si="26"/>
        <v>1</v>
      </c>
      <c r="Q166" s="14"/>
      <c r="R166" s="14"/>
    </row>
    <row r="167" spans="1:18" s="4" customFormat="1" ht="27" customHeight="1">
      <c r="A167" s="46">
        <f t="shared" si="2"/>
        <v>162</v>
      </c>
      <c r="B167" s="25">
        <v>2</v>
      </c>
      <c r="C167" s="54" t="s">
        <v>174</v>
      </c>
      <c r="D167" s="25">
        <v>1</v>
      </c>
      <c r="E167" s="24">
        <v>4</v>
      </c>
      <c r="F167" s="51"/>
      <c r="G167" s="45"/>
      <c r="H167" s="45"/>
      <c r="I167" s="49" t="s">
        <v>196</v>
      </c>
      <c r="J167" s="28">
        <v>11455</v>
      </c>
      <c r="K167" s="27">
        <v>6630</v>
      </c>
      <c r="L167" s="27">
        <v>6630</v>
      </c>
      <c r="M167" s="26">
        <f t="shared" si="25"/>
        <v>0.5787865560890441</v>
      </c>
      <c r="N167" s="28">
        <v>6</v>
      </c>
      <c r="O167" s="27">
        <v>6</v>
      </c>
      <c r="P167" s="26">
        <f t="shared" si="26"/>
        <v>1</v>
      </c>
      <c r="Q167" s="14"/>
      <c r="R167" s="14"/>
    </row>
    <row r="168" spans="1:18" s="4" customFormat="1" ht="27" customHeight="1">
      <c r="A168" s="46">
        <f t="shared" si="2"/>
        <v>163</v>
      </c>
      <c r="B168" s="25">
        <v>2</v>
      </c>
      <c r="C168" s="54" t="s">
        <v>174</v>
      </c>
      <c r="D168" s="25">
        <v>1</v>
      </c>
      <c r="E168" s="24">
        <v>4</v>
      </c>
      <c r="F168" s="51"/>
      <c r="G168" s="45"/>
      <c r="H168" s="45"/>
      <c r="I168" s="49" t="s">
        <v>197</v>
      </c>
      <c r="J168" s="28">
        <v>2900</v>
      </c>
      <c r="K168" s="27">
        <v>1680</v>
      </c>
      <c r="L168" s="27">
        <v>1680</v>
      </c>
      <c r="M168" s="26">
        <f t="shared" si="25"/>
        <v>0.5793103448275863</v>
      </c>
      <c r="N168" s="28">
        <v>4</v>
      </c>
      <c r="O168" s="27">
        <v>4</v>
      </c>
      <c r="P168" s="26">
        <f t="shared" si="26"/>
        <v>1</v>
      </c>
      <c r="Q168" s="14"/>
      <c r="R168" s="14"/>
    </row>
    <row r="169" spans="1:18" s="4" customFormat="1" ht="27" customHeight="1">
      <c r="A169" s="46">
        <f t="shared" si="2"/>
        <v>164</v>
      </c>
      <c r="B169" s="25">
        <v>2</v>
      </c>
      <c r="C169" s="54" t="s">
        <v>174</v>
      </c>
      <c r="D169" s="25">
        <v>1</v>
      </c>
      <c r="E169" s="24">
        <v>6</v>
      </c>
      <c r="F169" s="51"/>
      <c r="G169" s="45"/>
      <c r="H169" s="45"/>
      <c r="I169" s="49" t="s">
        <v>198</v>
      </c>
      <c r="J169" s="28">
        <v>1062</v>
      </c>
      <c r="K169" s="27">
        <v>821</v>
      </c>
      <c r="L169" s="27">
        <v>821</v>
      </c>
      <c r="M169" s="26">
        <f t="shared" si="25"/>
        <v>0.7730696798493408</v>
      </c>
      <c r="N169" s="28">
        <v>1</v>
      </c>
      <c r="O169" s="27">
        <v>1</v>
      </c>
      <c r="P169" s="26">
        <f t="shared" si="26"/>
        <v>1</v>
      </c>
      <c r="Q169" s="14"/>
      <c r="R169" s="14"/>
    </row>
    <row r="170" spans="1:18" s="4" customFormat="1" ht="27" customHeight="1">
      <c r="A170" s="46">
        <f t="shared" si="2"/>
        <v>165</v>
      </c>
      <c r="B170" s="25">
        <v>2</v>
      </c>
      <c r="C170" s="54" t="s">
        <v>174</v>
      </c>
      <c r="D170" s="25">
        <v>1</v>
      </c>
      <c r="E170" s="24">
        <v>6</v>
      </c>
      <c r="F170" s="51"/>
      <c r="G170" s="45"/>
      <c r="H170" s="45"/>
      <c r="I170" s="49" t="s">
        <v>199</v>
      </c>
      <c r="J170" s="28">
        <v>2450</v>
      </c>
      <c r="K170" s="27">
        <v>1243</v>
      </c>
      <c r="L170" s="27">
        <v>1243</v>
      </c>
      <c r="M170" s="26">
        <f t="shared" si="25"/>
        <v>0.5073469387755102</v>
      </c>
      <c r="N170" s="28">
        <v>1</v>
      </c>
      <c r="O170" s="27">
        <v>1</v>
      </c>
      <c r="P170" s="26">
        <f t="shared" si="26"/>
        <v>1</v>
      </c>
      <c r="Q170" s="14"/>
      <c r="R170" s="14"/>
    </row>
    <row r="171" spans="1:18" s="4" customFormat="1" ht="27" customHeight="1">
      <c r="A171" s="46">
        <f t="shared" si="2"/>
        <v>166</v>
      </c>
      <c r="B171" s="25">
        <v>2</v>
      </c>
      <c r="C171" s="54" t="s">
        <v>174</v>
      </c>
      <c r="D171" s="25">
        <v>1</v>
      </c>
      <c r="E171" s="24">
        <v>9</v>
      </c>
      <c r="F171" s="51" t="s">
        <v>78</v>
      </c>
      <c r="G171" s="45"/>
      <c r="H171" s="45"/>
      <c r="I171" s="49" t="s">
        <v>200</v>
      </c>
      <c r="J171" s="28">
        <v>3000</v>
      </c>
      <c r="K171" s="27">
        <v>2216</v>
      </c>
      <c r="L171" s="27">
        <v>2216</v>
      </c>
      <c r="M171" s="26">
        <f t="shared" si="25"/>
        <v>0.7386666666666667</v>
      </c>
      <c r="N171" s="28">
        <v>2</v>
      </c>
      <c r="O171" s="27">
        <v>2</v>
      </c>
      <c r="P171" s="26">
        <f t="shared" si="26"/>
        <v>1</v>
      </c>
      <c r="Q171" s="14"/>
      <c r="R171" s="14"/>
    </row>
    <row r="172" spans="1:18" s="4" customFormat="1" ht="27" customHeight="1">
      <c r="A172" s="46">
        <f t="shared" si="2"/>
        <v>167</v>
      </c>
      <c r="B172" s="25">
        <v>2</v>
      </c>
      <c r="C172" s="54" t="s">
        <v>174</v>
      </c>
      <c r="D172" s="25">
        <v>1</v>
      </c>
      <c r="E172" s="24">
        <v>5</v>
      </c>
      <c r="F172" s="51"/>
      <c r="G172" s="45"/>
      <c r="H172" s="45"/>
      <c r="I172" s="49" t="s">
        <v>201</v>
      </c>
      <c r="J172" s="28">
        <v>1100</v>
      </c>
      <c r="K172" s="27">
        <v>792</v>
      </c>
      <c r="L172" s="27">
        <v>792</v>
      </c>
      <c r="M172" s="26">
        <f t="shared" si="25"/>
        <v>0.72</v>
      </c>
      <c r="N172" s="28">
        <v>1</v>
      </c>
      <c r="O172" s="27">
        <v>1</v>
      </c>
      <c r="P172" s="26">
        <f t="shared" si="26"/>
        <v>1</v>
      </c>
      <c r="Q172" s="14"/>
      <c r="R172" s="14"/>
    </row>
    <row r="173" spans="1:18" s="4" customFormat="1" ht="27" customHeight="1">
      <c r="A173" s="46">
        <f t="shared" si="2"/>
        <v>168</v>
      </c>
      <c r="B173" s="25">
        <v>2</v>
      </c>
      <c r="C173" s="54" t="s">
        <v>174</v>
      </c>
      <c r="D173" s="25">
        <v>1</v>
      </c>
      <c r="E173" s="24">
        <v>5</v>
      </c>
      <c r="F173" s="51"/>
      <c r="G173" s="45"/>
      <c r="H173" s="45"/>
      <c r="I173" s="49" t="s">
        <v>202</v>
      </c>
      <c r="J173" s="28">
        <v>1250</v>
      </c>
      <c r="K173" s="27">
        <v>995</v>
      </c>
      <c r="L173" s="27">
        <v>995</v>
      </c>
      <c r="M173" s="26">
        <f t="shared" si="25"/>
        <v>0.796</v>
      </c>
      <c r="N173" s="28">
        <v>1</v>
      </c>
      <c r="O173" s="27">
        <v>1</v>
      </c>
      <c r="P173" s="26">
        <f t="shared" si="26"/>
        <v>1</v>
      </c>
      <c r="Q173" s="14"/>
      <c r="R173" s="14"/>
    </row>
    <row r="174" spans="1:18" s="4" customFormat="1" ht="27" customHeight="1">
      <c r="A174" s="46">
        <f t="shared" si="2"/>
        <v>169</v>
      </c>
      <c r="B174" s="25">
        <v>2</v>
      </c>
      <c r="C174" s="54" t="s">
        <v>203</v>
      </c>
      <c r="D174" s="25">
        <v>1</v>
      </c>
      <c r="E174" s="24">
        <v>6</v>
      </c>
      <c r="F174" s="51"/>
      <c r="G174" s="45"/>
      <c r="H174" s="45"/>
      <c r="I174" s="49" t="s">
        <v>204</v>
      </c>
      <c r="J174" s="28">
        <v>5884</v>
      </c>
      <c r="K174" s="27">
        <v>4076</v>
      </c>
      <c r="L174" s="27">
        <v>4076</v>
      </c>
      <c r="M174" s="26">
        <f aca="true" t="shared" si="27" ref="M174:M190">IF(E174&lt;13,IF(L174="","",L174/J174),"")</f>
        <v>0.6927260367097213</v>
      </c>
      <c r="N174" s="28">
        <v>1</v>
      </c>
      <c r="O174" s="27">
        <v>1</v>
      </c>
      <c r="P174" s="26">
        <f aca="true" t="shared" si="28" ref="P174:P190">IF(E174&lt;13,IF(O174="","",O174/N174),"")</f>
        <v>1</v>
      </c>
      <c r="Q174" s="14"/>
      <c r="R174" s="14"/>
    </row>
    <row r="175" spans="1:18" s="4" customFormat="1" ht="27" customHeight="1">
      <c r="A175" s="46">
        <f t="shared" si="2"/>
        <v>170</v>
      </c>
      <c r="B175" s="25">
        <v>2</v>
      </c>
      <c r="C175" s="54" t="s">
        <v>203</v>
      </c>
      <c r="D175" s="25">
        <v>1</v>
      </c>
      <c r="E175" s="24">
        <v>2</v>
      </c>
      <c r="F175" s="51"/>
      <c r="G175" s="45"/>
      <c r="H175" s="45"/>
      <c r="I175" s="49" t="s">
        <v>205</v>
      </c>
      <c r="J175" s="28">
        <v>8241</v>
      </c>
      <c r="K175" s="27">
        <v>4195</v>
      </c>
      <c r="L175" s="27">
        <v>4195</v>
      </c>
      <c r="M175" s="26">
        <f t="shared" si="27"/>
        <v>0.509040165028516</v>
      </c>
      <c r="N175" s="28">
        <v>1</v>
      </c>
      <c r="O175" s="27">
        <v>1</v>
      </c>
      <c r="P175" s="26">
        <f t="shared" si="28"/>
        <v>1</v>
      </c>
      <c r="Q175" s="14"/>
      <c r="R175" s="14"/>
    </row>
    <row r="176" spans="1:18" s="4" customFormat="1" ht="27" customHeight="1">
      <c r="A176" s="46">
        <f t="shared" si="2"/>
        <v>171</v>
      </c>
      <c r="B176" s="25">
        <v>2</v>
      </c>
      <c r="C176" s="54" t="s">
        <v>203</v>
      </c>
      <c r="D176" s="25">
        <v>1</v>
      </c>
      <c r="E176" s="24">
        <v>6</v>
      </c>
      <c r="F176" s="51"/>
      <c r="G176" s="45"/>
      <c r="H176" s="45"/>
      <c r="I176" s="49" t="s">
        <v>206</v>
      </c>
      <c r="J176" s="28">
        <v>4921</v>
      </c>
      <c r="K176" s="27">
        <v>4549</v>
      </c>
      <c r="L176" s="27">
        <v>4549</v>
      </c>
      <c r="M176" s="26">
        <f t="shared" si="27"/>
        <v>0.924405608616135</v>
      </c>
      <c r="N176" s="28">
        <v>2</v>
      </c>
      <c r="O176" s="27">
        <v>2</v>
      </c>
      <c r="P176" s="26">
        <f t="shared" si="28"/>
        <v>1</v>
      </c>
      <c r="Q176" s="14"/>
      <c r="R176" s="14"/>
    </row>
    <row r="177" spans="1:18" s="4" customFormat="1" ht="27" customHeight="1">
      <c r="A177" s="46">
        <f t="shared" si="2"/>
        <v>172</v>
      </c>
      <c r="B177" s="25">
        <v>2</v>
      </c>
      <c r="C177" s="54" t="s">
        <v>203</v>
      </c>
      <c r="D177" s="25">
        <v>1</v>
      </c>
      <c r="E177" s="24">
        <v>6</v>
      </c>
      <c r="F177" s="51"/>
      <c r="G177" s="45"/>
      <c r="H177" s="45"/>
      <c r="I177" s="49" t="s">
        <v>207</v>
      </c>
      <c r="J177" s="28">
        <v>6260</v>
      </c>
      <c r="K177" s="27">
        <v>4244</v>
      </c>
      <c r="L177" s="27">
        <v>4244</v>
      </c>
      <c r="M177" s="26">
        <f t="shared" si="27"/>
        <v>0.6779552715654952</v>
      </c>
      <c r="N177" s="28">
        <v>2</v>
      </c>
      <c r="O177" s="27">
        <v>2</v>
      </c>
      <c r="P177" s="26">
        <f t="shared" si="28"/>
        <v>1</v>
      </c>
      <c r="Q177" s="14"/>
      <c r="R177" s="14"/>
    </row>
    <row r="178" spans="1:18" s="4" customFormat="1" ht="27" customHeight="1">
      <c r="A178" s="46">
        <f t="shared" si="2"/>
        <v>173</v>
      </c>
      <c r="B178" s="25">
        <v>2</v>
      </c>
      <c r="C178" s="54" t="s">
        <v>203</v>
      </c>
      <c r="D178" s="25">
        <v>1</v>
      </c>
      <c r="E178" s="24">
        <v>6</v>
      </c>
      <c r="F178" s="51"/>
      <c r="G178" s="45"/>
      <c r="H178" s="45"/>
      <c r="I178" s="49" t="s">
        <v>208</v>
      </c>
      <c r="J178" s="28">
        <v>4472</v>
      </c>
      <c r="K178" s="27">
        <v>4244</v>
      </c>
      <c r="L178" s="27">
        <v>4244</v>
      </c>
      <c r="M178" s="26">
        <f t="shared" si="27"/>
        <v>0.9490161001788909</v>
      </c>
      <c r="N178" s="28">
        <v>2</v>
      </c>
      <c r="O178" s="27">
        <v>2</v>
      </c>
      <c r="P178" s="26">
        <f t="shared" si="28"/>
        <v>1</v>
      </c>
      <c r="Q178" s="14"/>
      <c r="R178" s="14"/>
    </row>
    <row r="179" spans="1:18" s="4" customFormat="1" ht="27" customHeight="1">
      <c r="A179" s="46">
        <f t="shared" si="2"/>
        <v>174</v>
      </c>
      <c r="B179" s="25">
        <v>2</v>
      </c>
      <c r="C179" s="54" t="s">
        <v>203</v>
      </c>
      <c r="D179" s="25">
        <v>1</v>
      </c>
      <c r="E179" s="24">
        <v>1</v>
      </c>
      <c r="F179" s="51"/>
      <c r="G179" s="45"/>
      <c r="H179" s="45"/>
      <c r="I179" s="49" t="s">
        <v>209</v>
      </c>
      <c r="J179" s="28">
        <v>3160</v>
      </c>
      <c r="K179" s="27">
        <v>3094</v>
      </c>
      <c r="L179" s="27">
        <v>3094</v>
      </c>
      <c r="M179" s="26">
        <f t="shared" si="27"/>
        <v>0.9791139240506329</v>
      </c>
      <c r="N179" s="28">
        <v>2</v>
      </c>
      <c r="O179" s="27">
        <v>2</v>
      </c>
      <c r="P179" s="26">
        <f t="shared" si="28"/>
        <v>1</v>
      </c>
      <c r="Q179" s="14"/>
      <c r="R179" s="14"/>
    </row>
    <row r="180" spans="1:18" s="4" customFormat="1" ht="27" customHeight="1">
      <c r="A180" s="46">
        <f t="shared" si="2"/>
        <v>175</v>
      </c>
      <c r="B180" s="25">
        <v>2</v>
      </c>
      <c r="C180" s="54" t="s">
        <v>210</v>
      </c>
      <c r="D180" s="25">
        <v>1</v>
      </c>
      <c r="E180" s="24">
        <v>3</v>
      </c>
      <c r="F180" s="51"/>
      <c r="G180" s="45"/>
      <c r="H180" s="45"/>
      <c r="I180" s="49" t="s">
        <v>211</v>
      </c>
      <c r="J180" s="28">
        <v>36074</v>
      </c>
      <c r="K180" s="27">
        <v>24333</v>
      </c>
      <c r="L180" s="27">
        <v>20931</v>
      </c>
      <c r="M180" s="26">
        <f t="shared" si="27"/>
        <v>0.5802239840328214</v>
      </c>
      <c r="N180" s="28">
        <v>17</v>
      </c>
      <c r="O180" s="27">
        <v>14</v>
      </c>
      <c r="P180" s="26">
        <f t="shared" si="28"/>
        <v>0.8235294117647058</v>
      </c>
      <c r="Q180" s="14"/>
      <c r="R180" s="14"/>
    </row>
    <row r="181" spans="1:18" s="4" customFormat="1" ht="27" customHeight="1">
      <c r="A181" s="46">
        <f t="shared" si="2"/>
        <v>176</v>
      </c>
      <c r="B181" s="25">
        <v>2</v>
      </c>
      <c r="C181" s="54" t="s">
        <v>210</v>
      </c>
      <c r="D181" s="25">
        <v>1</v>
      </c>
      <c r="E181" s="24">
        <v>3</v>
      </c>
      <c r="F181" s="51"/>
      <c r="G181" s="45"/>
      <c r="H181" s="45"/>
      <c r="I181" s="49" t="s">
        <v>212</v>
      </c>
      <c r="J181" s="28">
        <v>5231</v>
      </c>
      <c r="K181" s="27">
        <v>2628</v>
      </c>
      <c r="L181" s="27">
        <v>2628</v>
      </c>
      <c r="M181" s="26">
        <f t="shared" si="27"/>
        <v>0.5023896004588033</v>
      </c>
      <c r="N181" s="28">
        <v>5</v>
      </c>
      <c r="O181" s="27">
        <v>5</v>
      </c>
      <c r="P181" s="26">
        <f t="shared" si="28"/>
        <v>1</v>
      </c>
      <c r="Q181" s="14"/>
      <c r="R181" s="14"/>
    </row>
    <row r="182" spans="1:18" s="4" customFormat="1" ht="27" customHeight="1">
      <c r="A182" s="46">
        <f t="shared" si="2"/>
        <v>177</v>
      </c>
      <c r="B182" s="25">
        <v>2</v>
      </c>
      <c r="C182" s="54" t="s">
        <v>210</v>
      </c>
      <c r="D182" s="25">
        <v>1</v>
      </c>
      <c r="E182" s="24">
        <v>7</v>
      </c>
      <c r="F182" s="51"/>
      <c r="G182" s="45" t="s">
        <v>27</v>
      </c>
      <c r="H182" s="45"/>
      <c r="I182" s="49" t="s">
        <v>213</v>
      </c>
      <c r="J182" s="28">
        <v>13015</v>
      </c>
      <c r="K182" s="27">
        <v>9036</v>
      </c>
      <c r="L182" s="27">
        <v>6716</v>
      </c>
      <c r="M182" s="26">
        <f t="shared" si="27"/>
        <v>0.5160199769496735</v>
      </c>
      <c r="N182" s="28">
        <v>11</v>
      </c>
      <c r="O182" s="27">
        <v>10</v>
      </c>
      <c r="P182" s="26">
        <f t="shared" si="28"/>
        <v>0.9090909090909091</v>
      </c>
      <c r="Q182" s="14"/>
      <c r="R182" s="14"/>
    </row>
    <row r="183" spans="1:18" s="4" customFormat="1" ht="27" customHeight="1">
      <c r="A183" s="46">
        <f t="shared" si="2"/>
        <v>178</v>
      </c>
      <c r="B183" s="25">
        <v>2</v>
      </c>
      <c r="C183" s="54" t="s">
        <v>214</v>
      </c>
      <c r="D183" s="25">
        <v>1</v>
      </c>
      <c r="E183" s="24">
        <v>3</v>
      </c>
      <c r="F183" s="51"/>
      <c r="G183" s="45"/>
      <c r="H183" s="45"/>
      <c r="I183" s="49" t="s">
        <v>215</v>
      </c>
      <c r="J183" s="28">
        <v>3528</v>
      </c>
      <c r="K183" s="27">
        <v>2548</v>
      </c>
      <c r="L183" s="27">
        <v>2548</v>
      </c>
      <c r="M183" s="26">
        <f t="shared" si="27"/>
        <v>0.7222222222222222</v>
      </c>
      <c r="N183" s="28">
        <v>6</v>
      </c>
      <c r="O183" s="27">
        <v>6</v>
      </c>
      <c r="P183" s="26">
        <f t="shared" si="28"/>
        <v>1</v>
      </c>
      <c r="Q183" s="14"/>
      <c r="R183" s="14"/>
    </row>
    <row r="184" spans="1:18" s="4" customFormat="1" ht="27" customHeight="1">
      <c r="A184" s="46">
        <f t="shared" si="2"/>
        <v>179</v>
      </c>
      <c r="B184" s="25">
        <v>2</v>
      </c>
      <c r="C184" s="54" t="s">
        <v>214</v>
      </c>
      <c r="D184" s="25">
        <v>1</v>
      </c>
      <c r="E184" s="24">
        <v>5</v>
      </c>
      <c r="F184" s="51"/>
      <c r="G184" s="45"/>
      <c r="H184" s="45"/>
      <c r="I184" s="49" t="s">
        <v>216</v>
      </c>
      <c r="J184" s="28">
        <v>4200</v>
      </c>
      <c r="K184" s="27">
        <v>3312</v>
      </c>
      <c r="L184" s="27">
        <v>2520</v>
      </c>
      <c r="M184" s="26">
        <f t="shared" si="27"/>
        <v>0.6</v>
      </c>
      <c r="N184" s="28">
        <v>3</v>
      </c>
      <c r="O184" s="27">
        <v>2</v>
      </c>
      <c r="P184" s="26">
        <f t="shared" si="28"/>
        <v>0.6666666666666666</v>
      </c>
      <c r="Q184" s="14"/>
      <c r="R184" s="14"/>
    </row>
    <row r="185" spans="1:18" s="4" customFormat="1" ht="27" customHeight="1">
      <c r="A185" s="46">
        <f t="shared" si="2"/>
        <v>180</v>
      </c>
      <c r="B185" s="25">
        <v>2</v>
      </c>
      <c r="C185" s="54" t="s">
        <v>217</v>
      </c>
      <c r="D185" s="25">
        <v>1</v>
      </c>
      <c r="E185" s="24">
        <v>6</v>
      </c>
      <c r="F185" s="51"/>
      <c r="G185" s="45"/>
      <c r="H185" s="45"/>
      <c r="I185" s="49" t="s">
        <v>218</v>
      </c>
      <c r="J185" s="28">
        <v>800</v>
      </c>
      <c r="K185" s="27">
        <v>800</v>
      </c>
      <c r="L185" s="27">
        <v>800</v>
      </c>
      <c r="M185" s="26">
        <f t="shared" si="27"/>
        <v>1</v>
      </c>
      <c r="N185" s="28">
        <v>1</v>
      </c>
      <c r="O185" s="27">
        <v>1</v>
      </c>
      <c r="P185" s="26">
        <f t="shared" si="28"/>
        <v>1</v>
      </c>
      <c r="Q185" s="14"/>
      <c r="R185" s="14"/>
    </row>
    <row r="186" spans="1:18" s="4" customFormat="1" ht="27" customHeight="1">
      <c r="A186" s="46">
        <f t="shared" si="2"/>
        <v>181</v>
      </c>
      <c r="B186" s="25">
        <v>2</v>
      </c>
      <c r="C186" s="54" t="s">
        <v>217</v>
      </c>
      <c r="D186" s="25">
        <v>2</v>
      </c>
      <c r="E186" s="24">
        <v>12</v>
      </c>
      <c r="F186" s="51"/>
      <c r="G186" s="45"/>
      <c r="H186" s="45"/>
      <c r="I186" s="49" t="s">
        <v>219</v>
      </c>
      <c r="J186" s="28">
        <v>5100</v>
      </c>
      <c r="K186" s="27">
        <v>5100</v>
      </c>
      <c r="L186" s="27">
        <v>5100</v>
      </c>
      <c r="M186" s="26">
        <f t="shared" si="27"/>
        <v>1</v>
      </c>
      <c r="N186" s="28">
        <v>2</v>
      </c>
      <c r="O186" s="27">
        <v>2</v>
      </c>
      <c r="P186" s="26">
        <f t="shared" si="28"/>
        <v>1</v>
      </c>
      <c r="Q186" s="14"/>
      <c r="R186" s="14"/>
    </row>
    <row r="187" spans="1:18" s="4" customFormat="1" ht="27" customHeight="1">
      <c r="A187" s="46">
        <f t="shared" si="2"/>
        <v>182</v>
      </c>
      <c r="B187" s="25">
        <v>2</v>
      </c>
      <c r="C187" s="54" t="s">
        <v>217</v>
      </c>
      <c r="D187" s="25">
        <v>1</v>
      </c>
      <c r="E187" s="24">
        <v>12</v>
      </c>
      <c r="F187" s="51"/>
      <c r="G187" s="45"/>
      <c r="H187" s="45"/>
      <c r="I187" s="49" t="s">
        <v>220</v>
      </c>
      <c r="J187" s="28">
        <v>10271</v>
      </c>
      <c r="K187" s="27">
        <v>10271</v>
      </c>
      <c r="L187" s="27">
        <v>10271</v>
      </c>
      <c r="M187" s="26">
        <f t="shared" si="27"/>
        <v>1</v>
      </c>
      <c r="N187" s="28">
        <v>6</v>
      </c>
      <c r="O187" s="27">
        <v>6</v>
      </c>
      <c r="P187" s="26">
        <f t="shared" si="28"/>
        <v>1</v>
      </c>
      <c r="Q187" s="14"/>
      <c r="R187" s="14"/>
    </row>
    <row r="188" spans="1:18" s="4" customFormat="1" ht="27" customHeight="1">
      <c r="A188" s="46">
        <f t="shared" si="2"/>
        <v>183</v>
      </c>
      <c r="B188" s="25">
        <v>2</v>
      </c>
      <c r="C188" s="54" t="s">
        <v>217</v>
      </c>
      <c r="D188" s="25">
        <v>1</v>
      </c>
      <c r="E188" s="24">
        <v>12</v>
      </c>
      <c r="F188" s="51"/>
      <c r="G188" s="45"/>
      <c r="H188" s="45"/>
      <c r="I188" s="49" t="s">
        <v>221</v>
      </c>
      <c r="J188" s="28">
        <v>16300</v>
      </c>
      <c r="K188" s="27">
        <v>16300</v>
      </c>
      <c r="L188" s="27">
        <v>16300</v>
      </c>
      <c r="M188" s="26">
        <f t="shared" si="27"/>
        <v>1</v>
      </c>
      <c r="N188" s="28">
        <v>4</v>
      </c>
      <c r="O188" s="27">
        <v>4</v>
      </c>
      <c r="P188" s="26">
        <f t="shared" si="28"/>
        <v>1</v>
      </c>
      <c r="Q188" s="14"/>
      <c r="R188" s="14"/>
    </row>
    <row r="189" spans="1:18" s="4" customFormat="1" ht="27" customHeight="1">
      <c r="A189" s="46">
        <f t="shared" si="2"/>
        <v>184</v>
      </c>
      <c r="B189" s="25">
        <v>2</v>
      </c>
      <c r="C189" s="54" t="s">
        <v>217</v>
      </c>
      <c r="D189" s="25">
        <v>1</v>
      </c>
      <c r="E189" s="24">
        <v>1</v>
      </c>
      <c r="F189" s="51"/>
      <c r="G189" s="45" t="s">
        <v>31</v>
      </c>
      <c r="H189" s="45"/>
      <c r="I189" s="49" t="s">
        <v>222</v>
      </c>
      <c r="J189" s="28">
        <v>3500</v>
      </c>
      <c r="K189" s="27">
        <v>3500</v>
      </c>
      <c r="L189" s="27">
        <v>3500</v>
      </c>
      <c r="M189" s="26">
        <f t="shared" si="27"/>
        <v>1</v>
      </c>
      <c r="N189" s="28">
        <v>1</v>
      </c>
      <c r="O189" s="27">
        <v>1</v>
      </c>
      <c r="P189" s="26">
        <f t="shared" si="28"/>
        <v>1</v>
      </c>
      <c r="Q189" s="14"/>
      <c r="R189" s="14"/>
    </row>
    <row r="190" spans="1:18" s="4" customFormat="1" ht="27" customHeight="1">
      <c r="A190" s="46">
        <f t="shared" si="2"/>
        <v>185</v>
      </c>
      <c r="B190" s="25">
        <v>2</v>
      </c>
      <c r="C190" s="54" t="s">
        <v>217</v>
      </c>
      <c r="D190" s="25">
        <v>2</v>
      </c>
      <c r="E190" s="24">
        <v>1</v>
      </c>
      <c r="F190" s="51"/>
      <c r="G190" s="45" t="s">
        <v>31</v>
      </c>
      <c r="H190" s="45"/>
      <c r="I190" s="49" t="s">
        <v>222</v>
      </c>
      <c r="J190" s="28">
        <v>3010</v>
      </c>
      <c r="K190" s="27">
        <v>3010</v>
      </c>
      <c r="L190" s="27">
        <v>3010</v>
      </c>
      <c r="M190" s="26">
        <f t="shared" si="27"/>
        <v>1</v>
      </c>
      <c r="N190" s="28">
        <v>1</v>
      </c>
      <c r="O190" s="27">
        <v>1</v>
      </c>
      <c r="P190" s="26">
        <f t="shared" si="28"/>
        <v>1</v>
      </c>
      <c r="Q190" s="14"/>
      <c r="R190" s="14"/>
    </row>
    <row r="191" spans="1:18" s="4" customFormat="1" ht="27" customHeight="1">
      <c r="A191" s="46">
        <f t="shared" si="2"/>
        <v>186</v>
      </c>
      <c r="B191" s="25">
        <v>2</v>
      </c>
      <c r="C191" s="54" t="s">
        <v>223</v>
      </c>
      <c r="D191" s="25">
        <v>1</v>
      </c>
      <c r="E191" s="24">
        <v>4</v>
      </c>
      <c r="F191" s="51"/>
      <c r="G191" s="45"/>
      <c r="H191" s="45"/>
      <c r="I191" s="49" t="s">
        <v>224</v>
      </c>
      <c r="J191" s="28">
        <v>4952</v>
      </c>
      <c r="K191" s="27">
        <v>3866</v>
      </c>
      <c r="L191" s="27">
        <v>3866</v>
      </c>
      <c r="M191" s="26">
        <f aca="true" t="shared" si="29" ref="M191:M201">IF(E191&lt;13,IF(L191="","",L191/J191),"")</f>
        <v>0.7806946688206785</v>
      </c>
      <c r="N191" s="28">
        <v>3</v>
      </c>
      <c r="O191" s="27">
        <v>3</v>
      </c>
      <c r="P191" s="26">
        <f aca="true" t="shared" si="30" ref="P191:P201">IF(E191&lt;13,IF(O191="","",O191/N191),"")</f>
        <v>1</v>
      </c>
      <c r="Q191" s="14"/>
      <c r="R191" s="14"/>
    </row>
    <row r="192" spans="1:18" s="4" customFormat="1" ht="27" customHeight="1">
      <c r="A192" s="46">
        <f t="shared" si="2"/>
        <v>187</v>
      </c>
      <c r="B192" s="25">
        <v>2</v>
      </c>
      <c r="C192" s="54" t="s">
        <v>225</v>
      </c>
      <c r="D192" s="25">
        <v>2</v>
      </c>
      <c r="E192" s="24">
        <v>3</v>
      </c>
      <c r="F192" s="51"/>
      <c r="G192" s="45"/>
      <c r="H192" s="45"/>
      <c r="I192" s="49" t="s">
        <v>226</v>
      </c>
      <c r="J192" s="28">
        <v>2205</v>
      </c>
      <c r="K192" s="27">
        <v>2105</v>
      </c>
      <c r="L192" s="27">
        <v>2105</v>
      </c>
      <c r="M192" s="26">
        <f t="shared" si="29"/>
        <v>0.9546485260770975</v>
      </c>
      <c r="N192" s="28">
        <v>1</v>
      </c>
      <c r="O192" s="27">
        <v>1</v>
      </c>
      <c r="P192" s="26">
        <f t="shared" si="30"/>
        <v>1</v>
      </c>
      <c r="Q192" s="14"/>
      <c r="R192" s="14"/>
    </row>
    <row r="193" spans="1:18" s="4" customFormat="1" ht="27" customHeight="1">
      <c r="A193" s="46">
        <f t="shared" si="2"/>
        <v>188</v>
      </c>
      <c r="B193" s="25">
        <v>2</v>
      </c>
      <c r="C193" s="54" t="s">
        <v>225</v>
      </c>
      <c r="D193" s="25">
        <v>1</v>
      </c>
      <c r="E193" s="24">
        <v>3</v>
      </c>
      <c r="F193" s="51"/>
      <c r="G193" s="45"/>
      <c r="H193" s="45"/>
      <c r="I193" s="49" t="s">
        <v>227</v>
      </c>
      <c r="J193" s="28">
        <v>20286</v>
      </c>
      <c r="K193" s="27">
        <v>19446</v>
      </c>
      <c r="L193" s="27">
        <v>10626</v>
      </c>
      <c r="M193" s="26">
        <f t="shared" si="29"/>
        <v>0.5238095238095238</v>
      </c>
      <c r="N193" s="28">
        <v>5</v>
      </c>
      <c r="O193" s="27">
        <v>4</v>
      </c>
      <c r="P193" s="26">
        <f t="shared" si="30"/>
        <v>0.8</v>
      </c>
      <c r="Q193" s="14"/>
      <c r="R193" s="14"/>
    </row>
    <row r="194" spans="1:18" s="4" customFormat="1" ht="27" customHeight="1">
      <c r="A194" s="46">
        <f t="shared" si="2"/>
        <v>189</v>
      </c>
      <c r="B194" s="25">
        <v>2</v>
      </c>
      <c r="C194" s="54" t="s">
        <v>225</v>
      </c>
      <c r="D194" s="25">
        <v>1</v>
      </c>
      <c r="E194" s="24">
        <v>5</v>
      </c>
      <c r="F194" s="51"/>
      <c r="G194" s="45"/>
      <c r="H194" s="45"/>
      <c r="I194" s="49" t="s">
        <v>228</v>
      </c>
      <c r="J194" s="28">
        <v>27662</v>
      </c>
      <c r="K194" s="27">
        <v>26612</v>
      </c>
      <c r="L194" s="27">
        <v>26612</v>
      </c>
      <c r="M194" s="26">
        <f t="shared" si="29"/>
        <v>0.9620417901814764</v>
      </c>
      <c r="N194" s="28">
        <v>10</v>
      </c>
      <c r="O194" s="27">
        <v>10</v>
      </c>
      <c r="P194" s="26">
        <f t="shared" si="30"/>
        <v>1</v>
      </c>
      <c r="Q194" s="14"/>
      <c r="R194" s="14"/>
    </row>
    <row r="195" spans="1:18" s="4" customFormat="1" ht="27" customHeight="1">
      <c r="A195" s="46">
        <f t="shared" si="2"/>
        <v>190</v>
      </c>
      <c r="B195" s="25">
        <v>2</v>
      </c>
      <c r="C195" s="54" t="s">
        <v>225</v>
      </c>
      <c r="D195" s="25">
        <v>1</v>
      </c>
      <c r="E195" s="24">
        <v>5</v>
      </c>
      <c r="F195" s="51"/>
      <c r="G195" s="45"/>
      <c r="H195" s="45"/>
      <c r="I195" s="49" t="s">
        <v>229</v>
      </c>
      <c r="J195" s="28">
        <v>4914</v>
      </c>
      <c r="K195" s="27">
        <v>2457</v>
      </c>
      <c r="L195" s="27">
        <v>2457</v>
      </c>
      <c r="M195" s="26">
        <f t="shared" si="29"/>
        <v>0.5</v>
      </c>
      <c r="N195" s="28">
        <v>2</v>
      </c>
      <c r="O195" s="27">
        <v>2</v>
      </c>
      <c r="P195" s="26">
        <f t="shared" si="30"/>
        <v>1</v>
      </c>
      <c r="Q195" s="14"/>
      <c r="R195" s="14"/>
    </row>
    <row r="196" spans="1:18" s="4" customFormat="1" ht="27" customHeight="1">
      <c r="A196" s="46">
        <f t="shared" si="2"/>
        <v>191</v>
      </c>
      <c r="B196" s="25">
        <v>2</v>
      </c>
      <c r="C196" s="54" t="s">
        <v>225</v>
      </c>
      <c r="D196" s="25">
        <v>2</v>
      </c>
      <c r="E196" s="24">
        <v>2</v>
      </c>
      <c r="F196" s="51"/>
      <c r="G196" s="45"/>
      <c r="H196" s="45"/>
      <c r="I196" s="49" t="s">
        <v>230</v>
      </c>
      <c r="J196" s="28">
        <v>2205</v>
      </c>
      <c r="K196" s="27">
        <v>2105</v>
      </c>
      <c r="L196" s="27">
        <v>2105</v>
      </c>
      <c r="M196" s="26">
        <f t="shared" si="29"/>
        <v>0.9546485260770975</v>
      </c>
      <c r="N196" s="28">
        <v>2</v>
      </c>
      <c r="O196" s="27">
        <v>2</v>
      </c>
      <c r="P196" s="26">
        <f t="shared" si="30"/>
        <v>1</v>
      </c>
      <c r="Q196" s="14"/>
      <c r="R196" s="14"/>
    </row>
    <row r="197" spans="1:18" s="4" customFormat="1" ht="27" customHeight="1">
      <c r="A197" s="46">
        <f t="shared" si="2"/>
        <v>192</v>
      </c>
      <c r="B197" s="25">
        <v>2</v>
      </c>
      <c r="C197" s="54" t="s">
        <v>225</v>
      </c>
      <c r="D197" s="25">
        <v>2</v>
      </c>
      <c r="E197" s="24">
        <v>2</v>
      </c>
      <c r="F197" s="51"/>
      <c r="G197" s="45"/>
      <c r="H197" s="45"/>
      <c r="I197" s="49" t="s">
        <v>231</v>
      </c>
      <c r="J197" s="28">
        <v>2205</v>
      </c>
      <c r="K197" s="27">
        <v>2105</v>
      </c>
      <c r="L197" s="27">
        <v>2105</v>
      </c>
      <c r="M197" s="26">
        <f t="shared" si="29"/>
        <v>0.9546485260770975</v>
      </c>
      <c r="N197" s="28">
        <v>2</v>
      </c>
      <c r="O197" s="27">
        <v>2</v>
      </c>
      <c r="P197" s="26">
        <f t="shared" si="30"/>
        <v>1</v>
      </c>
      <c r="Q197" s="14"/>
      <c r="R197" s="14"/>
    </row>
    <row r="198" spans="1:18" s="4" customFormat="1" ht="27" customHeight="1">
      <c r="A198" s="46">
        <f t="shared" si="2"/>
        <v>193</v>
      </c>
      <c r="B198" s="25">
        <v>2</v>
      </c>
      <c r="C198" s="54" t="s">
        <v>225</v>
      </c>
      <c r="D198" s="25">
        <v>1</v>
      </c>
      <c r="E198" s="24">
        <v>4</v>
      </c>
      <c r="F198" s="51"/>
      <c r="G198" s="45"/>
      <c r="H198" s="45"/>
      <c r="I198" s="49" t="s">
        <v>232</v>
      </c>
      <c r="J198" s="28">
        <v>8681</v>
      </c>
      <c r="K198" s="27">
        <v>6653</v>
      </c>
      <c r="L198" s="27">
        <v>5323</v>
      </c>
      <c r="M198" s="26">
        <f t="shared" si="29"/>
        <v>0.6131782052758898</v>
      </c>
      <c r="N198" s="28">
        <v>5</v>
      </c>
      <c r="O198" s="27">
        <v>4</v>
      </c>
      <c r="P198" s="26">
        <f t="shared" si="30"/>
        <v>0.8</v>
      </c>
      <c r="Q198" s="14"/>
      <c r="R198" s="14"/>
    </row>
    <row r="199" spans="1:18" s="4" customFormat="1" ht="27" customHeight="1">
      <c r="A199" s="46">
        <f t="shared" si="2"/>
        <v>194</v>
      </c>
      <c r="B199" s="25">
        <v>2</v>
      </c>
      <c r="C199" s="54" t="s">
        <v>225</v>
      </c>
      <c r="D199" s="25">
        <v>1</v>
      </c>
      <c r="E199" s="24">
        <v>5</v>
      </c>
      <c r="F199" s="51"/>
      <c r="G199" s="45"/>
      <c r="H199" s="45"/>
      <c r="I199" s="49" t="s">
        <v>233</v>
      </c>
      <c r="J199" s="28">
        <v>9506</v>
      </c>
      <c r="K199" s="27">
        <v>5696</v>
      </c>
      <c r="L199" s="27">
        <v>5696</v>
      </c>
      <c r="M199" s="26">
        <f t="shared" si="29"/>
        <v>0.5992005049442457</v>
      </c>
      <c r="N199" s="28">
        <v>2</v>
      </c>
      <c r="O199" s="27">
        <v>2</v>
      </c>
      <c r="P199" s="26">
        <f t="shared" si="30"/>
        <v>1</v>
      </c>
      <c r="Q199" s="14"/>
      <c r="R199" s="14"/>
    </row>
    <row r="200" spans="1:18" s="4" customFormat="1" ht="27" customHeight="1">
      <c r="A200" s="46">
        <f t="shared" si="2"/>
        <v>195</v>
      </c>
      <c r="B200" s="25">
        <v>2</v>
      </c>
      <c r="C200" s="54" t="s">
        <v>225</v>
      </c>
      <c r="D200" s="25">
        <v>1</v>
      </c>
      <c r="E200" s="24">
        <v>3</v>
      </c>
      <c r="F200" s="51"/>
      <c r="G200" s="45"/>
      <c r="H200" s="45"/>
      <c r="I200" s="49" t="s">
        <v>234</v>
      </c>
      <c r="J200" s="28">
        <v>8555</v>
      </c>
      <c r="K200" s="27">
        <v>8555</v>
      </c>
      <c r="L200" s="27">
        <v>8555</v>
      </c>
      <c r="M200" s="26">
        <f t="shared" si="29"/>
        <v>1</v>
      </c>
      <c r="N200" s="28">
        <v>3</v>
      </c>
      <c r="O200" s="27">
        <v>3</v>
      </c>
      <c r="P200" s="26">
        <f t="shared" si="30"/>
        <v>1</v>
      </c>
      <c r="Q200" s="14"/>
      <c r="R200" s="14"/>
    </row>
    <row r="201" spans="1:18" s="4" customFormat="1" ht="27" customHeight="1">
      <c r="A201" s="46">
        <f t="shared" si="2"/>
        <v>196</v>
      </c>
      <c r="B201" s="25">
        <v>2</v>
      </c>
      <c r="C201" s="54" t="s">
        <v>225</v>
      </c>
      <c r="D201" s="25">
        <v>2</v>
      </c>
      <c r="E201" s="24">
        <v>3</v>
      </c>
      <c r="F201" s="51"/>
      <c r="G201" s="45"/>
      <c r="H201" s="45"/>
      <c r="I201" s="49" t="s">
        <v>235</v>
      </c>
      <c r="J201" s="28">
        <v>1622</v>
      </c>
      <c r="K201" s="27">
        <v>1622</v>
      </c>
      <c r="L201" s="27">
        <v>1622</v>
      </c>
      <c r="M201" s="26">
        <f t="shared" si="29"/>
        <v>1</v>
      </c>
      <c r="N201" s="28">
        <v>1</v>
      </c>
      <c r="O201" s="27">
        <v>1</v>
      </c>
      <c r="P201" s="26">
        <f t="shared" si="30"/>
        <v>1</v>
      </c>
      <c r="Q201" s="14"/>
      <c r="R201" s="14"/>
    </row>
    <row r="202" spans="1:18" s="4" customFormat="1" ht="27" customHeight="1">
      <c r="A202" s="46">
        <f>IF(A201="","",A201+1)</f>
        <v>197</v>
      </c>
      <c r="B202" s="25">
        <v>2</v>
      </c>
      <c r="C202" s="54" t="s">
        <v>236</v>
      </c>
      <c r="D202" s="25">
        <v>1</v>
      </c>
      <c r="E202" s="24">
        <v>6</v>
      </c>
      <c r="F202" s="51"/>
      <c r="G202" s="45"/>
      <c r="H202" s="45"/>
      <c r="I202" s="49" t="s">
        <v>237</v>
      </c>
      <c r="J202" s="28">
        <v>8400</v>
      </c>
      <c r="K202" s="27">
        <v>5220</v>
      </c>
      <c r="L202" s="27">
        <v>4200</v>
      </c>
      <c r="M202" s="26">
        <f aca="true" t="shared" si="31" ref="M202:M226">IF(E202&lt;13,IF(L202="","",L202/J202),"")</f>
        <v>0.5</v>
      </c>
      <c r="N202" s="28">
        <v>4</v>
      </c>
      <c r="O202" s="27">
        <v>3</v>
      </c>
      <c r="P202" s="26">
        <f aca="true" t="shared" si="32" ref="P202:P226">IF(E202&lt;13,IF(O202="","",O202/N202),"")</f>
        <v>0.75</v>
      </c>
      <c r="Q202" s="14"/>
      <c r="R202" s="14"/>
    </row>
    <row r="203" spans="1:18" s="4" customFormat="1" ht="27" customHeight="1">
      <c r="A203" s="46">
        <f>IF(A202="","",A202+1)</f>
        <v>198</v>
      </c>
      <c r="B203" s="25">
        <v>2</v>
      </c>
      <c r="C203" s="54" t="s">
        <v>236</v>
      </c>
      <c r="D203" s="25">
        <v>1</v>
      </c>
      <c r="E203" s="24">
        <v>5</v>
      </c>
      <c r="F203" s="51"/>
      <c r="G203" s="45"/>
      <c r="H203" s="45"/>
      <c r="I203" s="49" t="s">
        <v>238</v>
      </c>
      <c r="J203" s="28">
        <v>2520</v>
      </c>
      <c r="K203" s="27">
        <v>2520</v>
      </c>
      <c r="L203" s="27">
        <v>2520</v>
      </c>
      <c r="M203" s="26">
        <f t="shared" si="31"/>
        <v>1</v>
      </c>
      <c r="N203" s="28">
        <v>1</v>
      </c>
      <c r="O203" s="27">
        <v>1</v>
      </c>
      <c r="P203" s="26">
        <f t="shared" si="32"/>
        <v>1</v>
      </c>
      <c r="Q203" s="14"/>
      <c r="R203" s="14"/>
    </row>
    <row r="204" spans="1:18" s="4" customFormat="1" ht="27" customHeight="1">
      <c r="A204" s="46">
        <f t="shared" si="2"/>
        <v>199</v>
      </c>
      <c r="B204" s="25">
        <v>2</v>
      </c>
      <c r="C204" s="54" t="s">
        <v>239</v>
      </c>
      <c r="D204" s="25">
        <v>2</v>
      </c>
      <c r="E204" s="24">
        <v>1</v>
      </c>
      <c r="F204" s="51"/>
      <c r="G204" s="45"/>
      <c r="H204" s="45"/>
      <c r="I204" s="49" t="s">
        <v>240</v>
      </c>
      <c r="J204" s="28">
        <v>9378</v>
      </c>
      <c r="K204" s="27">
        <v>9378</v>
      </c>
      <c r="L204" s="27">
        <v>9378</v>
      </c>
      <c r="M204" s="26">
        <f t="shared" si="31"/>
        <v>1</v>
      </c>
      <c r="N204" s="28">
        <v>3</v>
      </c>
      <c r="O204" s="27">
        <v>3</v>
      </c>
      <c r="P204" s="26">
        <f t="shared" si="32"/>
        <v>1</v>
      </c>
      <c r="Q204" s="14"/>
      <c r="R204" s="14"/>
    </row>
    <row r="205" spans="1:18" s="4" customFormat="1" ht="27" customHeight="1">
      <c r="A205" s="46">
        <f t="shared" si="2"/>
        <v>200</v>
      </c>
      <c r="B205" s="25">
        <v>2</v>
      </c>
      <c r="C205" s="54" t="s">
        <v>239</v>
      </c>
      <c r="D205" s="25">
        <v>1</v>
      </c>
      <c r="E205" s="24">
        <v>3</v>
      </c>
      <c r="F205" s="51"/>
      <c r="G205" s="45"/>
      <c r="H205" s="45"/>
      <c r="I205" s="49" t="s">
        <v>241</v>
      </c>
      <c r="J205" s="28">
        <v>10170</v>
      </c>
      <c r="K205" s="27">
        <v>8498</v>
      </c>
      <c r="L205" s="27">
        <v>8498</v>
      </c>
      <c r="M205" s="26">
        <f t="shared" si="31"/>
        <v>0.8355948869223205</v>
      </c>
      <c r="N205" s="28">
        <v>4</v>
      </c>
      <c r="O205" s="27">
        <v>4</v>
      </c>
      <c r="P205" s="26">
        <f t="shared" si="32"/>
        <v>1</v>
      </c>
      <c r="Q205" s="14"/>
      <c r="R205" s="14"/>
    </row>
    <row r="206" spans="1:18" s="4" customFormat="1" ht="27" customHeight="1">
      <c r="A206" s="46">
        <f t="shared" si="2"/>
        <v>201</v>
      </c>
      <c r="B206" s="25">
        <v>2</v>
      </c>
      <c r="C206" s="54" t="s">
        <v>242</v>
      </c>
      <c r="D206" s="25">
        <v>1</v>
      </c>
      <c r="E206" s="24">
        <v>1</v>
      </c>
      <c r="F206" s="51"/>
      <c r="G206" s="45"/>
      <c r="H206" s="45"/>
      <c r="I206" s="49" t="s">
        <v>243</v>
      </c>
      <c r="J206" s="28">
        <v>15000</v>
      </c>
      <c r="K206" s="27">
        <v>5250</v>
      </c>
      <c r="L206" s="27">
        <v>5250</v>
      </c>
      <c r="M206" s="26">
        <f t="shared" si="31"/>
        <v>0.35</v>
      </c>
      <c r="N206" s="28">
        <v>1</v>
      </c>
      <c r="O206" s="27">
        <v>1</v>
      </c>
      <c r="P206" s="26">
        <f t="shared" si="32"/>
        <v>1</v>
      </c>
      <c r="Q206" s="14"/>
      <c r="R206" s="14"/>
    </row>
    <row r="207" spans="1:18" s="4" customFormat="1" ht="27" customHeight="1">
      <c r="A207" s="46">
        <f t="shared" si="2"/>
        <v>202</v>
      </c>
      <c r="B207" s="25">
        <v>2</v>
      </c>
      <c r="C207" s="54" t="s">
        <v>244</v>
      </c>
      <c r="D207" s="25">
        <v>1</v>
      </c>
      <c r="E207" s="24">
        <v>2</v>
      </c>
      <c r="F207" s="51"/>
      <c r="G207" s="45"/>
      <c r="H207" s="45"/>
      <c r="I207" s="49" t="s">
        <v>245</v>
      </c>
      <c r="J207" s="28">
        <v>1379</v>
      </c>
      <c r="K207" s="27">
        <v>1379</v>
      </c>
      <c r="L207" s="27">
        <v>1379</v>
      </c>
      <c r="M207" s="26">
        <f t="shared" si="31"/>
        <v>1</v>
      </c>
      <c r="N207" s="28">
        <v>1</v>
      </c>
      <c r="O207" s="27">
        <v>1</v>
      </c>
      <c r="P207" s="26">
        <f t="shared" si="32"/>
        <v>1</v>
      </c>
      <c r="Q207" s="14"/>
      <c r="R207" s="14"/>
    </row>
    <row r="208" spans="1:18" s="4" customFormat="1" ht="27" customHeight="1">
      <c r="A208" s="46">
        <f t="shared" si="2"/>
        <v>203</v>
      </c>
      <c r="B208" s="25">
        <v>2</v>
      </c>
      <c r="C208" s="54" t="s">
        <v>244</v>
      </c>
      <c r="D208" s="25">
        <v>1</v>
      </c>
      <c r="E208" s="24">
        <v>12</v>
      </c>
      <c r="F208" s="51"/>
      <c r="G208" s="45"/>
      <c r="H208" s="45"/>
      <c r="I208" s="49" t="s">
        <v>246</v>
      </c>
      <c r="J208" s="28">
        <v>2640</v>
      </c>
      <c r="K208" s="27">
        <v>2640</v>
      </c>
      <c r="L208" s="27">
        <v>2640</v>
      </c>
      <c r="M208" s="26">
        <f t="shared" si="31"/>
        <v>1</v>
      </c>
      <c r="N208" s="28">
        <v>2</v>
      </c>
      <c r="O208" s="27">
        <v>2</v>
      </c>
      <c r="P208" s="26">
        <f t="shared" si="32"/>
        <v>1</v>
      </c>
      <c r="Q208" s="14"/>
      <c r="R208" s="14"/>
    </row>
    <row r="209" spans="1:18" s="4" customFormat="1" ht="27" customHeight="1">
      <c r="A209" s="46">
        <f t="shared" si="2"/>
        <v>204</v>
      </c>
      <c r="B209" s="25">
        <v>2</v>
      </c>
      <c r="C209" s="54" t="s">
        <v>244</v>
      </c>
      <c r="D209" s="25">
        <v>2</v>
      </c>
      <c r="E209" s="24">
        <v>1</v>
      </c>
      <c r="F209" s="51"/>
      <c r="G209" s="45"/>
      <c r="H209" s="45"/>
      <c r="I209" s="49" t="s">
        <v>247</v>
      </c>
      <c r="J209" s="28">
        <v>1635</v>
      </c>
      <c r="K209" s="27">
        <v>1635</v>
      </c>
      <c r="L209" s="27">
        <v>1635</v>
      </c>
      <c r="M209" s="26">
        <f t="shared" si="31"/>
        <v>1</v>
      </c>
      <c r="N209" s="28">
        <v>1</v>
      </c>
      <c r="O209" s="27">
        <v>1</v>
      </c>
      <c r="P209" s="26">
        <f t="shared" si="32"/>
        <v>1</v>
      </c>
      <c r="Q209" s="14"/>
      <c r="R209" s="14"/>
    </row>
    <row r="210" spans="1:18" s="4" customFormat="1" ht="27" customHeight="1">
      <c r="A210" s="46">
        <f t="shared" si="2"/>
        <v>205</v>
      </c>
      <c r="B210" s="25">
        <v>2</v>
      </c>
      <c r="C210" s="54" t="s">
        <v>248</v>
      </c>
      <c r="D210" s="25">
        <v>2</v>
      </c>
      <c r="E210" s="24">
        <v>2</v>
      </c>
      <c r="F210" s="51"/>
      <c r="G210" s="45"/>
      <c r="H210" s="45"/>
      <c r="I210" s="49" t="s">
        <v>249</v>
      </c>
      <c r="J210" s="28">
        <v>1725</v>
      </c>
      <c r="K210" s="27">
        <v>1725</v>
      </c>
      <c r="L210" s="27">
        <v>1725</v>
      </c>
      <c r="M210" s="26">
        <f t="shared" si="31"/>
        <v>1</v>
      </c>
      <c r="N210" s="28">
        <v>1</v>
      </c>
      <c r="O210" s="27">
        <v>1</v>
      </c>
      <c r="P210" s="26">
        <f t="shared" si="32"/>
        <v>1</v>
      </c>
      <c r="Q210" s="14"/>
      <c r="R210" s="14"/>
    </row>
    <row r="211" spans="1:18" s="4" customFormat="1" ht="27" customHeight="1">
      <c r="A211" s="46">
        <f t="shared" si="2"/>
        <v>206</v>
      </c>
      <c r="B211" s="25">
        <v>2</v>
      </c>
      <c r="C211" s="54" t="s">
        <v>248</v>
      </c>
      <c r="D211" s="25">
        <v>1</v>
      </c>
      <c r="E211" s="24">
        <v>1</v>
      </c>
      <c r="F211" s="51"/>
      <c r="G211" s="45"/>
      <c r="H211" s="45"/>
      <c r="I211" s="49" t="s">
        <v>250</v>
      </c>
      <c r="J211" s="28">
        <v>2100</v>
      </c>
      <c r="K211" s="27">
        <v>1344</v>
      </c>
      <c r="L211" s="27">
        <v>1344</v>
      </c>
      <c r="M211" s="26">
        <f t="shared" si="31"/>
        <v>0.64</v>
      </c>
      <c r="N211" s="28">
        <v>7</v>
      </c>
      <c r="O211" s="27">
        <v>7</v>
      </c>
      <c r="P211" s="26">
        <f t="shared" si="32"/>
        <v>1</v>
      </c>
      <c r="Q211" s="14"/>
      <c r="R211" s="14"/>
    </row>
    <row r="212" spans="1:18" s="4" customFormat="1" ht="27" customHeight="1">
      <c r="A212" s="46">
        <f t="shared" si="2"/>
        <v>207</v>
      </c>
      <c r="B212" s="25">
        <v>2</v>
      </c>
      <c r="C212" s="54" t="s">
        <v>248</v>
      </c>
      <c r="D212" s="25">
        <v>2</v>
      </c>
      <c r="E212" s="24">
        <v>12</v>
      </c>
      <c r="F212" s="51"/>
      <c r="G212" s="45"/>
      <c r="H212" s="45"/>
      <c r="I212" s="49" t="s">
        <v>251</v>
      </c>
      <c r="J212" s="28">
        <v>1838</v>
      </c>
      <c r="K212" s="27">
        <v>1838</v>
      </c>
      <c r="L212" s="27">
        <v>1838</v>
      </c>
      <c r="M212" s="26">
        <f t="shared" si="31"/>
        <v>1</v>
      </c>
      <c r="N212" s="28">
        <v>2</v>
      </c>
      <c r="O212" s="27">
        <v>2</v>
      </c>
      <c r="P212" s="26">
        <f t="shared" si="32"/>
        <v>1</v>
      </c>
      <c r="Q212" s="14"/>
      <c r="R212" s="14"/>
    </row>
    <row r="213" spans="1:18" s="4" customFormat="1" ht="27" customHeight="1">
      <c r="A213" s="46">
        <f t="shared" si="2"/>
        <v>208</v>
      </c>
      <c r="B213" s="25">
        <v>2</v>
      </c>
      <c r="C213" s="54" t="s">
        <v>252</v>
      </c>
      <c r="D213" s="25">
        <v>2</v>
      </c>
      <c r="E213" s="24">
        <v>12</v>
      </c>
      <c r="F213" s="51"/>
      <c r="G213" s="45"/>
      <c r="H213" s="45"/>
      <c r="I213" s="49" t="s">
        <v>253</v>
      </c>
      <c r="J213" s="28">
        <v>6666</v>
      </c>
      <c r="K213" s="27">
        <v>6666</v>
      </c>
      <c r="L213" s="27">
        <v>6666</v>
      </c>
      <c r="M213" s="26">
        <f t="shared" si="31"/>
        <v>1</v>
      </c>
      <c r="N213" s="28">
        <v>3</v>
      </c>
      <c r="O213" s="27">
        <v>3</v>
      </c>
      <c r="P213" s="26">
        <f t="shared" si="32"/>
        <v>1</v>
      </c>
      <c r="Q213" s="14"/>
      <c r="R213" s="14"/>
    </row>
    <row r="214" spans="1:18" s="4" customFormat="1" ht="27" customHeight="1">
      <c r="A214" s="46">
        <f t="shared" si="2"/>
        <v>209</v>
      </c>
      <c r="B214" s="25">
        <v>2</v>
      </c>
      <c r="C214" s="54" t="s">
        <v>252</v>
      </c>
      <c r="D214" s="25">
        <v>2</v>
      </c>
      <c r="E214" s="24">
        <v>12</v>
      </c>
      <c r="F214" s="51"/>
      <c r="G214" s="45"/>
      <c r="H214" s="45"/>
      <c r="I214" s="49" t="s">
        <v>254</v>
      </c>
      <c r="J214" s="28">
        <v>3653</v>
      </c>
      <c r="K214" s="27">
        <v>3653</v>
      </c>
      <c r="L214" s="27">
        <v>3653</v>
      </c>
      <c r="M214" s="26">
        <f t="shared" si="31"/>
        <v>1</v>
      </c>
      <c r="N214" s="28">
        <v>3</v>
      </c>
      <c r="O214" s="27">
        <v>3</v>
      </c>
      <c r="P214" s="26">
        <f t="shared" si="32"/>
        <v>1</v>
      </c>
      <c r="Q214" s="14"/>
      <c r="R214" s="14"/>
    </row>
    <row r="215" spans="1:18" s="4" customFormat="1" ht="27" customHeight="1">
      <c r="A215" s="46">
        <f t="shared" si="2"/>
        <v>210</v>
      </c>
      <c r="B215" s="25">
        <v>2</v>
      </c>
      <c r="C215" s="54" t="s">
        <v>252</v>
      </c>
      <c r="D215" s="25">
        <v>2</v>
      </c>
      <c r="E215" s="24">
        <v>4</v>
      </c>
      <c r="F215" s="51"/>
      <c r="G215" s="45"/>
      <c r="H215" s="45"/>
      <c r="I215" s="49" t="s">
        <v>255</v>
      </c>
      <c r="J215" s="28">
        <v>3255</v>
      </c>
      <c r="K215" s="27">
        <v>2298</v>
      </c>
      <c r="L215" s="27">
        <v>2298</v>
      </c>
      <c r="M215" s="26">
        <f t="shared" si="31"/>
        <v>0.7059907834101382</v>
      </c>
      <c r="N215" s="28">
        <v>20</v>
      </c>
      <c r="O215" s="27">
        <v>20</v>
      </c>
      <c r="P215" s="26">
        <f t="shared" si="32"/>
        <v>1</v>
      </c>
      <c r="Q215" s="14"/>
      <c r="R215" s="14"/>
    </row>
    <row r="216" spans="1:18" s="4" customFormat="1" ht="27" customHeight="1">
      <c r="A216" s="46">
        <f t="shared" si="2"/>
        <v>211</v>
      </c>
      <c r="B216" s="25">
        <v>2</v>
      </c>
      <c r="C216" s="54" t="s">
        <v>252</v>
      </c>
      <c r="D216" s="25">
        <v>2</v>
      </c>
      <c r="E216" s="24">
        <v>4</v>
      </c>
      <c r="F216" s="51"/>
      <c r="G216" s="45"/>
      <c r="H216" s="45"/>
      <c r="I216" s="49" t="s">
        <v>256</v>
      </c>
      <c r="J216" s="28">
        <v>402</v>
      </c>
      <c r="K216" s="27">
        <v>253</v>
      </c>
      <c r="L216" s="27">
        <v>253</v>
      </c>
      <c r="M216" s="26">
        <f t="shared" si="31"/>
        <v>0.6293532338308457</v>
      </c>
      <c r="N216" s="28">
        <v>1</v>
      </c>
      <c r="O216" s="27">
        <v>1</v>
      </c>
      <c r="P216" s="26">
        <f t="shared" si="32"/>
        <v>1</v>
      </c>
      <c r="Q216" s="14"/>
      <c r="R216" s="14"/>
    </row>
    <row r="217" spans="1:18" s="4" customFormat="1" ht="27" customHeight="1">
      <c r="A217" s="46">
        <f t="shared" si="2"/>
        <v>212</v>
      </c>
      <c r="B217" s="25">
        <v>2</v>
      </c>
      <c r="C217" s="54" t="s">
        <v>252</v>
      </c>
      <c r="D217" s="25">
        <v>2</v>
      </c>
      <c r="E217" s="24">
        <v>4</v>
      </c>
      <c r="F217" s="51"/>
      <c r="G217" s="45"/>
      <c r="H217" s="45"/>
      <c r="I217" s="49" t="s">
        <v>257</v>
      </c>
      <c r="J217" s="28">
        <v>200</v>
      </c>
      <c r="K217" s="27">
        <v>146</v>
      </c>
      <c r="L217" s="27">
        <v>146</v>
      </c>
      <c r="M217" s="26">
        <f t="shared" si="31"/>
        <v>0.73</v>
      </c>
      <c r="N217" s="28">
        <v>2</v>
      </c>
      <c r="O217" s="27">
        <v>2</v>
      </c>
      <c r="P217" s="26">
        <f t="shared" si="32"/>
        <v>1</v>
      </c>
      <c r="Q217" s="14"/>
      <c r="R217" s="14"/>
    </row>
    <row r="218" spans="1:18" s="4" customFormat="1" ht="27" customHeight="1">
      <c r="A218" s="46">
        <f t="shared" si="2"/>
        <v>213</v>
      </c>
      <c r="B218" s="25">
        <v>2</v>
      </c>
      <c r="C218" s="54" t="s">
        <v>252</v>
      </c>
      <c r="D218" s="25">
        <v>2</v>
      </c>
      <c r="E218" s="24">
        <v>1</v>
      </c>
      <c r="F218" s="51"/>
      <c r="G218" s="45"/>
      <c r="H218" s="45"/>
      <c r="I218" s="49" t="s">
        <v>258</v>
      </c>
      <c r="J218" s="28">
        <v>6000</v>
      </c>
      <c r="K218" s="27">
        <v>5600</v>
      </c>
      <c r="L218" s="27">
        <v>5600</v>
      </c>
      <c r="M218" s="26">
        <f t="shared" si="31"/>
        <v>0.9333333333333333</v>
      </c>
      <c r="N218" s="28">
        <v>2</v>
      </c>
      <c r="O218" s="27">
        <v>2</v>
      </c>
      <c r="P218" s="26">
        <f t="shared" si="32"/>
        <v>1</v>
      </c>
      <c r="Q218" s="14"/>
      <c r="R218" s="14"/>
    </row>
    <row r="219" spans="1:18" s="4" customFormat="1" ht="27" customHeight="1">
      <c r="A219" s="46">
        <f t="shared" si="2"/>
        <v>214</v>
      </c>
      <c r="B219" s="25">
        <v>2</v>
      </c>
      <c r="C219" s="54" t="s">
        <v>252</v>
      </c>
      <c r="D219" s="25">
        <v>2</v>
      </c>
      <c r="E219" s="24">
        <v>1</v>
      </c>
      <c r="F219" s="51"/>
      <c r="G219" s="45"/>
      <c r="H219" s="45"/>
      <c r="I219" s="49" t="s">
        <v>259</v>
      </c>
      <c r="J219" s="28">
        <v>9000</v>
      </c>
      <c r="K219" s="27">
        <v>6400</v>
      </c>
      <c r="L219" s="27">
        <v>4500</v>
      </c>
      <c r="M219" s="26">
        <f t="shared" si="31"/>
        <v>0.5</v>
      </c>
      <c r="N219" s="28">
        <v>3</v>
      </c>
      <c r="O219" s="27">
        <v>2</v>
      </c>
      <c r="P219" s="26">
        <f t="shared" si="32"/>
        <v>0.6666666666666666</v>
      </c>
      <c r="Q219" s="14"/>
      <c r="R219" s="14"/>
    </row>
    <row r="220" spans="1:18" s="4" customFormat="1" ht="27" customHeight="1">
      <c r="A220" s="46">
        <f t="shared" si="2"/>
        <v>215</v>
      </c>
      <c r="B220" s="25">
        <v>2</v>
      </c>
      <c r="C220" s="54" t="s">
        <v>260</v>
      </c>
      <c r="D220" s="25">
        <v>2</v>
      </c>
      <c r="E220" s="24">
        <v>3</v>
      </c>
      <c r="F220" s="51"/>
      <c r="G220" s="45"/>
      <c r="H220" s="45"/>
      <c r="I220" s="49" t="s">
        <v>261</v>
      </c>
      <c r="J220" s="28">
        <v>6378</v>
      </c>
      <c r="K220" s="27">
        <v>4978</v>
      </c>
      <c r="L220" s="27">
        <v>4978</v>
      </c>
      <c r="M220" s="26">
        <f t="shared" si="31"/>
        <v>0.7804954531201004</v>
      </c>
      <c r="N220" s="28">
        <v>1</v>
      </c>
      <c r="O220" s="27">
        <v>1</v>
      </c>
      <c r="P220" s="26">
        <f t="shared" si="32"/>
        <v>1</v>
      </c>
      <c r="Q220" s="14"/>
      <c r="R220" s="14"/>
    </row>
    <row r="221" spans="1:18" s="4" customFormat="1" ht="27" customHeight="1">
      <c r="A221" s="46">
        <f t="shared" si="2"/>
        <v>216</v>
      </c>
      <c r="B221" s="25">
        <v>2</v>
      </c>
      <c r="C221" s="54" t="s">
        <v>262</v>
      </c>
      <c r="D221" s="25">
        <v>2</v>
      </c>
      <c r="E221" s="24">
        <v>1</v>
      </c>
      <c r="F221" s="51"/>
      <c r="G221" s="45"/>
      <c r="H221" s="45"/>
      <c r="I221" s="49" t="s">
        <v>263</v>
      </c>
      <c r="J221" s="28">
        <v>6200</v>
      </c>
      <c r="K221" s="27">
        <v>6200</v>
      </c>
      <c r="L221" s="27">
        <v>6200</v>
      </c>
      <c r="M221" s="26">
        <f t="shared" si="31"/>
        <v>1</v>
      </c>
      <c r="N221" s="28">
        <v>6</v>
      </c>
      <c r="O221" s="27">
        <v>6</v>
      </c>
      <c r="P221" s="26">
        <f t="shared" si="32"/>
        <v>1</v>
      </c>
      <c r="Q221" s="14"/>
      <c r="R221" s="14"/>
    </row>
    <row r="222" spans="1:18" s="4" customFormat="1" ht="27" customHeight="1">
      <c r="A222" s="46">
        <f t="shared" si="2"/>
        <v>217</v>
      </c>
      <c r="B222" s="25">
        <v>2</v>
      </c>
      <c r="C222" s="54" t="s">
        <v>262</v>
      </c>
      <c r="D222" s="25">
        <v>2</v>
      </c>
      <c r="E222" s="24">
        <v>1</v>
      </c>
      <c r="F222" s="51"/>
      <c r="G222" s="45"/>
      <c r="H222" s="45"/>
      <c r="I222" s="49" t="s">
        <v>264</v>
      </c>
      <c r="J222" s="28">
        <v>2247</v>
      </c>
      <c r="K222" s="27">
        <v>1125</v>
      </c>
      <c r="L222" s="27">
        <v>1125</v>
      </c>
      <c r="M222" s="26">
        <f t="shared" si="31"/>
        <v>0.5006675567423231</v>
      </c>
      <c r="N222" s="28">
        <v>1</v>
      </c>
      <c r="O222" s="27">
        <v>1</v>
      </c>
      <c r="P222" s="26">
        <f t="shared" si="32"/>
        <v>1</v>
      </c>
      <c r="Q222" s="14"/>
      <c r="R222" s="14"/>
    </row>
    <row r="223" spans="1:18" s="4" customFormat="1" ht="27" customHeight="1">
      <c r="A223" s="46">
        <f t="shared" si="2"/>
        <v>218</v>
      </c>
      <c r="B223" s="25">
        <v>2</v>
      </c>
      <c r="C223" s="54" t="s">
        <v>262</v>
      </c>
      <c r="D223" s="25">
        <v>1</v>
      </c>
      <c r="E223" s="24">
        <v>3</v>
      </c>
      <c r="F223" s="51"/>
      <c r="G223" s="45"/>
      <c r="H223" s="45"/>
      <c r="I223" s="49" t="s">
        <v>265</v>
      </c>
      <c r="J223" s="28">
        <v>6423</v>
      </c>
      <c r="K223" s="27">
        <v>6423</v>
      </c>
      <c r="L223" s="27">
        <v>6423</v>
      </c>
      <c r="M223" s="26">
        <f t="shared" si="31"/>
        <v>1</v>
      </c>
      <c r="N223" s="28">
        <v>1</v>
      </c>
      <c r="O223" s="27">
        <v>1</v>
      </c>
      <c r="P223" s="26">
        <f t="shared" si="32"/>
        <v>1</v>
      </c>
      <c r="Q223" s="14"/>
      <c r="R223" s="14"/>
    </row>
    <row r="224" spans="1:18" s="4" customFormat="1" ht="27" customHeight="1">
      <c r="A224" s="46">
        <f t="shared" si="2"/>
        <v>219</v>
      </c>
      <c r="B224" s="25">
        <v>2</v>
      </c>
      <c r="C224" s="54" t="s">
        <v>266</v>
      </c>
      <c r="D224" s="25">
        <v>1</v>
      </c>
      <c r="E224" s="24">
        <v>1</v>
      </c>
      <c r="F224" s="51"/>
      <c r="G224" s="45"/>
      <c r="H224" s="45"/>
      <c r="I224" s="49" t="s">
        <v>269</v>
      </c>
      <c r="J224" s="28">
        <v>1630</v>
      </c>
      <c r="K224" s="27">
        <v>1580</v>
      </c>
      <c r="L224" s="27">
        <v>1580</v>
      </c>
      <c r="M224" s="26">
        <f t="shared" si="31"/>
        <v>0.9693251533742331</v>
      </c>
      <c r="N224" s="28">
        <v>2</v>
      </c>
      <c r="O224" s="27">
        <v>2</v>
      </c>
      <c r="P224" s="26">
        <f t="shared" si="32"/>
        <v>1</v>
      </c>
      <c r="Q224" s="14"/>
      <c r="R224" s="14"/>
    </row>
    <row r="225" spans="1:18" s="4" customFormat="1" ht="27" customHeight="1">
      <c r="A225" s="46">
        <f>IF(A224="","",A224+1)</f>
        <v>220</v>
      </c>
      <c r="B225" s="25">
        <v>2</v>
      </c>
      <c r="C225" s="54" t="s">
        <v>266</v>
      </c>
      <c r="D225" s="25">
        <v>2</v>
      </c>
      <c r="E225" s="24">
        <v>3</v>
      </c>
      <c r="F225" s="51"/>
      <c r="G225" s="45"/>
      <c r="H225" s="45"/>
      <c r="I225" s="49" t="s">
        <v>270</v>
      </c>
      <c r="J225" s="28">
        <v>5000</v>
      </c>
      <c r="K225" s="27">
        <v>3200</v>
      </c>
      <c r="L225" s="27">
        <v>3200</v>
      </c>
      <c r="M225" s="26">
        <f t="shared" si="31"/>
        <v>0.64</v>
      </c>
      <c r="N225" s="28">
        <v>5</v>
      </c>
      <c r="O225" s="27">
        <v>5</v>
      </c>
      <c r="P225" s="26">
        <f t="shared" si="32"/>
        <v>1</v>
      </c>
      <c r="Q225" s="14"/>
      <c r="R225" s="14"/>
    </row>
    <row r="226" spans="1:18" s="4" customFormat="1" ht="27" customHeight="1">
      <c r="A226" s="46">
        <f>IF(A225="","",A225+1)</f>
        <v>221</v>
      </c>
      <c r="B226" s="25">
        <v>2</v>
      </c>
      <c r="C226" s="54" t="s">
        <v>266</v>
      </c>
      <c r="D226" s="25">
        <v>2</v>
      </c>
      <c r="E226" s="24">
        <v>3</v>
      </c>
      <c r="F226" s="51"/>
      <c r="G226" s="45"/>
      <c r="H226" s="45"/>
      <c r="I226" s="49" t="s">
        <v>271</v>
      </c>
      <c r="J226" s="28">
        <v>5800</v>
      </c>
      <c r="K226" s="27">
        <v>5436</v>
      </c>
      <c r="L226" s="27">
        <v>5436</v>
      </c>
      <c r="M226" s="26">
        <f t="shared" si="31"/>
        <v>0.9372413793103448</v>
      </c>
      <c r="N226" s="28">
        <v>3</v>
      </c>
      <c r="O226" s="27">
        <v>3</v>
      </c>
      <c r="P226" s="26">
        <f t="shared" si="32"/>
        <v>1</v>
      </c>
      <c r="Q226" s="14"/>
      <c r="R226" s="14"/>
    </row>
    <row r="227" spans="1:18" s="4" customFormat="1" ht="27" customHeight="1">
      <c r="A227" s="46">
        <f>IF(A226="","",A226+1)</f>
        <v>222</v>
      </c>
      <c r="B227" s="25">
        <v>2</v>
      </c>
      <c r="C227" s="54" t="s">
        <v>266</v>
      </c>
      <c r="D227" s="25">
        <v>2</v>
      </c>
      <c r="E227" s="24">
        <v>1</v>
      </c>
      <c r="F227" s="51"/>
      <c r="G227" s="45"/>
      <c r="H227" s="45"/>
      <c r="I227" s="49" t="s">
        <v>272</v>
      </c>
      <c r="J227" s="28">
        <v>4418</v>
      </c>
      <c r="K227" s="27">
        <v>4085</v>
      </c>
      <c r="L227" s="27">
        <v>4085</v>
      </c>
      <c r="M227" s="26">
        <f aca="true" t="shared" si="33" ref="M227:M232">IF(E227&lt;13,IF(L227="","",L227/J227),"")</f>
        <v>0.9246265278406519</v>
      </c>
      <c r="N227" s="28">
        <v>2</v>
      </c>
      <c r="O227" s="27">
        <v>2</v>
      </c>
      <c r="P227" s="26">
        <f aca="true" t="shared" si="34" ref="P227:P232">IF(E227&lt;13,IF(O227="","",O227/N227),"")</f>
        <v>1</v>
      </c>
      <c r="Q227" s="14"/>
      <c r="R227" s="14"/>
    </row>
    <row r="228" spans="1:18" s="4" customFormat="1" ht="27" customHeight="1">
      <c r="A228" s="46">
        <f>IF(A227="","",A227+1)</f>
        <v>223</v>
      </c>
      <c r="B228" s="25">
        <v>2</v>
      </c>
      <c r="C228" s="54"/>
      <c r="D228" s="25"/>
      <c r="E228" s="24"/>
      <c r="F228" s="51"/>
      <c r="G228" s="45"/>
      <c r="H228" s="45"/>
      <c r="I228" s="49"/>
      <c r="J228" s="28"/>
      <c r="K228" s="27"/>
      <c r="L228" s="27"/>
      <c r="M228" s="26">
        <f t="shared" si="33"/>
      </c>
      <c r="N228" s="28"/>
      <c r="O228" s="27"/>
      <c r="P228" s="26">
        <f t="shared" si="34"/>
      </c>
      <c r="Q228" s="14"/>
      <c r="R228" s="14"/>
    </row>
    <row r="229" spans="1:18" s="4" customFormat="1" ht="27" customHeight="1">
      <c r="A229" s="46">
        <f t="shared" si="2"/>
        <v>224</v>
      </c>
      <c r="B229" s="25">
        <v>2</v>
      </c>
      <c r="C229" s="54"/>
      <c r="D229" s="25"/>
      <c r="E229" s="24"/>
      <c r="F229" s="51"/>
      <c r="G229" s="45"/>
      <c r="H229" s="45"/>
      <c r="I229" s="49"/>
      <c r="J229" s="28"/>
      <c r="K229" s="27"/>
      <c r="L229" s="27"/>
      <c r="M229" s="26">
        <f t="shared" si="33"/>
      </c>
      <c r="N229" s="28"/>
      <c r="O229" s="27"/>
      <c r="P229" s="26">
        <f t="shared" si="34"/>
      </c>
      <c r="Q229" s="14"/>
      <c r="R229" s="14"/>
    </row>
    <row r="230" spans="1:18" s="4" customFormat="1" ht="27" customHeight="1">
      <c r="A230" s="46">
        <f t="shared" si="2"/>
        <v>225</v>
      </c>
      <c r="B230" s="25">
        <v>2</v>
      </c>
      <c r="C230" s="54"/>
      <c r="D230" s="25"/>
      <c r="E230" s="24"/>
      <c r="F230" s="51"/>
      <c r="G230" s="45"/>
      <c r="H230" s="45"/>
      <c r="I230" s="49"/>
      <c r="J230" s="28"/>
      <c r="K230" s="27"/>
      <c r="L230" s="27"/>
      <c r="M230" s="26">
        <f t="shared" si="33"/>
      </c>
      <c r="N230" s="28"/>
      <c r="O230" s="27"/>
      <c r="P230" s="26">
        <f t="shared" si="34"/>
      </c>
      <c r="Q230" s="14"/>
      <c r="R230" s="14"/>
    </row>
    <row r="231" spans="1:18" s="4" customFormat="1" ht="27" customHeight="1">
      <c r="A231" s="46">
        <f t="shared" si="2"/>
        <v>226</v>
      </c>
      <c r="B231" s="25">
        <v>2</v>
      </c>
      <c r="C231" s="54"/>
      <c r="D231" s="25"/>
      <c r="E231" s="24"/>
      <c r="F231" s="51"/>
      <c r="G231" s="45"/>
      <c r="H231" s="45"/>
      <c r="I231" s="49"/>
      <c r="J231" s="28"/>
      <c r="K231" s="27"/>
      <c r="L231" s="27"/>
      <c r="M231" s="26">
        <f t="shared" si="33"/>
      </c>
      <c r="N231" s="28"/>
      <c r="O231" s="27"/>
      <c r="P231" s="26">
        <f t="shared" si="34"/>
      </c>
      <c r="Q231" s="14"/>
      <c r="R231" s="14"/>
    </row>
    <row r="232" spans="1:18" s="4" customFormat="1" ht="27" customHeight="1">
      <c r="A232" s="46">
        <f t="shared" si="2"/>
        <v>227</v>
      </c>
      <c r="B232" s="25">
        <v>2</v>
      </c>
      <c r="C232" s="54"/>
      <c r="D232" s="25"/>
      <c r="E232" s="24"/>
      <c r="F232" s="51"/>
      <c r="G232" s="45"/>
      <c r="H232" s="45"/>
      <c r="I232" s="49"/>
      <c r="J232" s="28"/>
      <c r="K232" s="27"/>
      <c r="L232" s="27"/>
      <c r="M232" s="26">
        <f t="shared" si="33"/>
      </c>
      <c r="N232" s="28"/>
      <c r="O232" s="27"/>
      <c r="P232" s="26">
        <f t="shared" si="34"/>
      </c>
      <c r="Q232" s="14"/>
      <c r="R232" s="14"/>
    </row>
    <row r="233" spans="1:18" s="4" customFormat="1" ht="27" customHeight="1">
      <c r="A233" s="46">
        <f t="shared" si="2"/>
        <v>228</v>
      </c>
      <c r="B233" s="25">
        <v>2</v>
      </c>
      <c r="C233" s="54"/>
      <c r="D233" s="25"/>
      <c r="E233" s="24"/>
      <c r="F233" s="51"/>
      <c r="G233" s="45"/>
      <c r="H233" s="45"/>
      <c r="I233" s="49"/>
      <c r="J233" s="28"/>
      <c r="K233" s="27"/>
      <c r="L233" s="27"/>
      <c r="M233" s="26">
        <f>IF(E233&lt;13,IF(L233="","",L233/J233),"")</f>
      </c>
      <c r="N233" s="28"/>
      <c r="O233" s="27"/>
      <c r="P233" s="26">
        <f>IF(E233&lt;13,IF(O233="","",O233/N233),"")</f>
      </c>
      <c r="Q233" s="14"/>
      <c r="R233" s="14"/>
    </row>
    <row r="234" spans="1:18" s="4" customFormat="1" ht="27" customHeight="1">
      <c r="A234" s="46">
        <f t="shared" si="2"/>
        <v>229</v>
      </c>
      <c r="B234" s="25">
        <v>2</v>
      </c>
      <c r="C234" s="54"/>
      <c r="D234" s="25"/>
      <c r="E234" s="24"/>
      <c r="F234" s="51"/>
      <c r="G234" s="45"/>
      <c r="H234" s="45"/>
      <c r="I234" s="49"/>
      <c r="J234" s="28"/>
      <c r="K234" s="27"/>
      <c r="L234" s="27"/>
      <c r="M234" s="26">
        <f>IF(E234&lt;13,IF(L234="","",L234/J234),"")</f>
      </c>
      <c r="N234" s="28"/>
      <c r="O234" s="27"/>
      <c r="P234" s="26">
        <f>IF(E234&lt;13,IF(O234="","",O234/N234),"")</f>
      </c>
      <c r="Q234" s="14"/>
      <c r="R234" s="14"/>
    </row>
    <row r="235" spans="1:18" s="4" customFormat="1" ht="27" customHeight="1">
      <c r="A235" s="46">
        <f t="shared" si="2"/>
        <v>230</v>
      </c>
      <c r="B235" s="25">
        <v>2</v>
      </c>
      <c r="C235" s="54"/>
      <c r="D235" s="25"/>
      <c r="E235" s="24"/>
      <c r="F235" s="51"/>
      <c r="G235" s="45"/>
      <c r="H235" s="45"/>
      <c r="I235" s="49"/>
      <c r="J235" s="28"/>
      <c r="K235" s="27"/>
      <c r="L235" s="27"/>
      <c r="M235" s="26">
        <f>IF(E235&lt;13,IF(L235="","",L235/J235),"")</f>
      </c>
      <c r="N235" s="28"/>
      <c r="O235" s="27"/>
      <c r="P235" s="26">
        <f>IF(E235&lt;13,IF(O235="","",O235/N235),"")</f>
      </c>
      <c r="Q235" s="14"/>
      <c r="R235" s="14"/>
    </row>
    <row r="236" spans="1:18" s="4" customFormat="1" ht="27" customHeight="1">
      <c r="A236" s="46">
        <f t="shared" si="2"/>
        <v>231</v>
      </c>
      <c r="B236" s="25">
        <v>2</v>
      </c>
      <c r="C236" s="54"/>
      <c r="D236" s="25"/>
      <c r="E236" s="24"/>
      <c r="F236" s="51"/>
      <c r="G236" s="45"/>
      <c r="H236" s="45"/>
      <c r="I236" s="49"/>
      <c r="J236" s="28"/>
      <c r="K236" s="27"/>
      <c r="L236" s="27"/>
      <c r="M236" s="26">
        <f>IF(E236&lt;13,IF(L236="","",L236/J236),"")</f>
      </c>
      <c r="N236" s="28"/>
      <c r="O236" s="27"/>
      <c r="P236" s="26">
        <f>IF(E236&lt;13,IF(O236="","",O236/N236),"")</f>
      </c>
      <c r="Q236" s="14"/>
      <c r="R236" s="14"/>
    </row>
    <row r="237" spans="1:18" s="4" customFormat="1" ht="27" customHeight="1" thickBot="1">
      <c r="A237" s="46">
        <f t="shared" si="2"/>
        <v>232</v>
      </c>
      <c r="B237" s="25">
        <v>2</v>
      </c>
      <c r="C237" s="54"/>
      <c r="D237" s="25"/>
      <c r="E237" s="24"/>
      <c r="F237" s="51"/>
      <c r="G237" s="45"/>
      <c r="H237" s="45"/>
      <c r="I237" s="49"/>
      <c r="J237" s="23"/>
      <c r="K237" s="22"/>
      <c r="L237" s="22"/>
      <c r="M237" s="21">
        <f>IF(E237&lt;13,IF(L237="","",L237/J237),"")</f>
      </c>
      <c r="N237" s="23"/>
      <c r="O237" s="22"/>
      <c r="P237" s="21">
        <f>IF(E237&lt;13,IF(O237="","",O237/N237),"")</f>
      </c>
      <c r="Q237" s="14"/>
      <c r="R237" s="14"/>
    </row>
    <row r="238" spans="1:18" s="4" customFormat="1" ht="30" customHeight="1" thickBot="1" thickTop="1">
      <c r="A238" s="62" t="s">
        <v>4</v>
      </c>
      <c r="B238" s="63"/>
      <c r="C238" s="63"/>
      <c r="D238" s="63"/>
      <c r="E238" s="63"/>
      <c r="F238" s="63"/>
      <c r="G238" s="63"/>
      <c r="H238" s="63"/>
      <c r="I238" s="63"/>
      <c r="J238" s="18">
        <f>IF(SUM(J6:J237)=0,"",SUM(J6:J237))</f>
        <v>3564536</v>
      </c>
      <c r="K238" s="20">
        <f>IF(SUM(K6:K237)=0,"",SUM(K6:K237))</f>
        <v>2571375</v>
      </c>
      <c r="L238" s="12">
        <f>IF(SUM(L6:L237)=0,"",SUM(L6:L237))</f>
        <v>2360656</v>
      </c>
      <c r="M238" s="19">
        <f>IF(L238="","",L238/J238)</f>
        <v>0.6622617922781534</v>
      </c>
      <c r="N238" s="18">
        <f>IF(SUM(N6:N237)=0,"",SUM(N6:N237))</f>
        <v>1873</v>
      </c>
      <c r="O238" s="12">
        <f>IF(SUM(O6:O237)=0,"",SUM(O6:O237))</f>
        <v>1724</v>
      </c>
      <c r="P238" s="17">
        <f>IF(O238="","",O238/N238)</f>
        <v>0.9204484783769354</v>
      </c>
      <c r="Q238" s="7"/>
      <c r="R238" s="7"/>
    </row>
    <row r="239" spans="1:18" s="4" customFormat="1" ht="30" customHeight="1" thickBot="1">
      <c r="A239" s="72" t="s">
        <v>3</v>
      </c>
      <c r="B239" s="73"/>
      <c r="C239" s="73"/>
      <c r="D239" s="73"/>
      <c r="E239" s="73"/>
      <c r="F239" s="73"/>
      <c r="G239" s="73"/>
      <c r="H239" s="73"/>
      <c r="I239" s="73"/>
      <c r="J239" s="15"/>
      <c r="K239" s="78"/>
      <c r="L239" s="79"/>
      <c r="M239" s="79"/>
      <c r="N239" s="79"/>
      <c r="O239" s="79"/>
      <c r="P239" s="80"/>
      <c r="Q239" s="14"/>
      <c r="R239" s="14"/>
    </row>
    <row r="240" spans="1:18" s="4" customFormat="1" ht="30" customHeight="1" thickBot="1" thickTop="1">
      <c r="A240" s="62" t="s">
        <v>2</v>
      </c>
      <c r="B240" s="63"/>
      <c r="C240" s="63"/>
      <c r="D240" s="63"/>
      <c r="E240" s="63"/>
      <c r="F240" s="63"/>
      <c r="G240" s="63"/>
      <c r="H240" s="63"/>
      <c r="I240" s="63"/>
      <c r="J240" s="13">
        <f>IF(SUM(J238:J238,J239)=0,"",SUM(J238:J238,J239))</f>
        <v>3564536</v>
      </c>
      <c r="K240" s="82"/>
      <c r="L240" s="83"/>
      <c r="M240" s="83"/>
      <c r="N240" s="83"/>
      <c r="O240" s="83"/>
      <c r="P240" s="84"/>
      <c r="Q240" s="7"/>
      <c r="R240" s="7"/>
    </row>
    <row r="241" spans="1:18" s="4" customFormat="1" ht="6" customHeight="1">
      <c r="A241" s="10"/>
      <c r="B241" s="11"/>
      <c r="C241" s="10"/>
      <c r="D241" s="11"/>
      <c r="E241" s="11"/>
      <c r="F241" s="11"/>
      <c r="G241" s="11"/>
      <c r="H241" s="11"/>
      <c r="I241" s="10"/>
      <c r="J241" s="8"/>
      <c r="K241" s="8"/>
      <c r="L241" s="8"/>
      <c r="M241" s="9"/>
      <c r="N241" s="8"/>
      <c r="O241" s="8"/>
      <c r="P241" s="7"/>
      <c r="Q241" s="7"/>
      <c r="R241" s="7"/>
    </row>
    <row r="242" spans="2:13" s="4" customFormat="1" ht="15.75" customHeight="1">
      <c r="B242" s="6"/>
      <c r="D242" s="6"/>
      <c r="E242" s="6"/>
      <c r="F242" s="6"/>
      <c r="G242" s="6"/>
      <c r="H242" s="6"/>
      <c r="M242" s="5"/>
    </row>
    <row r="243" spans="2:13" s="4" customFormat="1" ht="15.75" customHeight="1">
      <c r="B243" s="6"/>
      <c r="D243" s="6"/>
      <c r="E243" s="6"/>
      <c r="F243" s="10"/>
      <c r="G243" s="10"/>
      <c r="H243" s="10"/>
      <c r="M243" s="5"/>
    </row>
    <row r="244" spans="1:13" s="4" customFormat="1" ht="15.75" customHeight="1">
      <c r="A244" s="4" t="s">
        <v>1</v>
      </c>
      <c r="B244" s="6"/>
      <c r="D244" s="6"/>
      <c r="E244" s="6"/>
      <c r="M244" s="5"/>
    </row>
    <row r="245" spans="1:13" s="4" customFormat="1" ht="15.75" customHeight="1">
      <c r="A245" s="4" t="s">
        <v>0</v>
      </c>
      <c r="B245" s="6"/>
      <c r="D245" s="6"/>
      <c r="E245" s="6"/>
      <c r="M245" s="5"/>
    </row>
    <row r="246" spans="1:17" s="4" customFormat="1" ht="15.75" customHeight="1">
      <c r="A246" s="44" t="s">
        <v>23</v>
      </c>
      <c r="B246" s="44"/>
      <c r="C246" s="44"/>
      <c r="D246" s="44"/>
      <c r="E246" s="44"/>
      <c r="G246" s="44"/>
      <c r="H246" s="44"/>
      <c r="I246" s="44"/>
      <c r="J246" s="44"/>
      <c r="K246" s="44"/>
      <c r="L246" s="44"/>
      <c r="M246" s="44"/>
      <c r="N246" s="44"/>
      <c r="O246" s="44"/>
      <c r="P246" s="44"/>
      <c r="Q246" s="44"/>
    </row>
    <row r="247" spans="1:17" s="4" customFormat="1" ht="15.75" customHeight="1">
      <c r="A247" s="44" t="s">
        <v>24</v>
      </c>
      <c r="B247" s="44"/>
      <c r="C247" s="44"/>
      <c r="D247" s="44"/>
      <c r="E247" s="44"/>
      <c r="G247" s="44"/>
      <c r="H247" s="44"/>
      <c r="I247" s="44"/>
      <c r="J247" s="44"/>
      <c r="K247" s="44"/>
      <c r="L247" s="44"/>
      <c r="M247" s="44"/>
      <c r="N247" s="44"/>
      <c r="O247" s="44"/>
      <c r="P247" s="44"/>
      <c r="Q247" s="44"/>
    </row>
    <row r="248" s="4" customFormat="1" ht="15.75" customHeight="1">
      <c r="A248" s="4" t="s">
        <v>18</v>
      </c>
    </row>
    <row r="249" spans="1:6" s="4" customFormat="1" ht="15.75" customHeight="1">
      <c r="A249" s="4" t="s">
        <v>17</v>
      </c>
      <c r="F249" s="44"/>
    </row>
    <row r="250" spans="2:13" s="4" customFormat="1" ht="15.75" customHeight="1">
      <c r="B250" s="6"/>
      <c r="D250" s="6"/>
      <c r="E250" s="6"/>
      <c r="F250" s="44"/>
      <c r="M250" s="5"/>
    </row>
    <row r="251" spans="2:13" s="4" customFormat="1" ht="15.75" customHeight="1">
      <c r="B251" s="6"/>
      <c r="D251" s="6"/>
      <c r="E251" s="6"/>
      <c r="F251" s="44"/>
      <c r="M251" s="5"/>
    </row>
    <row r="252" spans="2:13" s="4" customFormat="1" ht="15.75" customHeight="1">
      <c r="B252" s="6"/>
      <c r="D252" s="6"/>
      <c r="E252" s="6"/>
      <c r="G252" s="44"/>
      <c r="H252" s="44"/>
      <c r="M252" s="5"/>
    </row>
    <row r="253" spans="2:13" s="4" customFormat="1" ht="15.75" customHeight="1">
      <c r="B253" s="6"/>
      <c r="D253" s="6"/>
      <c r="E253" s="6"/>
      <c r="G253" s="44"/>
      <c r="H253" s="44"/>
      <c r="M253" s="5"/>
    </row>
    <row r="254" spans="2:13" s="4" customFormat="1" ht="13.5">
      <c r="B254" s="6"/>
      <c r="D254" s="6"/>
      <c r="E254" s="6"/>
      <c r="M254" s="5"/>
    </row>
    <row r="255" spans="2:13" s="4" customFormat="1" ht="13.5">
      <c r="B255" s="6"/>
      <c r="D255" s="6"/>
      <c r="E255" s="6"/>
      <c r="M255" s="5"/>
    </row>
    <row r="256" spans="2:13" s="4" customFormat="1" ht="13.5">
      <c r="B256" s="6"/>
      <c r="D256" s="6"/>
      <c r="E256" s="6"/>
      <c r="M256" s="5"/>
    </row>
    <row r="257" spans="1:18" ht="13.5">
      <c r="A257" s="4"/>
      <c r="C257" s="4"/>
      <c r="E257" s="6"/>
      <c r="F257" s="4"/>
      <c r="G257" s="4"/>
      <c r="H257" s="4"/>
      <c r="I257" s="4"/>
      <c r="J257" s="4"/>
      <c r="K257" s="4"/>
      <c r="L257" s="4"/>
      <c r="M257" s="5"/>
      <c r="N257" s="4"/>
      <c r="O257" s="4"/>
      <c r="P257" s="4"/>
      <c r="Q257" s="4"/>
      <c r="R257" s="4"/>
    </row>
    <row r="258" spans="6:12" ht="13.5">
      <c r="F258" s="4"/>
      <c r="G258" s="4"/>
      <c r="H258" s="4"/>
      <c r="L258" s="4"/>
    </row>
    <row r="259" spans="6:8" ht="13.5">
      <c r="F259" s="4"/>
      <c r="G259" s="4"/>
      <c r="H259" s="4"/>
    </row>
    <row r="260" spans="6:8" ht="13.5">
      <c r="F260" s="4"/>
      <c r="G260" s="4"/>
      <c r="H260" s="4"/>
    </row>
    <row r="261" spans="6:8" ht="13.5">
      <c r="F261" s="4"/>
      <c r="G261" s="4"/>
      <c r="H261" s="4"/>
    </row>
    <row r="262" spans="7:8" ht="13.5">
      <c r="G262" s="4"/>
      <c r="H262" s="4"/>
    </row>
    <row r="263" spans="7:8" ht="13.5">
      <c r="G263" s="4"/>
      <c r="H263" s="4"/>
    </row>
  </sheetData>
  <sheetProtection/>
  <mergeCells count="21">
    <mergeCell ref="K4:K5"/>
    <mergeCell ref="E3:E5"/>
    <mergeCell ref="G4:G5"/>
    <mergeCell ref="A240:I240"/>
    <mergeCell ref="A238:I238"/>
    <mergeCell ref="F3:H3"/>
    <mergeCell ref="O4:O5"/>
    <mergeCell ref="I3:I5"/>
    <mergeCell ref="J3:J5"/>
    <mergeCell ref="N3:N5"/>
    <mergeCell ref="F4:F5"/>
    <mergeCell ref="A1:P1"/>
    <mergeCell ref="K239:P239"/>
    <mergeCell ref="K240:P240"/>
    <mergeCell ref="P4:P5"/>
    <mergeCell ref="H4:H5"/>
    <mergeCell ref="A3:A5"/>
    <mergeCell ref="B3:B5"/>
    <mergeCell ref="A239:I239"/>
    <mergeCell ref="C3:C5"/>
    <mergeCell ref="D3:D5"/>
  </mergeCells>
  <dataValidations count="4">
    <dataValidation type="list" allowBlank="1" showInputMessage="1" showErrorMessage="1" sqref="E6:E34 E36:E237">
      <formula1>"1,2,3,4,5,6,7,8,9,10,11,12"</formula1>
    </dataValidation>
    <dataValidation type="list" allowBlank="1" showInputMessage="1" showErrorMessage="1" sqref="E35">
      <formula1>"1,2,3,4,5,6,7,8,9,10"</formula1>
    </dataValidation>
    <dataValidation type="list" allowBlank="1" showInputMessage="1" showErrorMessage="1" sqref="D6:D237 B6:B237">
      <formula1>"1,2"</formula1>
    </dataValidation>
    <dataValidation type="list" allowBlank="1" showInputMessage="1" showErrorMessage="1" sqref="G6:H239">
      <formula1>"○"</formula1>
    </dataValidation>
  </dataValidations>
  <printOptions horizontalCentered="1"/>
  <pageMargins left="0.4330708661417323" right="0.3937007874015748" top="0.5118110236220472" bottom="0.31496062992125984" header="0.1968503937007874" footer="0.2755905511811024"/>
  <pageSetup horizontalDpi="600" verticalDpi="600" orientation="landscape" paperSize="9" scale="5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藤田　敦</cp:lastModifiedBy>
  <cp:lastPrinted>2011-03-23T05:02:24Z</cp:lastPrinted>
  <dcterms:created xsi:type="dcterms:W3CDTF">2010-01-22T13:33:21Z</dcterms:created>
  <dcterms:modified xsi:type="dcterms:W3CDTF">2011-07-07T22:52:34Z</dcterms:modified>
  <cp:category/>
  <cp:version/>
  <cp:contentType/>
  <cp:contentStatus/>
</cp:coreProperties>
</file>