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9E71EAE-6F38-45E7-9CD7-FC67150DE9FD}" xr6:coauthVersionLast="47" xr6:coauthVersionMax="47" xr10:uidLastSave="{00000000-0000-0000-0000-000000000000}"/>
  <bookViews>
    <workbookView xWindow="-108" yWindow="-108" windowWidth="23256" windowHeight="12456" xr2:uid="{00000000-000D-0000-FFFF-FFFF00000000}"/>
  </bookViews>
  <sheets>
    <sheet name="補助対象経費一覧 " sheetId="2" r:id="rId1"/>
  </sheets>
  <definedNames>
    <definedName name="_xlnm.Print_Area" localSheetId="0">'補助対象経費一覧 '!$A$1:$K$63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3" i="2" l="1"/>
  <c r="K53" i="2" s="1"/>
  <c r="L52" i="2"/>
  <c r="K52" i="2" s="1"/>
  <c r="L51" i="2"/>
  <c r="K51" i="2" s="1"/>
  <c r="L50" i="2"/>
  <c r="K50" i="2" s="1"/>
  <c r="L27" i="2"/>
  <c r="K27" i="2" s="1"/>
  <c r="L26" i="2"/>
  <c r="K26" i="2" s="1"/>
  <c r="L29" i="2"/>
  <c r="K29" i="2" s="1"/>
  <c r="L28" i="2"/>
  <c r="K28" i="2" s="1"/>
  <c r="L42" i="2"/>
  <c r="K42" i="2" s="1"/>
  <c r="L47" i="2"/>
  <c r="K47" i="2" s="1"/>
  <c r="K49" i="2" s="1"/>
  <c r="L57" i="2"/>
  <c r="K57" i="2" s="1"/>
  <c r="L56" i="2"/>
  <c r="K56" i="2" s="1"/>
  <c r="L48" i="2"/>
  <c r="K48" i="2" s="1"/>
  <c r="L45" i="2"/>
  <c r="K45" i="2" s="1"/>
  <c r="L44" i="2"/>
  <c r="K44" i="2" s="1"/>
  <c r="L43" i="2"/>
  <c r="K43" i="2" s="1"/>
  <c r="K54" i="2" l="1"/>
  <c r="K58" i="2"/>
  <c r="K46" i="2"/>
  <c r="K55" i="2" s="1"/>
  <c r="L6" i="2"/>
  <c r="K6" i="2" s="1"/>
  <c r="L7" i="2"/>
  <c r="K7" i="2" s="1"/>
  <c r="L31" i="2"/>
  <c r="K31" i="2" s="1"/>
  <c r="L39" i="2"/>
  <c r="K39" i="2" s="1"/>
  <c r="L38" i="2"/>
  <c r="K38" i="2" s="1"/>
  <c r="L37" i="2"/>
  <c r="K37" i="2" s="1"/>
  <c r="L36" i="2"/>
  <c r="K36" i="2" s="1"/>
  <c r="L34" i="2"/>
  <c r="K34" i="2" s="1"/>
  <c r="L33" i="2"/>
  <c r="K33" i="2" s="1"/>
  <c r="L32" i="2"/>
  <c r="K32" i="2" s="1"/>
  <c r="L19" i="2"/>
  <c r="K19" i="2" s="1"/>
  <c r="L24" i="2"/>
  <c r="K24" i="2" s="1"/>
  <c r="L23" i="2"/>
  <c r="K23" i="2" s="1"/>
  <c r="L22" i="2"/>
  <c r="K22" i="2" s="1"/>
  <c r="L21" i="2"/>
  <c r="K21" i="2" s="1"/>
  <c r="L20" i="2"/>
  <c r="K20" i="2" s="1"/>
  <c r="L18" i="2"/>
  <c r="K18" i="2" s="1"/>
  <c r="L17" i="2"/>
  <c r="K17" i="2" s="1"/>
  <c r="L15" i="2"/>
  <c r="K15" i="2" s="1"/>
  <c r="K16" i="2"/>
  <c r="L13" i="2"/>
  <c r="K13" i="2" s="1"/>
  <c r="K12" i="2"/>
  <c r="K11" i="2"/>
  <c r="L9" i="2"/>
  <c r="K9" i="2" s="1"/>
  <c r="L8" i="2"/>
  <c r="K8" i="2" s="1"/>
  <c r="K14" i="2" l="1"/>
  <c r="K40" i="2"/>
  <c r="K25" i="2"/>
  <c r="K35" i="2"/>
  <c r="K10" i="2"/>
  <c r="K30" i="2" l="1"/>
  <c r="K41" i="2" s="1"/>
  <c r="K59" i="2" s="1"/>
</calcChain>
</file>

<file path=xl/sharedStrings.xml><?xml version="1.0" encoding="utf-8"?>
<sst xmlns="http://schemas.openxmlformats.org/spreadsheetml/2006/main" count="66" uniqueCount="49">
  <si>
    <t>単価（円）
【税抜額】</t>
    <rPh sb="0" eb="1">
      <t>タン</t>
    </rPh>
    <rPh sb="1" eb="2">
      <t>アタイ</t>
    </rPh>
    <rPh sb="3" eb="4">
      <t>エン</t>
    </rPh>
    <rPh sb="7" eb="9">
      <t>ゼイヌ</t>
    </rPh>
    <rPh sb="9" eb="10">
      <t>ガク</t>
    </rPh>
    <phoneticPr fontId="2"/>
  </si>
  <si>
    <t>補助対象経費（円）
【税抜額】</t>
    <rPh sb="0" eb="2">
      <t>ホジョ</t>
    </rPh>
    <rPh sb="2" eb="4">
      <t>タイショウ</t>
    </rPh>
    <rPh sb="4" eb="6">
      <t>ケイヒ</t>
    </rPh>
    <rPh sb="7" eb="8">
      <t>エン</t>
    </rPh>
    <rPh sb="11" eb="13">
      <t>ゼイヌ</t>
    </rPh>
    <rPh sb="13" eb="14">
      <t>ガク</t>
    </rPh>
    <phoneticPr fontId="2"/>
  </si>
  <si>
    <t>合　計</t>
    <rPh sb="0" eb="1">
      <t>ゴウ</t>
    </rPh>
    <rPh sb="2" eb="3">
      <t>ケイ</t>
    </rPh>
    <phoneticPr fontId="2"/>
  </si>
  <si>
    <t>補助対象経費一覧表</t>
    <rPh sb="0" eb="2">
      <t>ホジョ</t>
    </rPh>
    <rPh sb="2" eb="4">
      <t>タイショウ</t>
    </rPh>
    <rPh sb="4" eb="6">
      <t>ケイヒ</t>
    </rPh>
    <rPh sb="6" eb="9">
      <t>イチランヒョウ</t>
    </rPh>
    <phoneticPr fontId="2"/>
  </si>
  <si>
    <t xml:space="preserve">端末機器 </t>
    <rPh sb="0" eb="2">
      <t>タンマツ</t>
    </rPh>
    <rPh sb="2" eb="4">
      <t>キキ</t>
    </rPh>
    <phoneticPr fontId="2"/>
  </si>
  <si>
    <t>デスクトップPC</t>
    <phoneticPr fontId="2"/>
  </si>
  <si>
    <t>ノートPC</t>
    <phoneticPr fontId="2"/>
  </si>
  <si>
    <t>タブレット型及び2in1型PC</t>
    <phoneticPr fontId="2"/>
  </si>
  <si>
    <t>iPadOS又はAndroidタブレット</t>
    <phoneticPr fontId="2"/>
  </si>
  <si>
    <t>VPNルーター</t>
    <phoneticPr fontId="2"/>
  </si>
  <si>
    <t>ネットワーク機器</t>
    <rPh sb="6" eb="8">
      <t>キキ</t>
    </rPh>
    <phoneticPr fontId="2"/>
  </si>
  <si>
    <t>光学ドライブ</t>
    <phoneticPr fontId="2"/>
  </si>
  <si>
    <t>マウス</t>
    <phoneticPr fontId="2"/>
  </si>
  <si>
    <t>キーボード</t>
    <phoneticPr fontId="2"/>
  </si>
  <si>
    <t>テンキー</t>
    <phoneticPr fontId="2"/>
  </si>
  <si>
    <t>Webカメラ</t>
    <phoneticPr fontId="2"/>
  </si>
  <si>
    <t>品目</t>
    <rPh sb="0" eb="2">
      <t>ヒンモク</t>
    </rPh>
    <phoneticPr fontId="2"/>
  </si>
  <si>
    <t>メーカー</t>
    <phoneticPr fontId="2"/>
  </si>
  <si>
    <t>保守費用　計</t>
    <rPh sb="0" eb="2">
      <t>ホシュ</t>
    </rPh>
    <rPh sb="2" eb="4">
      <t>ヒヨウ</t>
    </rPh>
    <rPh sb="5" eb="6">
      <t>ケイ</t>
    </rPh>
    <phoneticPr fontId="2"/>
  </si>
  <si>
    <t>小　計</t>
    <rPh sb="0" eb="1">
      <t>ショウ</t>
    </rPh>
    <rPh sb="2" eb="3">
      <t>ケイ</t>
    </rPh>
    <phoneticPr fontId="2"/>
  </si>
  <si>
    <t>モデル・型番</t>
    <rPh sb="4" eb="6">
      <t>カタバン</t>
    </rPh>
    <phoneticPr fontId="2"/>
  </si>
  <si>
    <t>情報通信機器等の導入経費</t>
    <phoneticPr fontId="2"/>
  </si>
  <si>
    <t>ハードウェア、ソフトウェアの購入及びレンタル・リース経費</t>
    <phoneticPr fontId="2"/>
  </si>
  <si>
    <t>設定作業費</t>
    <phoneticPr fontId="2"/>
  </si>
  <si>
    <t>端末機器</t>
    <phoneticPr fontId="2"/>
  </si>
  <si>
    <t>ネットワーク機器</t>
    <phoneticPr fontId="2"/>
  </si>
  <si>
    <t>周辺機器</t>
    <phoneticPr fontId="2"/>
  </si>
  <si>
    <t>買切型ライセンス</t>
    <rPh sb="0" eb="1">
      <t>カ</t>
    </rPh>
    <rPh sb="1" eb="2">
      <t>キ</t>
    </rPh>
    <rPh sb="2" eb="3">
      <t>ガタ</t>
    </rPh>
    <phoneticPr fontId="2"/>
  </si>
  <si>
    <t>有期限型ライセンス・サブスクリプション型ライセンス</t>
    <rPh sb="0" eb="1">
      <t>ユウ</t>
    </rPh>
    <rPh sb="1" eb="3">
      <t>キゲン</t>
    </rPh>
    <rPh sb="3" eb="4">
      <t>ガタ</t>
    </rPh>
    <rPh sb="19" eb="20">
      <t>ガタ</t>
    </rPh>
    <phoneticPr fontId="2"/>
  </si>
  <si>
    <t>ハードウェア、ソフトウェアの購入及びレンタル・リース経費　計</t>
    <rPh sb="29" eb="30">
      <t>ケイ</t>
    </rPh>
    <phoneticPr fontId="2"/>
  </si>
  <si>
    <t>設定作業費　計</t>
    <rPh sb="6" eb="7">
      <t>ケイ</t>
    </rPh>
    <phoneticPr fontId="2"/>
  </si>
  <si>
    <t>外付け記憶装置（HDD又はSSD）</t>
  </si>
  <si>
    <t>サブモニター</t>
  </si>
  <si>
    <t>NAS（ネットワーク対応記憶装置）</t>
  </si>
  <si>
    <t>UPS（無停電電源装置）</t>
  </si>
  <si>
    <t>※交付要綱第５条第２項ただし書きを適用する場合はチェック　→</t>
    <phoneticPr fontId="2"/>
  </si>
  <si>
    <t>項目</t>
    <rPh sb="0" eb="2">
      <t>コウモク</t>
    </rPh>
    <phoneticPr fontId="2"/>
  </si>
  <si>
    <t>数量</t>
    <rPh sb="0" eb="1">
      <t>カズ</t>
    </rPh>
    <rPh sb="1" eb="2">
      <t>リョウ</t>
    </rPh>
    <phoneticPr fontId="2"/>
  </si>
  <si>
    <t>保守
費用</t>
    <phoneticPr fontId="2"/>
  </si>
  <si>
    <t>Wi-Fiルーター、アクセスポイント、中継器</t>
    <phoneticPr fontId="2"/>
  </si>
  <si>
    <t>プリンター、複合機</t>
    <phoneticPr fontId="2"/>
  </si>
  <si>
    <t>イヤホンマイク、ヘッドセット</t>
    <phoneticPr fontId="2"/>
  </si>
  <si>
    <t>機器のレンタル・リース料</t>
    <phoneticPr fontId="2"/>
  </si>
  <si>
    <t>ライセンス及びサブスクリプション</t>
    <phoneticPr fontId="2"/>
  </si>
  <si>
    <t>※K列には補助上限額に基づく数式が入っています</t>
    <rPh sb="2" eb="3">
      <t>レツ</t>
    </rPh>
    <rPh sb="5" eb="7">
      <t>ホジョ</t>
    </rPh>
    <rPh sb="7" eb="10">
      <t>ジョウゲンガク</t>
    </rPh>
    <rPh sb="11" eb="12">
      <t>モト</t>
    </rPh>
    <rPh sb="14" eb="16">
      <t>スウシキ</t>
    </rPh>
    <rPh sb="17" eb="18">
      <t>ハイ</t>
    </rPh>
    <phoneticPr fontId="2"/>
  </si>
  <si>
    <t>別紙8</t>
    <rPh sb="0" eb="2">
      <t>ベッシ</t>
    </rPh>
    <phoneticPr fontId="2"/>
  </si>
  <si>
    <t>※補助対象項目に応じて経費の上限額や数量に条件を設定しています。詳しくは、募集要項（誰もが・病児・育児・北部）の
　「７．補助対象経費」（14ページ）及び別表&lt;補助対象となる品目&gt;（20～23ページ）をご覧ください。</t>
    <rPh sb="42" eb="43">
      <t>ダレ</t>
    </rPh>
    <rPh sb="46" eb="48">
      <t>ビョウジ</t>
    </rPh>
    <rPh sb="49" eb="51">
      <t>イクジ</t>
    </rPh>
    <rPh sb="52" eb="54">
      <t>ホクブ</t>
    </rPh>
    <phoneticPr fontId="2"/>
  </si>
  <si>
    <t>※交付申請の際は、募集要項の「７．申請手続き」（14ページ）を確認の上、必要書類を添付してください。</t>
    <phoneticPr fontId="2"/>
  </si>
  <si>
    <t>※実績報告の際は、募集要項の「10．事業実績報告」（18ページ）を確認の上、必要書類を添付してください。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</si>
</sst>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scheme val="minor"/>
    </font>
    <font>
      <sz val="6"/>
      <name val="Yu Gothic"/>
      <family val="3"/>
      <charset val="128"/>
      <scheme val="minor"/>
    </font>
    <font>
      <sz val="11"/>
      <color theme="1"/>
      <name val="ＭＳ ゴシック"/>
      <family val="3"/>
      <charset val="128"/>
    </font>
    <font>
      <sz val="12"/>
      <color theme="1"/>
      <name val="ＭＳ ゴシック"/>
      <family val="3"/>
      <charset val="128"/>
    </font>
    <font>
      <sz val="20"/>
      <color theme="1"/>
      <name val="ＭＳ ゴシック"/>
      <family val="3"/>
      <charset val="128"/>
    </font>
    <font>
      <sz val="12"/>
      <name val="ＭＳ ゴシック"/>
      <family val="3"/>
      <charset val="128"/>
    </font>
    <font>
      <sz val="20"/>
      <color theme="1"/>
      <name val="ＭＳ 明朝"/>
      <family val="1"/>
      <charset val="128"/>
    </font>
    <font>
      <sz val="16"/>
      <color theme="1"/>
      <name val="ＭＳ ゴシック"/>
      <family val="3"/>
      <charset val="128"/>
    </font>
    <font>
      <sz val="20"/>
      <name val="ＭＳ ゴシック"/>
      <family val="3"/>
      <charset val="128"/>
    </font>
    <font>
      <sz val="18"/>
      <name val="ＭＳ ゴシック"/>
      <family val="3"/>
      <charset val="128"/>
    </font>
    <font>
      <sz val="14"/>
      <color theme="1"/>
      <name val="ＭＳ ゴシック"/>
      <family val="3"/>
      <charset val="128"/>
    </font>
    <font>
      <sz val="26"/>
      <color theme="1"/>
      <name val="ＭＳ ゴシック"/>
      <family val="3"/>
      <charset val="128"/>
    </font>
    <font>
      <sz val="26"/>
      <color theme="1"/>
      <name val="ＭＳ 明朝"/>
      <family val="1"/>
      <charset val="128"/>
    </font>
    <font>
      <sz val="12"/>
      <color rgb="FFFF0000"/>
      <name val="ＭＳ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hair">
        <color indexed="64"/>
      </left>
      <right style="thin">
        <color indexed="64"/>
      </right>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left/>
      <right style="medium">
        <color indexed="64"/>
      </right>
      <top/>
      <bottom style="medium">
        <color indexed="64"/>
      </bottom>
      <diagonal/>
    </border>
    <border>
      <left style="thin">
        <color indexed="64"/>
      </left>
      <right/>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184">
    <xf numFmtId="0" fontId="0" fillId="0" borderId="0" xfId="0"/>
    <xf numFmtId="0" fontId="3" fillId="0" borderId="0" xfId="0" applyFont="1"/>
    <xf numFmtId="0" fontId="3" fillId="0" borderId="0" xfId="0" applyFont="1" applyAlignment="1">
      <alignment vertical="center"/>
    </xf>
    <xf numFmtId="0" fontId="4" fillId="0" borderId="0" xfId="0" applyFont="1"/>
    <xf numFmtId="38" fontId="4" fillId="0" borderId="0" xfId="1" applyFont="1" applyAlignment="1"/>
    <xf numFmtId="0" fontId="7" fillId="0" borderId="0" xfId="0" applyFont="1" applyAlignment="1">
      <alignment horizontal="left"/>
    </xf>
    <xf numFmtId="38" fontId="8" fillId="0" borderId="7" xfId="1" applyFont="1" applyBorder="1" applyAlignment="1">
      <alignment vertical="center"/>
    </xf>
    <xf numFmtId="38" fontId="8" fillId="0" borderId="8" xfId="1" applyFont="1" applyBorder="1" applyAlignment="1">
      <alignment vertical="center"/>
    </xf>
    <xf numFmtId="0" fontId="3" fillId="0" borderId="0" xfId="0" applyFont="1" applyAlignment="1">
      <alignment horizontal="left" vertical="center"/>
    </xf>
    <xf numFmtId="0" fontId="4" fillId="0" borderId="0" xfId="0" applyFont="1" applyAlignment="1">
      <alignment horizontal="center"/>
    </xf>
    <xf numFmtId="0" fontId="9" fillId="0" borderId="0" xfId="0" applyFont="1"/>
    <xf numFmtId="0" fontId="4" fillId="0" borderId="0" xfId="0" applyFont="1" applyAlignment="1">
      <alignment horizontal="right" vertical="center"/>
    </xf>
    <xf numFmtId="38" fontId="8" fillId="0" borderId="27" xfId="1" applyFont="1" applyBorder="1" applyAlignment="1">
      <alignment vertical="center"/>
    </xf>
    <xf numFmtId="0" fontId="4" fillId="0" borderId="6" xfId="0" applyFont="1" applyBorder="1" applyAlignment="1">
      <alignment vertical="center"/>
    </xf>
    <xf numFmtId="0" fontId="3" fillId="0" borderId="31" xfId="0" applyFont="1" applyBorder="1" applyAlignment="1">
      <alignment vertical="center"/>
    </xf>
    <xf numFmtId="0" fontId="6" fillId="4" borderId="9" xfId="0" applyFont="1" applyFill="1" applyBorder="1" applyAlignment="1">
      <alignment horizontal="center" vertical="center" wrapText="1"/>
    </xf>
    <xf numFmtId="38" fontId="6" fillId="4" borderId="10" xfId="1" applyFont="1" applyFill="1" applyBorder="1" applyAlignment="1">
      <alignment horizontal="center" vertical="center" wrapText="1"/>
    </xf>
    <xf numFmtId="38" fontId="6" fillId="4" borderId="14" xfId="1" applyFont="1" applyFill="1" applyBorder="1" applyAlignment="1">
      <alignment horizontal="center" vertical="center" wrapText="1"/>
    </xf>
    <xf numFmtId="0" fontId="6" fillId="4" borderId="29" xfId="0" applyFont="1" applyFill="1" applyBorder="1" applyAlignment="1">
      <alignment horizontal="center" vertical="center"/>
    </xf>
    <xf numFmtId="0" fontId="6" fillId="4" borderId="10" xfId="0" applyFont="1" applyFill="1" applyBorder="1" applyAlignment="1">
      <alignment horizontal="center" vertical="center"/>
    </xf>
    <xf numFmtId="38" fontId="8" fillId="0" borderId="33" xfId="1" applyFont="1" applyBorder="1" applyAlignment="1">
      <alignment vertical="center"/>
    </xf>
    <xf numFmtId="38" fontId="8" fillId="0" borderId="34" xfId="1" applyFont="1" applyBorder="1" applyAlignment="1">
      <alignment vertical="center"/>
    </xf>
    <xf numFmtId="0" fontId="4" fillId="0" borderId="36" xfId="0" applyFont="1" applyBorder="1" applyAlignment="1">
      <alignment vertical="center"/>
    </xf>
    <xf numFmtId="0" fontId="4" fillId="0" borderId="37" xfId="0" applyFont="1" applyBorder="1" applyAlignment="1">
      <alignment vertical="center"/>
    </xf>
    <xf numFmtId="0" fontId="4" fillId="0" borderId="45" xfId="0" applyFont="1" applyBorder="1" applyAlignment="1">
      <alignment vertical="center"/>
    </xf>
    <xf numFmtId="38" fontId="8" fillId="0" borderId="46" xfId="1" applyFont="1" applyBorder="1" applyAlignment="1">
      <alignment vertical="center"/>
    </xf>
    <xf numFmtId="0" fontId="4" fillId="0" borderId="47" xfId="0" applyFont="1" applyBorder="1" applyAlignment="1">
      <alignment vertical="center"/>
    </xf>
    <xf numFmtId="0" fontId="4" fillId="0" borderId="5" xfId="0" applyFont="1" applyBorder="1" applyAlignment="1">
      <alignment vertical="center" wrapText="1"/>
    </xf>
    <xf numFmtId="38" fontId="8" fillId="0" borderId="48" xfId="1" applyFont="1" applyBorder="1" applyAlignment="1">
      <alignment vertical="center"/>
    </xf>
    <xf numFmtId="0" fontId="4" fillId="0" borderId="62" xfId="0" applyFont="1" applyBorder="1" applyAlignment="1">
      <alignment vertical="center"/>
    </xf>
    <xf numFmtId="0" fontId="4" fillId="0" borderId="37" xfId="0" applyFont="1" applyBorder="1" applyAlignment="1">
      <alignment horizontal="left" vertical="center"/>
    </xf>
    <xf numFmtId="0" fontId="4" fillId="0" borderId="6" xfId="0" applyFont="1" applyBorder="1" applyAlignment="1">
      <alignment horizontal="left" vertical="center"/>
    </xf>
    <xf numFmtId="0" fontId="5" fillId="0" borderId="0" xfId="0" applyFont="1" applyAlignment="1">
      <alignment horizontal="center" vertical="center"/>
    </xf>
    <xf numFmtId="0" fontId="13" fillId="0" borderId="0" xfId="0" applyFont="1" applyAlignment="1">
      <alignment horizontal="left"/>
    </xf>
    <xf numFmtId="0" fontId="6" fillId="4" borderId="70" xfId="0" applyFont="1" applyFill="1" applyBorder="1" applyAlignment="1">
      <alignment horizontal="center" vertical="center" wrapText="1"/>
    </xf>
    <xf numFmtId="0" fontId="4" fillId="0" borderId="72" xfId="0" applyFont="1" applyBorder="1" applyAlignment="1">
      <alignment vertical="center"/>
    </xf>
    <xf numFmtId="0" fontId="3" fillId="0" borderId="71" xfId="0" applyFont="1" applyBorder="1" applyAlignment="1">
      <alignment horizontal="center" vertical="center"/>
    </xf>
    <xf numFmtId="0" fontId="4" fillId="0" borderId="47" xfId="0" applyFont="1" applyBorder="1" applyAlignment="1">
      <alignment horizontal="left" vertical="center"/>
    </xf>
    <xf numFmtId="0" fontId="4" fillId="0" borderId="45" xfId="0" applyFont="1" applyBorder="1" applyAlignment="1">
      <alignment horizontal="left" vertical="center"/>
    </xf>
    <xf numFmtId="0" fontId="4" fillId="3" borderId="4" xfId="0" applyFont="1" applyFill="1" applyBorder="1" applyAlignment="1">
      <alignment horizontal="left" vertical="center" indent="1"/>
    </xf>
    <xf numFmtId="0" fontId="4" fillId="3" borderId="62" xfId="0" applyFont="1" applyFill="1" applyBorder="1" applyAlignment="1">
      <alignment horizontal="left" vertical="center" indent="1"/>
    </xf>
    <xf numFmtId="0" fontId="4" fillId="3" borderId="37" xfId="0" applyFont="1" applyFill="1" applyBorder="1" applyAlignment="1">
      <alignment horizontal="left" vertical="center" indent="1"/>
    </xf>
    <xf numFmtId="0" fontId="4" fillId="0" borderId="10" xfId="0" applyFont="1" applyBorder="1" applyAlignment="1">
      <alignment horizontal="center" vertical="center"/>
    </xf>
    <xf numFmtId="0" fontId="3" fillId="0" borderId="36" xfId="0" applyFont="1" applyBorder="1" applyAlignment="1">
      <alignment horizontal="center" vertical="center"/>
    </xf>
    <xf numFmtId="0" fontId="4" fillId="0" borderId="45" xfId="0" applyFont="1" applyBorder="1" applyAlignment="1">
      <alignment horizontal="center" vertical="center"/>
    </xf>
    <xf numFmtId="0" fontId="3" fillId="0" borderId="6" xfId="0" applyFont="1" applyBorder="1" applyAlignment="1">
      <alignment horizontal="center" vertical="center"/>
    </xf>
    <xf numFmtId="0" fontId="3" fillId="0" borderId="45" xfId="0" applyFont="1" applyBorder="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center" vertical="center"/>
    </xf>
    <xf numFmtId="0" fontId="3" fillId="0" borderId="47" xfId="0" applyFont="1" applyBorder="1" applyAlignment="1">
      <alignment horizontal="center" vertical="center"/>
    </xf>
    <xf numFmtId="0" fontId="4" fillId="0" borderId="53" xfId="0" applyFont="1" applyBorder="1" applyAlignment="1">
      <alignment horizontal="center" vertical="center"/>
    </xf>
    <xf numFmtId="0" fontId="4" fillId="0" borderId="5" xfId="0" applyFont="1" applyBorder="1" applyAlignment="1">
      <alignment horizontal="center" vertical="center" wrapText="1"/>
    </xf>
    <xf numFmtId="0" fontId="4" fillId="0" borderId="47"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vertical="center"/>
    </xf>
    <xf numFmtId="0" fontId="4" fillId="3" borderId="47"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36" xfId="0" applyFont="1" applyBorder="1" applyAlignment="1">
      <alignment horizontal="center" vertical="center"/>
    </xf>
    <xf numFmtId="0" fontId="3" fillId="0" borderId="37" xfId="0" applyFont="1" applyBorder="1" applyAlignment="1">
      <alignment horizontal="center" vertical="center"/>
    </xf>
    <xf numFmtId="0" fontId="4" fillId="0" borderId="72" xfId="0" applyFont="1" applyBorder="1" applyAlignment="1">
      <alignment horizontal="center" vertical="center"/>
    </xf>
    <xf numFmtId="38" fontId="4" fillId="0" borderId="36" xfId="1" applyFont="1" applyBorder="1" applyAlignment="1">
      <alignment horizontal="right" vertical="center"/>
    </xf>
    <xf numFmtId="0" fontId="4" fillId="0" borderId="19" xfId="0" applyFont="1" applyBorder="1" applyAlignment="1">
      <alignment horizontal="right" vertical="center"/>
    </xf>
    <xf numFmtId="38" fontId="4" fillId="0" borderId="45" xfId="1" applyFont="1" applyBorder="1" applyAlignment="1">
      <alignment horizontal="right" vertical="center"/>
    </xf>
    <xf numFmtId="0" fontId="4" fillId="0" borderId="44" xfId="0" applyFont="1" applyBorder="1" applyAlignment="1">
      <alignment horizontal="right" vertical="center"/>
    </xf>
    <xf numFmtId="38" fontId="4" fillId="0" borderId="5" xfId="1" applyFont="1" applyBorder="1" applyAlignment="1">
      <alignment horizontal="right" vertical="center"/>
    </xf>
    <xf numFmtId="0" fontId="4" fillId="0" borderId="17" xfId="0" applyFont="1" applyBorder="1" applyAlignment="1">
      <alignment horizontal="right" vertical="center"/>
    </xf>
    <xf numFmtId="38" fontId="8" fillId="0" borderId="14" xfId="1" applyFont="1" applyBorder="1" applyAlignment="1">
      <alignment horizontal="right" vertical="center"/>
    </xf>
    <xf numFmtId="38" fontId="8" fillId="0" borderId="42" xfId="1" applyFont="1" applyBorder="1" applyAlignment="1">
      <alignment horizontal="right" vertical="center"/>
    </xf>
    <xf numFmtId="38" fontId="8" fillId="0" borderId="46" xfId="1" applyFont="1" applyBorder="1" applyAlignment="1">
      <alignment horizontal="right" vertical="center"/>
    </xf>
    <xf numFmtId="38" fontId="8" fillId="0" borderId="30" xfId="1" applyFont="1" applyBorder="1" applyAlignment="1">
      <alignment horizontal="right" vertical="center"/>
    </xf>
    <xf numFmtId="38" fontId="4" fillId="0" borderId="47" xfId="1" applyFont="1" applyBorder="1" applyAlignment="1">
      <alignment horizontal="right" vertical="center"/>
    </xf>
    <xf numFmtId="38" fontId="4" fillId="0" borderId="53" xfId="1" applyFont="1" applyBorder="1" applyAlignment="1">
      <alignment horizontal="right" vertical="center"/>
    </xf>
    <xf numFmtId="38" fontId="8" fillId="0" borderId="52" xfId="1" applyFont="1" applyBorder="1" applyAlignment="1">
      <alignment horizontal="right" vertical="center"/>
    </xf>
    <xf numFmtId="38" fontId="8" fillId="0" borderId="48" xfId="1" applyFont="1" applyBorder="1" applyAlignment="1">
      <alignment horizontal="right" vertical="center"/>
    </xf>
    <xf numFmtId="0" fontId="4" fillId="0" borderId="40" xfId="0" applyFont="1" applyBorder="1" applyAlignment="1">
      <alignment horizontal="right" vertical="center"/>
    </xf>
    <xf numFmtId="0" fontId="4" fillId="0" borderId="43" xfId="0" applyFont="1" applyBorder="1" applyAlignment="1">
      <alignment horizontal="right" vertical="center"/>
    </xf>
    <xf numFmtId="0" fontId="4" fillId="0" borderId="18" xfId="0" applyFont="1" applyBorder="1" applyAlignment="1">
      <alignment horizontal="right" vertical="center"/>
    </xf>
    <xf numFmtId="0" fontId="4" fillId="0" borderId="56" xfId="0" applyFont="1" applyBorder="1" applyAlignment="1">
      <alignment horizontal="right" vertical="center"/>
    </xf>
    <xf numFmtId="0" fontId="4" fillId="0" borderId="54" xfId="0" applyFont="1" applyBorder="1" applyAlignment="1">
      <alignment horizontal="right" vertical="center"/>
    </xf>
    <xf numFmtId="0" fontId="4" fillId="0" borderId="49" xfId="0" applyFont="1" applyBorder="1" applyAlignment="1">
      <alignment horizontal="right" vertical="center"/>
    </xf>
    <xf numFmtId="0" fontId="4" fillId="0" borderId="35" xfId="0" applyFont="1" applyBorder="1" applyAlignment="1">
      <alignment horizontal="right" vertical="center"/>
    </xf>
    <xf numFmtId="0" fontId="4" fillId="0" borderId="50" xfId="0" applyFont="1" applyBorder="1" applyAlignment="1">
      <alignment horizontal="right" vertical="center"/>
    </xf>
    <xf numFmtId="0" fontId="4" fillId="0" borderId="51" xfId="0" applyFont="1" applyBorder="1" applyAlignment="1">
      <alignment horizontal="right" vertical="center"/>
    </xf>
    <xf numFmtId="0" fontId="4" fillId="0" borderId="57" xfId="0" applyFont="1" applyBorder="1" applyAlignment="1">
      <alignment horizontal="right" vertical="center"/>
    </xf>
    <xf numFmtId="0" fontId="6" fillId="0" borderId="44" xfId="0" applyFont="1" applyBorder="1" applyAlignment="1">
      <alignment horizontal="right" vertical="center"/>
    </xf>
    <xf numFmtId="0" fontId="4" fillId="0" borderId="59" xfId="0" applyFont="1" applyBorder="1" applyAlignment="1">
      <alignment horizontal="right" vertical="center"/>
    </xf>
    <xf numFmtId="38" fontId="4" fillId="0" borderId="6" xfId="1" applyFont="1" applyBorder="1" applyAlignment="1">
      <alignment horizontal="right" vertical="center"/>
    </xf>
    <xf numFmtId="0" fontId="4" fillId="0" borderId="61" xfId="0" applyFont="1" applyBorder="1" applyAlignment="1">
      <alignment horizontal="right" vertical="center"/>
    </xf>
    <xf numFmtId="0" fontId="4" fillId="0" borderId="60" xfId="0" applyFont="1" applyBorder="1" applyAlignment="1">
      <alignment horizontal="right" vertical="center"/>
    </xf>
    <xf numFmtId="0" fontId="4" fillId="0" borderId="38" xfId="0" applyFont="1" applyBorder="1" applyAlignment="1">
      <alignment horizontal="right" vertical="center"/>
    </xf>
    <xf numFmtId="0" fontId="4" fillId="0" borderId="58" xfId="0" applyFont="1" applyBorder="1" applyAlignment="1">
      <alignment horizontal="right" vertical="center"/>
    </xf>
    <xf numFmtId="38" fontId="8" fillId="0" borderId="52" xfId="1" quotePrefix="1" applyFont="1" applyFill="1" applyBorder="1" applyAlignment="1">
      <alignment horizontal="right" vertical="center"/>
    </xf>
    <xf numFmtId="38" fontId="8" fillId="0" borderId="46" xfId="1" applyFont="1" applyFill="1" applyBorder="1" applyAlignment="1">
      <alignment horizontal="right" vertical="center"/>
    </xf>
    <xf numFmtId="38" fontId="8" fillId="0" borderId="21" xfId="1" applyFont="1" applyFill="1" applyBorder="1" applyAlignment="1">
      <alignment horizontal="right" vertical="center"/>
    </xf>
    <xf numFmtId="0" fontId="4" fillId="3" borderId="47" xfId="0" applyFont="1" applyFill="1" applyBorder="1" applyAlignment="1">
      <alignment horizontal="right" vertical="center"/>
    </xf>
    <xf numFmtId="0" fontId="4" fillId="3" borderId="55" xfId="0" applyFont="1" applyFill="1" applyBorder="1" applyAlignment="1">
      <alignment horizontal="right" vertical="center"/>
    </xf>
    <xf numFmtId="0" fontId="4" fillId="3" borderId="56" xfId="0" applyFont="1" applyFill="1" applyBorder="1" applyAlignment="1">
      <alignment horizontal="right" vertical="center"/>
    </xf>
    <xf numFmtId="38" fontId="8" fillId="0" borderId="7" xfId="1" applyFont="1" applyBorder="1" applyAlignment="1">
      <alignment horizontal="right" vertical="center"/>
    </xf>
    <xf numFmtId="0" fontId="4" fillId="3" borderId="53" xfId="0" applyFont="1" applyFill="1" applyBorder="1" applyAlignment="1">
      <alignment horizontal="right" vertical="center"/>
    </xf>
    <xf numFmtId="0" fontId="4" fillId="3" borderId="63" xfId="0" applyFont="1" applyFill="1" applyBorder="1" applyAlignment="1">
      <alignment horizontal="right" vertical="center"/>
    </xf>
    <xf numFmtId="0" fontId="4" fillId="3" borderId="64" xfId="0" applyFont="1" applyFill="1" applyBorder="1" applyAlignment="1">
      <alignment horizontal="right" vertical="center"/>
    </xf>
    <xf numFmtId="0" fontId="4" fillId="3" borderId="5" xfId="0" applyFont="1" applyFill="1" applyBorder="1" applyAlignment="1">
      <alignment horizontal="right" vertical="center"/>
    </xf>
    <xf numFmtId="0" fontId="4" fillId="3" borderId="49" xfId="0" applyFont="1" applyFill="1" applyBorder="1" applyAlignment="1">
      <alignment horizontal="right" vertical="center"/>
    </xf>
    <xf numFmtId="0" fontId="4" fillId="3" borderId="58" xfId="0" applyFont="1" applyFill="1" applyBorder="1" applyAlignment="1">
      <alignment horizontal="right" vertical="center"/>
    </xf>
    <xf numFmtId="38" fontId="8" fillId="0" borderId="41" xfId="1" applyFont="1" applyBorder="1" applyAlignment="1">
      <alignment horizontal="right" vertical="center"/>
    </xf>
    <xf numFmtId="0" fontId="4" fillId="0" borderId="66" xfId="0" applyFont="1" applyBorder="1" applyAlignment="1">
      <alignment horizontal="right" vertical="center"/>
    </xf>
    <xf numFmtId="0" fontId="4" fillId="0" borderId="67" xfId="0" applyFont="1" applyBorder="1" applyAlignment="1">
      <alignment horizontal="right" vertical="center"/>
    </xf>
    <xf numFmtId="38" fontId="8" fillId="0" borderId="65" xfId="1" applyFont="1" applyBorder="1" applyAlignment="1">
      <alignment horizontal="right" vertical="center"/>
    </xf>
    <xf numFmtId="0" fontId="4" fillId="0" borderId="20" xfId="0" applyFont="1" applyBorder="1" applyAlignment="1">
      <alignment horizontal="right" vertical="center"/>
    </xf>
    <xf numFmtId="0" fontId="4" fillId="0" borderId="32" xfId="0" applyFont="1" applyBorder="1" applyAlignment="1">
      <alignment horizontal="right" vertical="center"/>
    </xf>
    <xf numFmtId="38" fontId="4" fillId="0" borderId="37" xfId="1" applyFont="1" applyBorder="1" applyAlignment="1">
      <alignment horizontal="right" vertical="center"/>
    </xf>
    <xf numFmtId="0" fontId="4" fillId="0" borderId="39" xfId="0" applyFont="1" applyBorder="1" applyAlignment="1">
      <alignment horizontal="right" vertical="center"/>
    </xf>
    <xf numFmtId="0" fontId="4" fillId="0" borderId="55" xfId="0" applyFont="1" applyBorder="1" applyAlignment="1">
      <alignment horizontal="right" vertical="center"/>
    </xf>
    <xf numFmtId="38" fontId="8" fillId="0" borderId="21" xfId="1" applyFont="1" applyBorder="1" applyAlignment="1">
      <alignment horizontal="right" vertical="center"/>
    </xf>
    <xf numFmtId="38" fontId="4" fillId="0" borderId="10" xfId="1" applyFont="1" applyBorder="1" applyAlignment="1">
      <alignment horizontal="right" vertical="center"/>
    </xf>
    <xf numFmtId="0" fontId="4" fillId="0" borderId="69" xfId="0" applyFont="1" applyBorder="1" applyAlignment="1">
      <alignment horizontal="right" vertical="center"/>
    </xf>
    <xf numFmtId="38" fontId="4" fillId="0" borderId="68" xfId="1" applyFont="1" applyBorder="1" applyAlignment="1">
      <alignment horizontal="right" vertical="center"/>
    </xf>
    <xf numFmtId="0" fontId="4" fillId="0" borderId="80" xfId="0" applyFont="1" applyBorder="1" applyAlignment="1">
      <alignment horizontal="right" vertical="center"/>
    </xf>
    <xf numFmtId="0" fontId="4" fillId="0" borderId="83" xfId="0" applyFont="1" applyBorder="1" applyAlignment="1">
      <alignment horizontal="right" vertical="center"/>
    </xf>
    <xf numFmtId="0" fontId="8" fillId="0" borderId="31" xfId="0" applyFont="1" applyBorder="1" applyAlignment="1">
      <alignment vertical="center"/>
    </xf>
    <xf numFmtId="0" fontId="10" fillId="0" borderId="0" xfId="0" applyFont="1" applyAlignment="1">
      <alignment vertical="center" wrapText="1"/>
    </xf>
    <xf numFmtId="0" fontId="6" fillId="5" borderId="55" xfId="0" applyFont="1" applyFill="1" applyBorder="1" applyAlignment="1">
      <alignment horizontal="right" vertical="center"/>
    </xf>
    <xf numFmtId="0" fontId="6" fillId="5" borderId="63" xfId="0" applyFont="1" applyFill="1" applyBorder="1" applyAlignment="1">
      <alignment horizontal="right" vertical="center"/>
    </xf>
    <xf numFmtId="0" fontId="4" fillId="5" borderId="57" xfId="0" applyFont="1" applyFill="1" applyBorder="1" applyAlignment="1">
      <alignment horizontal="right" vertical="center"/>
    </xf>
    <xf numFmtId="0" fontId="4" fillId="0" borderId="4" xfId="0" applyFont="1" applyBorder="1" applyAlignment="1">
      <alignment vertical="center"/>
    </xf>
    <xf numFmtId="0" fontId="3" fillId="0" borderId="4" xfId="0" applyFont="1" applyBorder="1" applyAlignment="1">
      <alignment horizontal="center" vertical="center"/>
    </xf>
    <xf numFmtId="38" fontId="4" fillId="0" borderId="4" xfId="1" applyFont="1" applyBorder="1" applyAlignment="1">
      <alignment horizontal="right" vertical="center"/>
    </xf>
    <xf numFmtId="0" fontId="4" fillId="0" borderId="85" xfId="0" applyFont="1" applyBorder="1" applyAlignment="1">
      <alignment horizontal="right" vertical="center"/>
    </xf>
    <xf numFmtId="0" fontId="14" fillId="0" borderId="0" xfId="0" applyFont="1" applyAlignment="1">
      <alignment horizontal="left" vertical="center"/>
    </xf>
    <xf numFmtId="0" fontId="12" fillId="0" borderId="0" xfId="0" applyFont="1" applyAlignment="1">
      <alignment horizontal="center" vertical="center"/>
    </xf>
    <xf numFmtId="0" fontId="6" fillId="4" borderId="1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wrapText="1"/>
    </xf>
    <xf numFmtId="0" fontId="11" fillId="0" borderId="19" xfId="0" applyFont="1" applyBorder="1" applyAlignment="1">
      <alignment horizontal="center" vertical="center" textRotation="255" wrapText="1"/>
    </xf>
    <xf numFmtId="0" fontId="11" fillId="0" borderId="20" xfId="0" applyFont="1" applyBorder="1" applyAlignment="1">
      <alignment horizontal="center" vertical="center" textRotation="255" wrapText="1"/>
    </xf>
    <xf numFmtId="0" fontId="4" fillId="2" borderId="23" xfId="0" applyFont="1" applyFill="1" applyBorder="1" applyAlignment="1">
      <alignment horizontal="right" vertical="center" indent="1"/>
    </xf>
    <xf numFmtId="0" fontId="4" fillId="2" borderId="22" xfId="0" applyFont="1" applyFill="1" applyBorder="1" applyAlignment="1">
      <alignment horizontal="right" vertical="center" indent="1"/>
    </xf>
    <xf numFmtId="0" fontId="11" fillId="0" borderId="9"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73" xfId="0" applyFont="1" applyBorder="1" applyAlignment="1">
      <alignment horizontal="center" vertical="center" textRotation="255"/>
    </xf>
    <xf numFmtId="0" fontId="11" fillId="3" borderId="4" xfId="0" applyFont="1" applyFill="1" applyBorder="1" applyAlignment="1">
      <alignment horizontal="center" vertical="center" textRotation="255" wrapText="1" shrinkToFit="1"/>
    </xf>
    <xf numFmtId="0" fontId="11" fillId="3" borderId="6" xfId="0" applyFont="1" applyFill="1" applyBorder="1" applyAlignment="1">
      <alignment horizontal="center" vertical="center" textRotation="255" wrapText="1" shrinkToFit="1"/>
    </xf>
    <xf numFmtId="0" fontId="4" fillId="2" borderId="24" xfId="0" applyFont="1" applyFill="1" applyBorder="1" applyAlignment="1">
      <alignment horizontal="right" vertical="center" indent="1"/>
    </xf>
    <xf numFmtId="0" fontId="8" fillId="0" borderId="15" xfId="0" applyFont="1" applyBorder="1" applyAlignment="1">
      <alignment horizontal="left" vertical="center"/>
    </xf>
    <xf numFmtId="0" fontId="4" fillId="0" borderId="1" xfId="0" applyFont="1" applyBorder="1" applyAlignment="1">
      <alignment horizontal="center" vertical="center" textRotation="255" wrapText="1" shrinkToFit="1"/>
    </xf>
    <xf numFmtId="0" fontId="4" fillId="2" borderId="2" xfId="0" applyFont="1" applyFill="1" applyBorder="1" applyAlignment="1">
      <alignment horizontal="right" vertical="center" indent="1"/>
    </xf>
    <xf numFmtId="0" fontId="4" fillId="2" borderId="16" xfId="0" applyFont="1" applyFill="1" applyBorder="1" applyAlignment="1">
      <alignment horizontal="right" vertical="center" indent="1"/>
    </xf>
    <xf numFmtId="0" fontId="4" fillId="2" borderId="3" xfId="0" applyFont="1" applyFill="1" applyBorder="1" applyAlignment="1">
      <alignment horizontal="right" vertical="center" indent="1"/>
    </xf>
    <xf numFmtId="0" fontId="11" fillId="0" borderId="1" xfId="0" applyFont="1" applyBorder="1" applyAlignment="1">
      <alignment horizontal="center" vertical="center" textRotation="255" wrapText="1" shrinkToFit="1"/>
    </xf>
    <xf numFmtId="0" fontId="11" fillId="0" borderId="10" xfId="0" applyFont="1" applyBorder="1" applyAlignment="1">
      <alignment horizontal="center" vertical="center" textRotation="255" wrapText="1"/>
    </xf>
    <xf numFmtId="0" fontId="11" fillId="0" borderId="72" xfId="0" applyFont="1" applyBorder="1" applyAlignment="1">
      <alignment horizontal="center" vertical="center" textRotation="255" wrapText="1"/>
    </xf>
    <xf numFmtId="0" fontId="11" fillId="0" borderId="10" xfId="0" applyFont="1" applyBorder="1" applyAlignment="1">
      <alignment horizontal="center" vertical="center" textRotation="255" wrapText="1" shrinkToFit="1"/>
    </xf>
    <xf numFmtId="0" fontId="11" fillId="0" borderId="72" xfId="0" applyFont="1" applyBorder="1" applyAlignment="1">
      <alignment horizontal="center" vertical="center" textRotation="255" wrapText="1" shrinkToFit="1"/>
    </xf>
    <xf numFmtId="0" fontId="11" fillId="0" borderId="15" xfId="0" applyFont="1" applyBorder="1" applyAlignment="1">
      <alignment horizontal="right" vertical="center"/>
    </xf>
    <xf numFmtId="0" fontId="11" fillId="0" borderId="84" xfId="0" applyFont="1" applyBorder="1" applyAlignment="1">
      <alignment horizontal="right" vertical="center"/>
    </xf>
    <xf numFmtId="0" fontId="10" fillId="0" borderId="0" xfId="0" applyFont="1" applyAlignment="1">
      <alignment horizontal="left" vertical="center" wrapText="1"/>
    </xf>
    <xf numFmtId="0" fontId="11" fillId="0" borderId="4" xfId="0" applyFont="1" applyBorder="1" applyAlignment="1">
      <alignment horizontal="center" vertical="center" textRotation="255" wrapText="1" shrinkToFit="1"/>
    </xf>
    <xf numFmtId="0" fontId="11" fillId="0" borderId="6" xfId="0" applyFont="1" applyBorder="1" applyAlignment="1">
      <alignment horizontal="center" vertical="center" textRotation="255" wrapText="1" shrinkToFit="1"/>
    </xf>
    <xf numFmtId="0" fontId="4" fillId="4" borderId="74" xfId="0" applyFont="1" applyFill="1" applyBorder="1" applyAlignment="1">
      <alignment horizontal="right" vertical="center"/>
    </xf>
    <xf numFmtId="0" fontId="4" fillId="4" borderId="15" xfId="0" applyFont="1" applyFill="1" applyBorder="1" applyAlignment="1">
      <alignment horizontal="right" vertical="center"/>
    </xf>
    <xf numFmtId="0" fontId="4" fillId="4" borderId="75" xfId="0" applyFont="1" applyFill="1" applyBorder="1" applyAlignment="1">
      <alignment horizontal="right" vertical="center"/>
    </xf>
    <xf numFmtId="0" fontId="11" fillId="0" borderId="10"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72" xfId="0" applyFont="1" applyBorder="1" applyAlignment="1">
      <alignment horizontal="center" vertical="center" textRotation="255"/>
    </xf>
    <xf numFmtId="0" fontId="4" fillId="4" borderId="74" xfId="0" applyFont="1" applyFill="1" applyBorder="1" applyAlignment="1">
      <alignment horizontal="right" vertical="center" shrinkToFit="1"/>
    </xf>
    <xf numFmtId="0" fontId="4" fillId="4" borderId="15" xfId="0" applyFont="1" applyFill="1" applyBorder="1" applyAlignment="1">
      <alignment horizontal="right" vertical="center" shrinkToFit="1"/>
    </xf>
    <xf numFmtId="0" fontId="4" fillId="4" borderId="75" xfId="0" applyFont="1" applyFill="1" applyBorder="1" applyAlignment="1">
      <alignment horizontal="right" vertical="center" shrinkToFit="1"/>
    </xf>
    <xf numFmtId="0" fontId="11" fillId="0" borderId="6" xfId="0" applyFont="1" applyBorder="1" applyAlignment="1">
      <alignment horizontal="center" vertical="center" textRotation="255" wrapText="1"/>
    </xf>
    <xf numFmtId="0" fontId="11" fillId="0" borderId="5" xfId="0" applyFont="1" applyBorder="1" applyAlignment="1">
      <alignment horizontal="center" vertical="center" textRotation="255" wrapText="1"/>
    </xf>
    <xf numFmtId="0" fontId="11" fillId="0" borderId="76" xfId="0" applyFont="1" applyBorder="1" applyAlignment="1">
      <alignment horizontal="center" vertical="center" textRotation="255" wrapText="1" shrinkToFit="1"/>
    </xf>
    <xf numFmtId="0" fontId="4" fillId="2" borderId="77" xfId="0" applyFont="1" applyFill="1" applyBorder="1" applyAlignment="1">
      <alignment horizontal="right" vertical="center" indent="1"/>
    </xf>
    <xf numFmtId="0" fontId="4" fillId="2" borderId="78" xfId="0" applyFont="1" applyFill="1" applyBorder="1" applyAlignment="1">
      <alignment horizontal="right" vertical="center" indent="1"/>
    </xf>
    <xf numFmtId="0" fontId="4" fillId="2" borderId="79" xfId="0" applyFont="1" applyFill="1" applyBorder="1" applyAlignment="1">
      <alignment horizontal="right" vertical="center" indent="1"/>
    </xf>
    <xf numFmtId="0" fontId="11" fillId="3" borderId="5" xfId="0" applyFont="1" applyFill="1" applyBorder="1" applyAlignment="1">
      <alignment horizontal="center" vertical="center" textRotation="255" wrapText="1" shrinkToFit="1"/>
    </xf>
    <xf numFmtId="0" fontId="11" fillId="3" borderId="1" xfId="0" applyFont="1" applyFill="1" applyBorder="1" applyAlignment="1">
      <alignment horizontal="center" vertical="center" textRotation="255" wrapText="1" shrinkToFit="1"/>
    </xf>
    <xf numFmtId="0" fontId="11" fillId="3" borderId="76" xfId="0" applyFont="1" applyFill="1" applyBorder="1" applyAlignment="1">
      <alignment horizontal="center" vertical="center" textRotation="255" wrapText="1" shrinkToFit="1"/>
    </xf>
    <xf numFmtId="0" fontId="4" fillId="4" borderId="80" xfId="0" applyFont="1" applyFill="1" applyBorder="1" applyAlignment="1">
      <alignment horizontal="right" vertical="center"/>
    </xf>
    <xf numFmtId="0" fontId="4" fillId="4" borderId="81" xfId="0" applyFont="1" applyFill="1" applyBorder="1" applyAlignment="1">
      <alignment horizontal="right" vertical="center"/>
    </xf>
    <xf numFmtId="0" fontId="4" fillId="4" borderId="82" xfId="0" applyFont="1" applyFill="1" applyBorder="1" applyAlignment="1">
      <alignment horizontal="right" vertical="center"/>
    </xf>
    <xf numFmtId="0" fontId="4" fillId="4" borderId="25" xfId="0" applyFont="1" applyFill="1" applyBorder="1" applyAlignment="1">
      <alignment horizontal="right" vertical="center" indent="1"/>
    </xf>
    <xf numFmtId="0" fontId="4" fillId="4" borderId="26" xfId="0" applyFont="1" applyFill="1" applyBorder="1" applyAlignment="1">
      <alignment horizontal="right" vertical="center" indent="1"/>
    </xf>
    <xf numFmtId="0" fontId="4" fillId="4" borderId="28" xfId="0" applyFont="1" applyFill="1" applyBorder="1" applyAlignment="1">
      <alignment horizontal="right" vertical="center" indent="1"/>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F5A2-BAAE-4446-B3F0-AD7EC85370BA}">
  <sheetPr>
    <pageSetUpPr fitToPage="1"/>
  </sheetPr>
  <dimension ref="B1:M63"/>
  <sheetViews>
    <sheetView tabSelected="1" view="pageBreakPreview" zoomScale="72" zoomScaleNormal="72" zoomScaleSheetLayoutView="72" workbookViewId="0">
      <selection activeCell="C1" sqref="C1"/>
    </sheetView>
  </sheetViews>
  <sheetFormatPr defaultColWidth="9" defaultRowHeight="14.4"/>
  <cols>
    <col min="1" max="1" width="2.09765625" style="1" customWidth="1"/>
    <col min="2" max="4" width="8.69921875" style="1" customWidth="1"/>
    <col min="5" max="5" width="47.3984375" style="1" customWidth="1"/>
    <col min="6" max="6" width="28.09765625" style="1" customWidth="1"/>
    <col min="7" max="7" width="28.19921875" style="8" customWidth="1"/>
    <col min="8" max="8" width="19.09765625" style="4" customWidth="1"/>
    <col min="9" max="9" width="9" style="3" customWidth="1"/>
    <col min="10" max="10" width="4.8984375" style="9" customWidth="1"/>
    <col min="11" max="11" width="24.69921875" style="4" customWidth="1"/>
    <col min="12" max="12" width="10.59765625" style="1" customWidth="1"/>
    <col min="13" max="13" width="9.19921875" style="1" customWidth="1"/>
    <col min="14" max="16384" width="9" style="1"/>
  </cols>
  <sheetData>
    <row r="1" spans="2:13" ht="36.450000000000003" customHeight="1">
      <c r="B1" s="33" t="s">
        <v>45</v>
      </c>
      <c r="C1" s="33"/>
      <c r="D1" s="5"/>
    </row>
    <row r="2" spans="2:13" ht="33" customHeight="1">
      <c r="B2" s="131" t="s">
        <v>3</v>
      </c>
      <c r="C2" s="131"/>
      <c r="D2" s="131"/>
      <c r="E2" s="131"/>
      <c r="F2" s="131"/>
      <c r="G2" s="131"/>
      <c r="H2" s="131"/>
      <c r="I2" s="131"/>
      <c r="J2" s="131"/>
      <c r="K2" s="131"/>
      <c r="L2" s="131"/>
      <c r="M2" s="131"/>
    </row>
    <row r="3" spans="2:13" ht="25.5" customHeight="1" thickBot="1">
      <c r="B3" s="32"/>
      <c r="C3" s="32"/>
      <c r="D3" s="32"/>
      <c r="E3" s="32"/>
      <c r="F3" s="32"/>
      <c r="G3" s="32"/>
      <c r="H3" s="32"/>
      <c r="I3" s="32"/>
      <c r="J3" s="32"/>
      <c r="K3" s="130" t="s">
        <v>44</v>
      </c>
      <c r="L3" s="32"/>
      <c r="M3" s="32"/>
    </row>
    <row r="4" spans="2:13" ht="25.5" customHeight="1" thickBot="1">
      <c r="B4" s="145"/>
      <c r="C4" s="145"/>
      <c r="D4" s="145"/>
      <c r="E4" s="145"/>
      <c r="F4" s="155" t="s">
        <v>35</v>
      </c>
      <c r="G4" s="155"/>
      <c r="H4" s="155"/>
      <c r="I4" s="155"/>
      <c r="J4" s="156"/>
      <c r="K4" s="36"/>
      <c r="L4" s="121"/>
    </row>
    <row r="5" spans="2:13" ht="37.5" customHeight="1" thickBot="1">
      <c r="B5" s="15" t="s">
        <v>36</v>
      </c>
      <c r="C5" s="34"/>
      <c r="D5" s="132" t="s">
        <v>16</v>
      </c>
      <c r="E5" s="133"/>
      <c r="F5" s="18" t="s">
        <v>17</v>
      </c>
      <c r="G5" s="19" t="s">
        <v>20</v>
      </c>
      <c r="H5" s="16" t="s">
        <v>0</v>
      </c>
      <c r="I5" s="134" t="s">
        <v>37</v>
      </c>
      <c r="J5" s="133"/>
      <c r="K5" s="17" t="s">
        <v>1</v>
      </c>
    </row>
    <row r="6" spans="2:13" s="2" customFormat="1" ht="33.75" customHeight="1">
      <c r="B6" s="139" t="s">
        <v>21</v>
      </c>
      <c r="C6" s="163" t="s">
        <v>22</v>
      </c>
      <c r="D6" s="135" t="s">
        <v>24</v>
      </c>
      <c r="E6" s="22" t="s">
        <v>5</v>
      </c>
      <c r="F6" s="42"/>
      <c r="G6" s="43"/>
      <c r="H6" s="62"/>
      <c r="I6" s="63"/>
      <c r="J6" s="76"/>
      <c r="K6" s="68">
        <f>L6*I6</f>
        <v>0</v>
      </c>
      <c r="L6" s="2">
        <f>IF(H6*1&gt;=150000,150000,H6*1)</f>
        <v>0</v>
      </c>
    </row>
    <row r="7" spans="2:13" s="2" customFormat="1" ht="33.75" customHeight="1">
      <c r="B7" s="140"/>
      <c r="C7" s="164"/>
      <c r="D7" s="136"/>
      <c r="E7" s="24" t="s">
        <v>6</v>
      </c>
      <c r="F7" s="44"/>
      <c r="G7" s="45"/>
      <c r="H7" s="64"/>
      <c r="I7" s="65"/>
      <c r="J7" s="77"/>
      <c r="K7" s="69">
        <f>L7*I7</f>
        <v>0</v>
      </c>
      <c r="L7" s="2">
        <f>IF(H7*1&gt;=150000,150000,H7*1)</f>
        <v>0</v>
      </c>
    </row>
    <row r="8" spans="2:13" s="2" customFormat="1" ht="33.75" customHeight="1">
      <c r="B8" s="140"/>
      <c r="C8" s="164"/>
      <c r="D8" s="136"/>
      <c r="E8" s="13" t="s">
        <v>7</v>
      </c>
      <c r="F8" s="44"/>
      <c r="G8" s="46"/>
      <c r="H8" s="64"/>
      <c r="I8" s="65"/>
      <c r="J8" s="77"/>
      <c r="K8" s="70">
        <f>L8*I8</f>
        <v>0</v>
      </c>
      <c r="L8" s="2">
        <f>IF(H8*1&gt;=150000,150000,H8*1)</f>
        <v>0</v>
      </c>
    </row>
    <row r="9" spans="2:13" s="2" customFormat="1" ht="33.75" customHeight="1">
      <c r="B9" s="140"/>
      <c r="C9" s="164"/>
      <c r="D9" s="136"/>
      <c r="E9" s="23" t="s">
        <v>8</v>
      </c>
      <c r="F9" s="47"/>
      <c r="G9" s="48"/>
      <c r="H9" s="66"/>
      <c r="I9" s="67"/>
      <c r="J9" s="78"/>
      <c r="K9" s="71">
        <f>L9*I9</f>
        <v>0</v>
      </c>
      <c r="L9" s="2">
        <f>IF(H9*1&gt;=100000,100000,H9*1)</f>
        <v>0</v>
      </c>
    </row>
    <row r="10" spans="2:13" s="2" customFormat="1" ht="33.75" customHeight="1">
      <c r="B10" s="140"/>
      <c r="C10" s="164"/>
      <c r="D10" s="136"/>
      <c r="E10" s="137" t="s">
        <v>19</v>
      </c>
      <c r="F10" s="138"/>
      <c r="G10" s="138"/>
      <c r="H10" s="138"/>
      <c r="I10" s="138"/>
      <c r="J10" s="138"/>
      <c r="K10" s="7">
        <f>SUM(K6:K9)</f>
        <v>0</v>
      </c>
    </row>
    <row r="11" spans="2:13" s="2" customFormat="1" ht="33.75" customHeight="1">
      <c r="B11" s="140"/>
      <c r="C11" s="164"/>
      <c r="D11" s="146" t="s">
        <v>25</v>
      </c>
      <c r="E11" s="26" t="s">
        <v>9</v>
      </c>
      <c r="F11" s="49"/>
      <c r="G11" s="50"/>
      <c r="H11" s="72"/>
      <c r="I11" s="123">
        <v>1</v>
      </c>
      <c r="J11" s="79"/>
      <c r="K11" s="74">
        <f>IF(H11*I11&gt;=100000,100000,H11*I11)</f>
        <v>0</v>
      </c>
    </row>
    <row r="12" spans="2:13" s="2" customFormat="1" ht="33.75" customHeight="1">
      <c r="B12" s="140"/>
      <c r="C12" s="164"/>
      <c r="D12" s="146"/>
      <c r="E12" s="24" t="s">
        <v>33</v>
      </c>
      <c r="F12" s="44"/>
      <c r="G12" s="51"/>
      <c r="H12" s="73"/>
      <c r="I12" s="124">
        <v>1</v>
      </c>
      <c r="J12" s="80"/>
      <c r="K12" s="75">
        <f>IF(H12*I12&gt;=50000,50000,H12*I12)</f>
        <v>0</v>
      </c>
    </row>
    <row r="13" spans="2:13" s="2" customFormat="1" ht="33.75" customHeight="1">
      <c r="B13" s="140"/>
      <c r="C13" s="164"/>
      <c r="D13" s="146"/>
      <c r="E13" s="27" t="s">
        <v>39</v>
      </c>
      <c r="F13" s="52"/>
      <c r="G13" s="48"/>
      <c r="H13" s="66"/>
      <c r="I13" s="81"/>
      <c r="J13" s="82"/>
      <c r="K13" s="71">
        <f>L13*I13</f>
        <v>0</v>
      </c>
      <c r="L13" s="2">
        <f>IF(H13*1&gt;=20000,20000,H13*1)</f>
        <v>0</v>
      </c>
    </row>
    <row r="14" spans="2:13" s="2" customFormat="1" ht="33.75" customHeight="1">
      <c r="B14" s="140"/>
      <c r="C14" s="164"/>
      <c r="D14" s="146"/>
      <c r="E14" s="147" t="s">
        <v>19</v>
      </c>
      <c r="F14" s="148"/>
      <c r="G14" s="148"/>
      <c r="H14" s="148"/>
      <c r="I14" s="148"/>
      <c r="J14" s="149"/>
      <c r="K14" s="7">
        <f>SUM(K11:K13)</f>
        <v>0</v>
      </c>
    </row>
    <row r="15" spans="2:13" s="2" customFormat="1" ht="33.75" customHeight="1">
      <c r="B15" s="140"/>
      <c r="C15" s="164"/>
      <c r="D15" s="150" t="s">
        <v>26</v>
      </c>
      <c r="E15" s="26" t="s">
        <v>31</v>
      </c>
      <c r="F15" s="53"/>
      <c r="G15" s="50"/>
      <c r="H15" s="72"/>
      <c r="I15" s="83"/>
      <c r="J15" s="84"/>
      <c r="K15" s="74">
        <f>L15*I15</f>
        <v>0</v>
      </c>
      <c r="L15" s="2">
        <f>IF(H15*1&gt;=20000,20000,H15*1)</f>
        <v>0</v>
      </c>
    </row>
    <row r="16" spans="2:13" s="2" customFormat="1" ht="33.75" customHeight="1">
      <c r="B16" s="140"/>
      <c r="C16" s="164"/>
      <c r="D16" s="150"/>
      <c r="E16" s="24" t="s">
        <v>34</v>
      </c>
      <c r="F16" s="44"/>
      <c r="G16" s="46"/>
      <c r="H16" s="64"/>
      <c r="I16" s="125">
        <v>1</v>
      </c>
      <c r="J16" s="77"/>
      <c r="K16" s="70">
        <f>IF(H16*I16&gt;=20000,20000,H16*I16)</f>
        <v>0</v>
      </c>
    </row>
    <row r="17" spans="2:12" s="2" customFormat="1" ht="33.75" customHeight="1">
      <c r="B17" s="140"/>
      <c r="C17" s="164"/>
      <c r="D17" s="150"/>
      <c r="E17" s="24" t="s">
        <v>32</v>
      </c>
      <c r="F17" s="44"/>
      <c r="G17" s="46"/>
      <c r="H17" s="64"/>
      <c r="I17" s="86"/>
      <c r="J17" s="77"/>
      <c r="K17" s="28">
        <f>L17*I17</f>
        <v>0</v>
      </c>
      <c r="L17" s="2">
        <f>IF(H17*1&gt;=30000,30000,H17*1)</f>
        <v>0</v>
      </c>
    </row>
    <row r="18" spans="2:12" s="2" customFormat="1" ht="33.75" customHeight="1">
      <c r="B18" s="140"/>
      <c r="C18" s="164"/>
      <c r="D18" s="150"/>
      <c r="E18" s="24" t="s">
        <v>40</v>
      </c>
      <c r="F18" s="44"/>
      <c r="G18" s="46"/>
      <c r="H18" s="64"/>
      <c r="I18" s="85"/>
      <c r="J18" s="77"/>
      <c r="K18" s="25">
        <f>L18*I18</f>
        <v>0</v>
      </c>
      <c r="L18" s="2">
        <f>IF(H18*1&gt;=30000,30000,H18*1)</f>
        <v>0</v>
      </c>
    </row>
    <row r="19" spans="2:12" s="2" customFormat="1" ht="33.75" customHeight="1">
      <c r="B19" s="140"/>
      <c r="C19" s="164"/>
      <c r="D19" s="150"/>
      <c r="E19" s="24" t="s">
        <v>11</v>
      </c>
      <c r="F19" s="44"/>
      <c r="G19" s="46"/>
      <c r="H19" s="64"/>
      <c r="I19" s="87"/>
      <c r="J19" s="77"/>
      <c r="K19" s="70">
        <f t="shared" ref="K19:K24" si="0">L19*I19</f>
        <v>0</v>
      </c>
      <c r="L19" s="2">
        <f>IF(H19*1&gt;=10000,10000,H19*1)</f>
        <v>0</v>
      </c>
    </row>
    <row r="20" spans="2:12" s="2" customFormat="1" ht="33.75" customHeight="1">
      <c r="B20" s="140"/>
      <c r="C20" s="164"/>
      <c r="D20" s="150"/>
      <c r="E20" s="13" t="s">
        <v>12</v>
      </c>
      <c r="F20" s="47"/>
      <c r="G20" s="45"/>
      <c r="H20" s="88"/>
      <c r="I20" s="11"/>
      <c r="J20" s="77"/>
      <c r="K20" s="70">
        <f t="shared" si="0"/>
        <v>0</v>
      </c>
      <c r="L20" s="2">
        <f>IF(H20*1&gt;=5000,5000,H20*1)</f>
        <v>0</v>
      </c>
    </row>
    <row r="21" spans="2:12" s="2" customFormat="1" ht="33.75" customHeight="1">
      <c r="B21" s="140"/>
      <c r="C21" s="164"/>
      <c r="D21" s="150"/>
      <c r="E21" s="24" t="s">
        <v>13</v>
      </c>
      <c r="F21" s="44"/>
      <c r="G21" s="46"/>
      <c r="H21" s="64"/>
      <c r="I21" s="89"/>
      <c r="J21" s="77"/>
      <c r="K21" s="70">
        <f t="shared" si="0"/>
        <v>0</v>
      </c>
      <c r="L21" s="2">
        <f t="shared" ref="L21:L24" si="1">IF(H21*1&gt;=5000,5000,H21*1)</f>
        <v>0</v>
      </c>
    </row>
    <row r="22" spans="2:12" s="2" customFormat="1" ht="33.75" customHeight="1">
      <c r="B22" s="140"/>
      <c r="C22" s="164"/>
      <c r="D22" s="150"/>
      <c r="E22" s="13" t="s">
        <v>14</v>
      </c>
      <c r="F22" s="44"/>
      <c r="G22" s="46"/>
      <c r="H22" s="64"/>
      <c r="I22" s="65"/>
      <c r="J22" s="90"/>
      <c r="K22" s="70">
        <f t="shared" si="0"/>
        <v>0</v>
      </c>
      <c r="L22" s="2">
        <f t="shared" si="1"/>
        <v>0</v>
      </c>
    </row>
    <row r="23" spans="2:12" s="2" customFormat="1" ht="33.75" customHeight="1">
      <c r="B23" s="140"/>
      <c r="C23" s="164"/>
      <c r="D23" s="150"/>
      <c r="E23" s="29" t="s">
        <v>15</v>
      </c>
      <c r="F23" s="47"/>
      <c r="G23" s="46"/>
      <c r="H23" s="64"/>
      <c r="I23" s="87"/>
      <c r="J23" s="77"/>
      <c r="K23" s="70">
        <f t="shared" si="0"/>
        <v>0</v>
      </c>
      <c r="L23" s="2">
        <f t="shared" si="1"/>
        <v>0</v>
      </c>
    </row>
    <row r="24" spans="2:12" s="2" customFormat="1" ht="33.75" customHeight="1">
      <c r="B24" s="140"/>
      <c r="C24" s="164"/>
      <c r="D24" s="150"/>
      <c r="E24" s="23" t="s">
        <v>41</v>
      </c>
      <c r="F24" s="54"/>
      <c r="G24" s="48"/>
      <c r="H24" s="66"/>
      <c r="I24" s="91"/>
      <c r="J24" s="92"/>
      <c r="K24" s="70">
        <f t="shared" si="0"/>
        <v>0</v>
      </c>
      <c r="L24" s="2">
        <f t="shared" si="1"/>
        <v>0</v>
      </c>
    </row>
    <row r="25" spans="2:12" s="2" customFormat="1" ht="33.75" customHeight="1">
      <c r="B25" s="140"/>
      <c r="C25" s="164"/>
      <c r="D25" s="150"/>
      <c r="E25" s="147" t="s">
        <v>19</v>
      </c>
      <c r="F25" s="148"/>
      <c r="G25" s="148"/>
      <c r="H25" s="148"/>
      <c r="I25" s="148"/>
      <c r="J25" s="149"/>
      <c r="K25" s="7">
        <f>SUM(K15:K24)</f>
        <v>0</v>
      </c>
    </row>
    <row r="26" spans="2:12" s="2" customFormat="1" ht="33.75" customHeight="1">
      <c r="B26" s="140"/>
      <c r="C26" s="164"/>
      <c r="D26" s="142" t="s">
        <v>42</v>
      </c>
      <c r="E26" s="37"/>
      <c r="F26" s="53"/>
      <c r="G26" s="50"/>
      <c r="H26" s="72"/>
      <c r="I26" s="83"/>
      <c r="J26" s="84"/>
      <c r="K26" s="93">
        <f>I26*L26</f>
        <v>0</v>
      </c>
      <c r="L26" s="2">
        <f>IF(H26*1&gt;=20000,20000,H26*1)</f>
        <v>0</v>
      </c>
    </row>
    <row r="27" spans="2:12" s="2" customFormat="1" ht="33.75" customHeight="1">
      <c r="B27" s="140"/>
      <c r="C27" s="164"/>
      <c r="D27" s="143"/>
      <c r="E27" s="38"/>
      <c r="F27" s="44"/>
      <c r="G27" s="46"/>
      <c r="H27" s="64"/>
      <c r="I27" s="85"/>
      <c r="J27" s="77"/>
      <c r="K27" s="94">
        <f>I27*L27</f>
        <v>0</v>
      </c>
      <c r="L27" s="2">
        <f>IF(H27*1&gt;=20000,20000,H27*1)</f>
        <v>0</v>
      </c>
    </row>
    <row r="28" spans="2:12" s="2" customFormat="1" ht="33.75" customHeight="1">
      <c r="B28" s="140"/>
      <c r="C28" s="164"/>
      <c r="D28" s="143"/>
      <c r="E28" s="31"/>
      <c r="F28" s="44"/>
      <c r="G28" s="46"/>
      <c r="H28" s="64"/>
      <c r="I28" s="85"/>
      <c r="J28" s="77"/>
      <c r="K28" s="94">
        <f>I28*L28</f>
        <v>0</v>
      </c>
      <c r="L28" s="2">
        <f t="shared" ref="L28:L29" si="2">IF(H28*1&gt;=20000,20000,H28*1)</f>
        <v>0</v>
      </c>
    </row>
    <row r="29" spans="2:12" s="2" customFormat="1" ht="33.75" customHeight="1">
      <c r="B29" s="140"/>
      <c r="C29" s="164"/>
      <c r="D29" s="143"/>
      <c r="E29" s="30"/>
      <c r="F29" s="55"/>
      <c r="G29" s="48"/>
      <c r="H29" s="66"/>
      <c r="I29" s="67"/>
      <c r="J29" s="78"/>
      <c r="K29" s="95">
        <f>I29*L29</f>
        <v>0</v>
      </c>
      <c r="L29" s="2">
        <f t="shared" si="2"/>
        <v>0</v>
      </c>
    </row>
    <row r="30" spans="2:12" s="2" customFormat="1" ht="33.75" customHeight="1">
      <c r="B30" s="140"/>
      <c r="C30" s="164"/>
      <c r="D30" s="143"/>
      <c r="E30" s="137" t="s">
        <v>19</v>
      </c>
      <c r="F30" s="138"/>
      <c r="G30" s="138"/>
      <c r="H30" s="138"/>
      <c r="I30" s="138"/>
      <c r="J30" s="144"/>
      <c r="K30" s="6">
        <f>SUM(K26:K29)</f>
        <v>0</v>
      </c>
    </row>
    <row r="31" spans="2:12" s="2" customFormat="1" ht="33.75" customHeight="1">
      <c r="B31" s="140"/>
      <c r="C31" s="164"/>
      <c r="D31" s="158" t="s">
        <v>27</v>
      </c>
      <c r="E31" s="37"/>
      <c r="F31" s="53"/>
      <c r="G31" s="50"/>
      <c r="H31" s="72"/>
      <c r="I31" s="83"/>
      <c r="J31" s="84"/>
      <c r="K31" s="93">
        <f>I31*L31</f>
        <v>0</v>
      </c>
      <c r="L31" s="2">
        <f>IF(H31&gt;=150000,150000,IF(H31&gt;=100000,H31,IF(H31&gt;=80000,80000,IF(H31&gt;=50000,H31,IF(H31&gt;=30000,30000,IF(H31&gt;=10000,H31,IF(H31&gt;=5000,5000,H31)))))))</f>
        <v>0</v>
      </c>
    </row>
    <row r="32" spans="2:12" s="2" customFormat="1" ht="33.75" customHeight="1">
      <c r="B32" s="140"/>
      <c r="C32" s="164"/>
      <c r="D32" s="159"/>
      <c r="E32" s="38"/>
      <c r="F32" s="44"/>
      <c r="G32" s="46"/>
      <c r="H32" s="64"/>
      <c r="I32" s="85"/>
      <c r="J32" s="77"/>
      <c r="K32" s="94">
        <f>I32*L32</f>
        <v>0</v>
      </c>
      <c r="L32" s="2">
        <f>IF(H32&gt;=150000,150000,IF(H32&gt;=100000,H32,IF(H32&gt;=80000,80000,IF(H32&gt;=50000,H32,IF(H32&gt;=30000,30000,IF(H32&gt;=10000,H32,IF(H32&gt;=5000,5000,H32)))))))</f>
        <v>0</v>
      </c>
    </row>
    <row r="33" spans="2:12" s="2" customFormat="1" ht="33.75" customHeight="1">
      <c r="B33" s="140"/>
      <c r="C33" s="164"/>
      <c r="D33" s="159"/>
      <c r="E33" s="31"/>
      <c r="F33" s="44"/>
      <c r="G33" s="46"/>
      <c r="H33" s="64"/>
      <c r="I33" s="85"/>
      <c r="J33" s="77"/>
      <c r="K33" s="94">
        <f>I33*L33</f>
        <v>0</v>
      </c>
      <c r="L33" s="2">
        <f>IF(H33&gt;=150000,150000,IF(H33&gt;=100000,H33,IF(H33&gt;=80000,80000,IF(H33&gt;=50000,H33,IF(H33&gt;=30000,30000,IF(H33&gt;=10000,H33,IF(H33&gt;=5000,5000,H33)))))))</f>
        <v>0</v>
      </c>
    </row>
    <row r="34" spans="2:12" s="2" customFormat="1" ht="33.75" customHeight="1">
      <c r="B34" s="140"/>
      <c r="C34" s="164"/>
      <c r="D34" s="159"/>
      <c r="E34" s="30"/>
      <c r="F34" s="55"/>
      <c r="G34" s="48"/>
      <c r="H34" s="66"/>
      <c r="I34" s="67"/>
      <c r="J34" s="78"/>
      <c r="K34" s="95">
        <f>I34*L34</f>
        <v>0</v>
      </c>
      <c r="L34" s="2">
        <f>IF(H34&gt;=150000,150000,IF(H34&gt;=100000,H34,IF(H34&gt;=80000,80000,IF(H34&gt;=50000,H34,IF(H34&gt;=30000,30000,IF(H34&gt;=10000,H34,IF(H34&gt;=5000,5000,H34)))))))</f>
        <v>0</v>
      </c>
    </row>
    <row r="35" spans="2:12" s="2" customFormat="1" ht="33.75" customHeight="1">
      <c r="B35" s="140"/>
      <c r="C35" s="164"/>
      <c r="D35" s="159"/>
      <c r="E35" s="137" t="s">
        <v>19</v>
      </c>
      <c r="F35" s="138"/>
      <c r="G35" s="138"/>
      <c r="H35" s="138"/>
      <c r="I35" s="138"/>
      <c r="J35" s="144"/>
      <c r="K35" s="6">
        <f>SUM(K31:K34)</f>
        <v>0</v>
      </c>
    </row>
    <row r="36" spans="2:12" s="2" customFormat="1" ht="33.75" customHeight="1">
      <c r="B36" s="140"/>
      <c r="C36" s="164"/>
      <c r="D36" s="150" t="s">
        <v>28</v>
      </c>
      <c r="E36" s="39"/>
      <c r="F36" s="56"/>
      <c r="G36" s="56"/>
      <c r="H36" s="96"/>
      <c r="I36" s="97"/>
      <c r="J36" s="98"/>
      <c r="K36" s="99">
        <f>I36*L36</f>
        <v>0</v>
      </c>
      <c r="L36" s="2">
        <f>IF(H36&gt;=150000,150000,IF(H36&gt;=100000,H36,IF(H36&gt;=80000,80000,IF(H36&gt;=50000,H36,IF(H36&gt;=30000,30000,IF(H36&gt;=10000,H36,IF(H36&gt;=5000,5000,H36)))))))</f>
        <v>0</v>
      </c>
    </row>
    <row r="37" spans="2:12" s="2" customFormat="1" ht="33.75" customHeight="1">
      <c r="B37" s="140"/>
      <c r="C37" s="164"/>
      <c r="D37" s="150"/>
      <c r="E37" s="40"/>
      <c r="F37" s="57"/>
      <c r="G37" s="57"/>
      <c r="H37" s="100"/>
      <c r="I37" s="101"/>
      <c r="J37" s="102"/>
      <c r="K37" s="69">
        <f>I37*L37</f>
        <v>0</v>
      </c>
      <c r="L37" s="2">
        <f>IF(H37&gt;=150000,150000,IF(H37&gt;=100000,H37,IF(H37&gt;=80000,80000,IF(H37&gt;=50000,H37,IF(H37&gt;=30000,30000,IF(H37&gt;=10000,H37,IF(H37&gt;=5000,5000,H37)))))))</f>
        <v>0</v>
      </c>
    </row>
    <row r="38" spans="2:12" s="2" customFormat="1" ht="33.75" customHeight="1">
      <c r="B38" s="140"/>
      <c r="C38" s="164"/>
      <c r="D38" s="150"/>
      <c r="E38" s="40"/>
      <c r="F38" s="57"/>
      <c r="G38" s="57"/>
      <c r="H38" s="100"/>
      <c r="I38" s="101"/>
      <c r="J38" s="102"/>
      <c r="K38" s="69">
        <f t="shared" ref="K38" si="3">I38*L38</f>
        <v>0</v>
      </c>
      <c r="L38" s="2">
        <f>IF(H38&gt;=150000,150000,IF(H38&gt;=100000,H38,IF(H38&gt;=80000,80000,IF(H38&gt;=50000,H38,IF(H38&gt;=30000,30000,IF(H38&gt;=10000,H38,IF(H38&gt;=5000,5000,H38)))))))</f>
        <v>0</v>
      </c>
    </row>
    <row r="39" spans="2:12" s="2" customFormat="1" ht="33.75" customHeight="1">
      <c r="B39" s="140"/>
      <c r="C39" s="164"/>
      <c r="D39" s="150"/>
      <c r="E39" s="41"/>
      <c r="F39" s="58"/>
      <c r="G39" s="58"/>
      <c r="H39" s="103"/>
      <c r="I39" s="104"/>
      <c r="J39" s="105"/>
      <c r="K39" s="106">
        <f>I39*L39</f>
        <v>0</v>
      </c>
      <c r="L39" s="2">
        <f>IF(H39&gt;=150000,150000,IF(H39&gt;=100000,H39,IF(H39&gt;=80000,80000,IF(H39&gt;=50000,H39,IF(H39&gt;=30000,30000,IF(H39&gt;=10000,H39,IF(H39&gt;=5000,5000,H39)))))))</f>
        <v>0</v>
      </c>
    </row>
    <row r="40" spans="2:12" s="2" customFormat="1" ht="33.75" customHeight="1" thickBot="1">
      <c r="B40" s="140"/>
      <c r="C40" s="165"/>
      <c r="D40" s="171"/>
      <c r="E40" s="172" t="s">
        <v>19</v>
      </c>
      <c r="F40" s="173"/>
      <c r="G40" s="173"/>
      <c r="H40" s="173"/>
      <c r="I40" s="173"/>
      <c r="J40" s="174"/>
      <c r="K40" s="6">
        <f>SUM(K36:K39)</f>
        <v>0</v>
      </c>
    </row>
    <row r="41" spans="2:12" s="2" customFormat="1" ht="33.75" customHeight="1" thickTop="1" thickBot="1">
      <c r="B41" s="140"/>
      <c r="C41" s="160" t="s">
        <v>29</v>
      </c>
      <c r="D41" s="161"/>
      <c r="E41" s="161"/>
      <c r="F41" s="161"/>
      <c r="G41" s="161"/>
      <c r="H41" s="161"/>
      <c r="I41" s="161"/>
      <c r="J41" s="162"/>
      <c r="K41" s="20">
        <f>K10+K14+K25+K30+K35+K40</f>
        <v>0</v>
      </c>
    </row>
    <row r="42" spans="2:12" s="2" customFormat="1" ht="33.75" customHeight="1">
      <c r="B42" s="140"/>
      <c r="C42" s="163" t="s">
        <v>23</v>
      </c>
      <c r="D42" s="151" t="s">
        <v>4</v>
      </c>
      <c r="E42" s="22" t="s">
        <v>5</v>
      </c>
      <c r="F42" s="59"/>
      <c r="G42" s="43"/>
      <c r="H42" s="62"/>
      <c r="I42" s="107"/>
      <c r="J42" s="108"/>
      <c r="K42" s="109">
        <f>I42*L42</f>
        <v>0</v>
      </c>
      <c r="L42" s="2">
        <f>IF(H42*1&gt;=20000,20000,H42*1)</f>
        <v>0</v>
      </c>
    </row>
    <row r="43" spans="2:12" s="2" customFormat="1" ht="33.75" customHeight="1">
      <c r="B43" s="140"/>
      <c r="C43" s="164"/>
      <c r="D43" s="169"/>
      <c r="E43" s="24" t="s">
        <v>6</v>
      </c>
      <c r="F43" s="44"/>
      <c r="G43" s="46"/>
      <c r="H43" s="64"/>
      <c r="I43" s="85"/>
      <c r="J43" s="77"/>
      <c r="K43" s="70">
        <f>I43*L43</f>
        <v>0</v>
      </c>
      <c r="L43" s="2">
        <f t="shared" ref="L43:L45" si="4">IF(H43*1&gt;=20000,20000,H43*1)</f>
        <v>0</v>
      </c>
    </row>
    <row r="44" spans="2:12" s="2" customFormat="1" ht="33.75" customHeight="1">
      <c r="B44" s="140"/>
      <c r="C44" s="164"/>
      <c r="D44" s="169"/>
      <c r="E44" s="24" t="s">
        <v>7</v>
      </c>
      <c r="F44" s="47"/>
      <c r="G44" s="45"/>
      <c r="H44" s="88"/>
      <c r="I44" s="110"/>
      <c r="J44" s="111"/>
      <c r="K44" s="70">
        <f>I44*L44</f>
        <v>0</v>
      </c>
      <c r="L44" s="2">
        <f t="shared" si="4"/>
        <v>0</v>
      </c>
    </row>
    <row r="45" spans="2:12" s="2" customFormat="1" ht="33.75" customHeight="1">
      <c r="B45" s="140"/>
      <c r="C45" s="164"/>
      <c r="D45" s="169"/>
      <c r="E45" s="13" t="s">
        <v>8</v>
      </c>
      <c r="F45" s="54"/>
      <c r="G45" s="60"/>
      <c r="H45" s="112"/>
      <c r="I45" s="91"/>
      <c r="J45" s="113"/>
      <c r="K45" s="106">
        <f>I45*L45</f>
        <v>0</v>
      </c>
      <c r="L45" s="2">
        <f t="shared" si="4"/>
        <v>0</v>
      </c>
    </row>
    <row r="46" spans="2:12" s="2" customFormat="1" ht="33.75" customHeight="1">
      <c r="B46" s="140"/>
      <c r="C46" s="164"/>
      <c r="D46" s="170"/>
      <c r="E46" s="147" t="s">
        <v>19</v>
      </c>
      <c r="F46" s="148"/>
      <c r="G46" s="148"/>
      <c r="H46" s="148"/>
      <c r="I46" s="148"/>
      <c r="J46" s="149"/>
      <c r="K46" s="6">
        <f>SUM(K42:K45)</f>
        <v>0</v>
      </c>
    </row>
    <row r="47" spans="2:12" s="2" customFormat="1" ht="33.75" customHeight="1">
      <c r="B47" s="140"/>
      <c r="C47" s="164"/>
      <c r="D47" s="150" t="s">
        <v>10</v>
      </c>
      <c r="E47" s="126" t="s">
        <v>9</v>
      </c>
      <c r="F47" s="49"/>
      <c r="G47" s="127"/>
      <c r="H47" s="128"/>
      <c r="I47" s="114"/>
      <c r="J47" s="84"/>
      <c r="K47" s="74">
        <f>I47*L47</f>
        <v>0</v>
      </c>
      <c r="L47" s="2">
        <f>IF(H47*1&gt;=100000,100000,H47*1)</f>
        <v>0</v>
      </c>
    </row>
    <row r="48" spans="2:12" s="2" customFormat="1" ht="33.75" customHeight="1">
      <c r="B48" s="140"/>
      <c r="C48" s="164"/>
      <c r="D48" s="150"/>
      <c r="E48" s="23" t="s">
        <v>33</v>
      </c>
      <c r="F48" s="54"/>
      <c r="G48" s="54"/>
      <c r="H48" s="112"/>
      <c r="I48" s="67"/>
      <c r="J48" s="78"/>
      <c r="K48" s="115">
        <f>I48*L48</f>
        <v>0</v>
      </c>
      <c r="L48" s="2">
        <f>IF(H48*1&gt;=50000,50000,H48*1)</f>
        <v>0</v>
      </c>
    </row>
    <row r="49" spans="2:12" s="2" customFormat="1" ht="33.75" customHeight="1">
      <c r="B49" s="140"/>
      <c r="C49" s="164"/>
      <c r="D49" s="150"/>
      <c r="E49" s="147" t="s">
        <v>19</v>
      </c>
      <c r="F49" s="148"/>
      <c r="G49" s="148"/>
      <c r="H49" s="148"/>
      <c r="I49" s="148"/>
      <c r="J49" s="149"/>
      <c r="K49" s="6">
        <f>SUM(K47:K48)</f>
        <v>0</v>
      </c>
    </row>
    <row r="50" spans="2:12" s="2" customFormat="1" ht="33.75" customHeight="1">
      <c r="B50" s="140"/>
      <c r="C50" s="164"/>
      <c r="D50" s="175" t="s">
        <v>43</v>
      </c>
      <c r="E50" s="26"/>
      <c r="F50" s="53"/>
      <c r="G50" s="50"/>
      <c r="H50" s="72"/>
      <c r="I50" s="114"/>
      <c r="J50" s="84"/>
      <c r="K50" s="74">
        <f>I50*L50</f>
        <v>0</v>
      </c>
      <c r="L50" s="2">
        <f>IF(H50*1&gt;=100000,100000,H50*1)</f>
        <v>0</v>
      </c>
    </row>
    <row r="51" spans="2:12" s="2" customFormat="1" ht="33.75" customHeight="1">
      <c r="B51" s="140"/>
      <c r="C51" s="164"/>
      <c r="D51" s="175"/>
      <c r="E51" s="13"/>
      <c r="F51" s="47"/>
      <c r="G51" s="45"/>
      <c r="H51" s="88"/>
      <c r="I51" s="129"/>
      <c r="J51" s="80"/>
      <c r="K51" s="75">
        <f>I51*L51</f>
        <v>0</v>
      </c>
      <c r="L51" s="2">
        <f>IF(H51*1&gt;=100000,100000,H51*1)</f>
        <v>0</v>
      </c>
    </row>
    <row r="52" spans="2:12" s="2" customFormat="1" ht="33.75" customHeight="1">
      <c r="B52" s="140"/>
      <c r="C52" s="164"/>
      <c r="D52" s="175"/>
      <c r="E52" s="13"/>
      <c r="F52" s="47"/>
      <c r="G52" s="45"/>
      <c r="H52" s="88"/>
      <c r="I52" s="85"/>
      <c r="J52" s="77"/>
      <c r="K52" s="70">
        <f t="shared" ref="K52" si="5">I52*L52</f>
        <v>0</v>
      </c>
      <c r="L52" s="2">
        <f>IF(H52*1&gt;=100000,100000,H52*1)</f>
        <v>0</v>
      </c>
    </row>
    <row r="53" spans="2:12" s="2" customFormat="1" ht="33.75" customHeight="1">
      <c r="B53" s="140"/>
      <c r="C53" s="164"/>
      <c r="D53" s="176"/>
      <c r="E53" s="23"/>
      <c r="F53" s="54"/>
      <c r="G53" s="54"/>
      <c r="H53" s="112"/>
      <c r="I53" s="67"/>
      <c r="J53" s="78"/>
      <c r="K53" s="75">
        <f>I53*L53</f>
        <v>0</v>
      </c>
      <c r="L53" s="2">
        <f>IF(H53*1&gt;=100000,100000,H53*1)</f>
        <v>0</v>
      </c>
    </row>
    <row r="54" spans="2:12" s="2" customFormat="1" ht="33.75" customHeight="1" thickBot="1">
      <c r="B54" s="140"/>
      <c r="C54" s="165"/>
      <c r="D54" s="177"/>
      <c r="E54" s="172" t="s">
        <v>19</v>
      </c>
      <c r="F54" s="173"/>
      <c r="G54" s="173"/>
      <c r="H54" s="173"/>
      <c r="I54" s="173"/>
      <c r="J54" s="174"/>
      <c r="K54" s="6">
        <f>MIN(100000, SUM(K50:K53))</f>
        <v>0</v>
      </c>
    </row>
    <row r="55" spans="2:12" s="2" customFormat="1" ht="33.75" customHeight="1" thickTop="1" thickBot="1">
      <c r="B55" s="140"/>
      <c r="C55" s="166" t="s">
        <v>30</v>
      </c>
      <c r="D55" s="167"/>
      <c r="E55" s="167"/>
      <c r="F55" s="167"/>
      <c r="G55" s="167"/>
      <c r="H55" s="167"/>
      <c r="I55" s="167"/>
      <c r="J55" s="168"/>
      <c r="K55" s="20">
        <f>K46+K49+K54</f>
        <v>0</v>
      </c>
      <c r="L55" s="14"/>
    </row>
    <row r="56" spans="2:12" s="2" customFormat="1" ht="33.75" customHeight="1">
      <c r="B56" s="140"/>
      <c r="C56" s="151" t="s">
        <v>38</v>
      </c>
      <c r="D56" s="153" t="s">
        <v>10</v>
      </c>
      <c r="E56" s="22" t="s">
        <v>9</v>
      </c>
      <c r="F56" s="59"/>
      <c r="G56" s="43"/>
      <c r="H56" s="116"/>
      <c r="I56" s="117"/>
      <c r="J56" s="108"/>
      <c r="K56" s="109">
        <f>J56*L56</f>
        <v>0</v>
      </c>
      <c r="L56" s="2">
        <f>IF(H56*1&gt;=50000,50000,H56*1)</f>
        <v>0</v>
      </c>
    </row>
    <row r="57" spans="2:12" s="2" customFormat="1" ht="33.75" customHeight="1" thickBot="1">
      <c r="B57" s="140"/>
      <c r="C57" s="152"/>
      <c r="D57" s="154"/>
      <c r="E57" s="35" t="s">
        <v>33</v>
      </c>
      <c r="F57" s="61"/>
      <c r="G57" s="61"/>
      <c r="H57" s="118"/>
      <c r="I57" s="119"/>
      <c r="J57" s="120"/>
      <c r="K57" s="75">
        <f>I57*L57</f>
        <v>0</v>
      </c>
      <c r="L57" s="2">
        <f>IF(H57*1&gt;=20000,20000,H57*1)</f>
        <v>0</v>
      </c>
    </row>
    <row r="58" spans="2:12" s="2" customFormat="1" ht="33.75" customHeight="1" thickTop="1" thickBot="1">
      <c r="B58" s="141"/>
      <c r="C58" s="178" t="s">
        <v>18</v>
      </c>
      <c r="D58" s="179"/>
      <c r="E58" s="179"/>
      <c r="F58" s="179"/>
      <c r="G58" s="179"/>
      <c r="H58" s="179"/>
      <c r="I58" s="179"/>
      <c r="J58" s="180"/>
      <c r="K58" s="21">
        <f>SUM(K56:K57)</f>
        <v>0</v>
      </c>
    </row>
    <row r="59" spans="2:12" s="2" customFormat="1" ht="33.75" customHeight="1" thickTop="1" thickBot="1">
      <c r="B59" s="181" t="s">
        <v>2</v>
      </c>
      <c r="C59" s="182"/>
      <c r="D59" s="182"/>
      <c r="E59" s="182"/>
      <c r="F59" s="182"/>
      <c r="G59" s="182"/>
      <c r="H59" s="182"/>
      <c r="I59" s="182"/>
      <c r="J59" s="183"/>
      <c r="K59" s="12">
        <f>K41+K58+K55</f>
        <v>0</v>
      </c>
    </row>
    <row r="61" spans="2:12" s="10" customFormat="1" ht="60.75" customHeight="1">
      <c r="B61" s="157" t="s">
        <v>46</v>
      </c>
      <c r="C61" s="157"/>
      <c r="D61" s="157"/>
      <c r="E61" s="157"/>
      <c r="F61" s="157"/>
      <c r="G61" s="157"/>
      <c r="H61" s="157"/>
      <c r="I61" s="157"/>
      <c r="J61" s="157"/>
      <c r="K61" s="157"/>
      <c r="L61" s="122"/>
    </row>
    <row r="62" spans="2:12" s="10" customFormat="1" ht="36" customHeight="1">
      <c r="B62" s="157" t="s">
        <v>47</v>
      </c>
      <c r="C62" s="157"/>
      <c r="D62" s="157"/>
      <c r="E62" s="157"/>
      <c r="F62" s="157"/>
      <c r="G62" s="157"/>
      <c r="H62" s="157"/>
      <c r="I62" s="157"/>
      <c r="J62" s="157"/>
      <c r="K62" s="157"/>
    </row>
    <row r="63" spans="2:12" s="10" customFormat="1" ht="36" customHeight="1">
      <c r="B63" s="157" t="s">
        <v>48</v>
      </c>
      <c r="C63" s="157"/>
      <c r="D63" s="157"/>
      <c r="E63" s="157"/>
      <c r="F63" s="157"/>
      <c r="G63" s="157"/>
      <c r="H63" s="157"/>
      <c r="I63" s="157"/>
      <c r="J63" s="157"/>
      <c r="K63" s="157"/>
    </row>
  </sheetData>
  <mergeCells count="35">
    <mergeCell ref="E54:J54"/>
    <mergeCell ref="C58:J58"/>
    <mergeCell ref="B59:J59"/>
    <mergeCell ref="B63:K63"/>
    <mergeCell ref="B62:K62"/>
    <mergeCell ref="B61:K61"/>
    <mergeCell ref="D31:D35"/>
    <mergeCell ref="E35:J35"/>
    <mergeCell ref="C41:J41"/>
    <mergeCell ref="C6:C40"/>
    <mergeCell ref="C55:J55"/>
    <mergeCell ref="D42:D46"/>
    <mergeCell ref="E46:J46"/>
    <mergeCell ref="C42:C54"/>
    <mergeCell ref="D47:D49"/>
    <mergeCell ref="E49:J49"/>
    <mergeCell ref="D36:D40"/>
    <mergeCell ref="E40:J40"/>
    <mergeCell ref="D50:D54"/>
    <mergeCell ref="B2:M2"/>
    <mergeCell ref="D5:E5"/>
    <mergeCell ref="I5:J5"/>
    <mergeCell ref="D6:D10"/>
    <mergeCell ref="E10:J10"/>
    <mergeCell ref="B6:B58"/>
    <mergeCell ref="D26:D30"/>
    <mergeCell ref="E30:J30"/>
    <mergeCell ref="B4:E4"/>
    <mergeCell ref="D11:D14"/>
    <mergeCell ref="E14:J14"/>
    <mergeCell ref="D15:D25"/>
    <mergeCell ref="E25:J25"/>
    <mergeCell ref="C56:C57"/>
    <mergeCell ref="D56:D57"/>
    <mergeCell ref="F4:J4"/>
  </mergeCells>
  <phoneticPr fontId="2"/>
  <dataValidations count="2">
    <dataValidation type="list" allowBlank="1" showInputMessage="1" showErrorMessage="1" sqref="K4" xr:uid="{39860959-E764-4660-B831-2A4A1DA77A09}">
      <formula1>"✔"</formula1>
    </dataValidation>
    <dataValidation type="custom" allowBlank="1" showInputMessage="1" showErrorMessage="1" sqref="I11:I12" xr:uid="{E8BA8A8C-FDB2-465B-A8CC-9B32A3F7A3D0}">
      <formula1>1</formula1>
    </dataValidation>
  </dataValidations>
  <printOptions horizontalCentered="1" verticalCentered="1"/>
  <pageMargins left="0.70866141732283472" right="0.31496062992125984" top="0.74803149606299213" bottom="0.35433070866141736" header="0.31496062992125984" footer="0.31496062992125984"/>
  <pageSetup paperSize="9" scale="34"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補助対象経費一覧 </vt:lpstr>
      <vt:lpstr>'補助対象経費一覧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2026-08-27T09:52:22Z</dcterms:modified>
</cp:coreProperties>
</file>