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4期）\04 要項（大規模）\HP掲載用\"/>
    </mc:Choice>
  </mc:AlternateContent>
  <xr:revisionPtr revIDLastSave="0" documentId="13_ncr:1_{33967EA2-DEC6-4084-9818-26981C8B3DD5}" xr6:coauthVersionLast="36" xr6:coauthVersionMax="36" xr10:uidLastSave="{00000000-0000-0000-0000-000000000000}"/>
  <bookViews>
    <workbookView xWindow="0" yWindow="0" windowWidth="20490" windowHeight="7455" xr2:uid="{C9D20B95-FA08-4221-BFA0-F98AD097637B}"/>
  </bookViews>
  <sheets>
    <sheet name="記載例" sheetId="2" r:id="rId1"/>
    <sheet name="支給額計算書" sheetId="1" r:id="rId2"/>
  </sheets>
  <definedNames>
    <definedName name="_xlnm.Print_Area" localSheetId="0">記載例!$A$2:$AS$415</definedName>
    <definedName name="_xlnm.Print_Area" localSheetId="1">支給額計算書!$A$2:$AS$415</definedName>
    <definedName name="_xlnm.Print_Titles" localSheetId="0">記載例!$5:$9</definedName>
    <definedName name="_xlnm.Print_Titles" localSheetId="1">支給額計算書!$5:$9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2" i="1" l="1"/>
  <c r="AB408" i="2"/>
  <c r="AB408" i="1"/>
  <c r="BA400" i="2"/>
  <c r="BA396" i="2" s="1"/>
  <c r="BA392" i="2" s="1"/>
  <c r="BA388" i="2" s="1"/>
  <c r="BA384" i="2" s="1"/>
  <c r="BA380" i="2" s="1"/>
  <c r="BA376" i="2" s="1"/>
  <c r="BA372" i="2" s="1"/>
  <c r="BA368" i="2" s="1"/>
  <c r="BA364" i="2" s="1"/>
  <c r="BA360" i="2" s="1"/>
  <c r="BA356" i="2" s="1"/>
  <c r="BA404" i="2"/>
  <c r="AA404" i="2"/>
  <c r="L404" i="2"/>
  <c r="AA400" i="2"/>
  <c r="L400" i="2"/>
  <c r="AA396" i="2"/>
  <c r="L396" i="2"/>
  <c r="AA392" i="2"/>
  <c r="L392" i="2"/>
  <c r="AA388" i="2"/>
  <c r="L388" i="2"/>
  <c r="AA384" i="2"/>
  <c r="L384" i="2"/>
  <c r="AA380" i="2"/>
  <c r="L380" i="2"/>
  <c r="AA376" i="2"/>
  <c r="L376" i="2"/>
  <c r="AA372" i="2"/>
  <c r="L372" i="2"/>
  <c r="AA368" i="2"/>
  <c r="L368" i="2"/>
  <c r="AA364" i="2"/>
  <c r="L364" i="2"/>
  <c r="AA360" i="2"/>
  <c r="L360" i="2"/>
  <c r="BB404" i="2"/>
  <c r="BA304" i="2"/>
  <c r="BA400" i="1"/>
  <c r="BA396" i="1" s="1"/>
  <c r="BA404" i="1"/>
  <c r="BB404" i="1"/>
  <c r="AD404" i="1"/>
  <c r="AA404" i="1"/>
  <c r="L404" i="1"/>
  <c r="BB400" i="1"/>
  <c r="AD400" i="1"/>
  <c r="AA400" i="1"/>
  <c r="L400" i="1"/>
  <c r="AD396" i="1"/>
  <c r="AA396" i="1"/>
  <c r="L396" i="1"/>
  <c r="AD392" i="1"/>
  <c r="AA392" i="1"/>
  <c r="L392" i="1"/>
  <c r="AD388" i="1"/>
  <c r="AA388" i="1"/>
  <c r="L388" i="1"/>
  <c r="AD384" i="1"/>
  <c r="AA384" i="1"/>
  <c r="L384" i="1"/>
  <c r="AD380" i="1"/>
  <c r="AA380" i="1"/>
  <c r="L380" i="1"/>
  <c r="AD376" i="1"/>
  <c r="AA376" i="1"/>
  <c r="L376" i="1"/>
  <c r="AD372" i="1"/>
  <c r="AA372" i="1"/>
  <c r="L372" i="1"/>
  <c r="AD368" i="1"/>
  <c r="AA368" i="1"/>
  <c r="L368" i="1"/>
  <c r="AD364" i="1"/>
  <c r="AA364" i="1"/>
  <c r="L364" i="1"/>
  <c r="AD360" i="1"/>
  <c r="AA360" i="1"/>
  <c r="L360" i="1"/>
  <c r="BA304" i="1"/>
  <c r="BB400" i="2" l="1"/>
  <c r="R400" i="2"/>
  <c r="AD400" i="2" s="1"/>
  <c r="R404" i="2"/>
  <c r="AD404" i="2" s="1"/>
  <c r="BA392" i="1"/>
  <c r="BB396" i="1"/>
  <c r="R392" i="1"/>
  <c r="R396" i="1"/>
  <c r="R400" i="1"/>
  <c r="R404" i="1"/>
  <c r="BB396" i="2" l="1"/>
  <c r="R396" i="2"/>
  <c r="AD396" i="2" s="1"/>
  <c r="BA388" i="1"/>
  <c r="BB392" i="1"/>
  <c r="BB392" i="2" l="1"/>
  <c r="R392" i="2"/>
  <c r="AD392" i="2" s="1"/>
  <c r="BA384" i="1"/>
  <c r="BB388" i="1"/>
  <c r="R388" i="1"/>
  <c r="BB388" i="2" l="1"/>
  <c r="R388" i="2"/>
  <c r="AD388" i="2" s="1"/>
  <c r="BA380" i="1"/>
  <c r="BB384" i="1"/>
  <c r="R384" i="1"/>
  <c r="BB384" i="2" l="1"/>
  <c r="R384" i="2"/>
  <c r="AD384" i="2" s="1"/>
  <c r="BA376" i="1"/>
  <c r="BB380" i="1"/>
  <c r="R380" i="1"/>
  <c r="BB380" i="2" l="1"/>
  <c r="R380" i="2"/>
  <c r="AD380" i="2" s="1"/>
  <c r="BA372" i="1"/>
  <c r="BB376" i="1"/>
  <c r="R376" i="1"/>
  <c r="BB376" i="2" l="1"/>
  <c r="R376" i="2"/>
  <c r="AD376" i="2" s="1"/>
  <c r="BA368" i="1"/>
  <c r="BB372" i="1"/>
  <c r="R372" i="1"/>
  <c r="BB372" i="2" l="1"/>
  <c r="R372" i="2"/>
  <c r="AD372" i="2" s="1"/>
  <c r="BA364" i="1"/>
  <c r="BB368" i="1"/>
  <c r="R368" i="1"/>
  <c r="BB368" i="2" l="1"/>
  <c r="R368" i="2"/>
  <c r="AD368" i="2" s="1"/>
  <c r="BA360" i="1"/>
  <c r="BB364" i="1"/>
  <c r="R364" i="1"/>
  <c r="BB364" i="2" l="1"/>
  <c r="R364" i="2"/>
  <c r="AD364" i="2" s="1"/>
  <c r="BA356" i="1"/>
  <c r="BB360" i="1"/>
  <c r="R360" i="1"/>
  <c r="BB360" i="2" l="1"/>
  <c r="R360" i="2"/>
  <c r="AD360" i="2" s="1"/>
  <c r="BA352" i="2" l="1"/>
  <c r="BA348" i="2" s="1"/>
  <c r="BA344" i="2" s="1"/>
  <c r="BA340" i="2" s="1"/>
  <c r="BA336" i="2" s="1"/>
  <c r="BA332" i="2" s="1"/>
  <c r="BA328" i="2" s="1"/>
  <c r="BA324" i="2" s="1"/>
  <c r="BA320" i="2" s="1"/>
  <c r="L320" i="2"/>
  <c r="L316" i="2"/>
  <c r="L312" i="2"/>
  <c r="L304" i="2"/>
  <c r="L300" i="2"/>
  <c r="L296" i="2"/>
  <c r="L292" i="2"/>
  <c r="L288" i="2"/>
  <c r="L284" i="2"/>
  <c r="BA352" i="1"/>
  <c r="BA348" i="1" s="1"/>
  <c r="BA344" i="1" s="1"/>
  <c r="BA340" i="1" s="1"/>
  <c r="BA336" i="1" s="1"/>
  <c r="BA332" i="1" s="1"/>
  <c r="BA328" i="1" s="1"/>
  <c r="BA324" i="1" s="1"/>
  <c r="BA320" i="1" s="1"/>
  <c r="AD320" i="1"/>
  <c r="L320" i="1"/>
  <c r="AD316" i="1"/>
  <c r="L316" i="1"/>
  <c r="AD312" i="1"/>
  <c r="L312" i="1"/>
  <c r="AD304" i="1"/>
  <c r="L304" i="1"/>
  <c r="AD300" i="1"/>
  <c r="L300" i="1"/>
  <c r="AD296" i="1"/>
  <c r="L296" i="1"/>
  <c r="AD292" i="1"/>
  <c r="L292" i="1"/>
  <c r="AD288" i="1"/>
  <c r="L288" i="1"/>
  <c r="AD284" i="1"/>
  <c r="L284" i="1"/>
  <c r="BA316" i="2" l="1"/>
  <c r="BB320" i="2"/>
  <c r="R320" i="2"/>
  <c r="BA316" i="1"/>
  <c r="R320" i="1"/>
  <c r="BB320" i="1"/>
  <c r="BB356" i="2"/>
  <c r="L356" i="2"/>
  <c r="R356" i="2" s="1"/>
  <c r="L352" i="2"/>
  <c r="L348" i="2"/>
  <c r="L344" i="2"/>
  <c r="L340" i="2"/>
  <c r="L336" i="2"/>
  <c r="L332" i="2"/>
  <c r="L328" i="2"/>
  <c r="L324" i="2"/>
  <c r="L280" i="2"/>
  <c r="L276" i="2"/>
  <c r="L272" i="2"/>
  <c r="L268" i="2"/>
  <c r="L264" i="2"/>
  <c r="L260" i="2"/>
  <c r="L256" i="2"/>
  <c r="L252" i="2"/>
  <c r="L248" i="2"/>
  <c r="L244" i="2"/>
  <c r="L240" i="2"/>
  <c r="L236" i="2"/>
  <c r="BC204" i="2"/>
  <c r="AZ204" i="2"/>
  <c r="AW204" i="2" s="1"/>
  <c r="AZ199" i="2"/>
  <c r="AL209" i="2" s="1"/>
  <c r="AW199" i="2"/>
  <c r="AJ199" i="2"/>
  <c r="AN199" i="2" s="1"/>
  <c r="BC185" i="2"/>
  <c r="AZ185" i="2"/>
  <c r="AZ180" i="2"/>
  <c r="AJ180" i="2" s="1"/>
  <c r="AN180" i="2" s="1"/>
  <c r="AW180" i="2"/>
  <c r="BC166" i="2"/>
  <c r="AZ166" i="2"/>
  <c r="AZ161" i="2"/>
  <c r="AL171" i="2" s="1"/>
  <c r="AW161" i="2"/>
  <c r="BC147" i="2"/>
  <c r="AZ147" i="2"/>
  <c r="AZ142" i="2"/>
  <c r="AJ142" i="2" s="1"/>
  <c r="AN142" i="2" s="1"/>
  <c r="AW142" i="2"/>
  <c r="BC128" i="2"/>
  <c r="AZ128" i="2"/>
  <c r="AZ123" i="2"/>
  <c r="AL133" i="2" s="1"/>
  <c r="AW123" i="2"/>
  <c r="BC109" i="2"/>
  <c r="AZ109" i="2"/>
  <c r="AZ104" i="2"/>
  <c r="AJ104" i="2" s="1"/>
  <c r="AN104" i="2" s="1"/>
  <c r="AW104" i="2"/>
  <c r="BC90" i="2"/>
  <c r="AZ90" i="2"/>
  <c r="AZ85" i="2"/>
  <c r="AL95" i="2" s="1"/>
  <c r="AW85" i="2"/>
  <c r="AJ85" i="2"/>
  <c r="AN85" i="2" s="1"/>
  <c r="BC71" i="2"/>
  <c r="AZ71" i="2"/>
  <c r="AW71" i="2" s="1"/>
  <c r="AZ66" i="2"/>
  <c r="AJ66" i="2" s="1"/>
  <c r="AN66" i="2" s="1"/>
  <c r="AW66" i="2"/>
  <c r="AW76" i="2" s="1"/>
  <c r="BB52" i="2"/>
  <c r="AY52" i="2"/>
  <c r="AY47" i="2"/>
  <c r="AV47" i="2"/>
  <c r="AJ47" i="2"/>
  <c r="AN47" i="2" s="1"/>
  <c r="BB33" i="2"/>
  <c r="AY33" i="2"/>
  <c r="AY28" i="2"/>
  <c r="AJ28" i="2" s="1"/>
  <c r="AN28" i="2" s="1"/>
  <c r="AV28" i="2"/>
  <c r="AW90" i="2" l="1"/>
  <c r="AW95" i="2" s="1"/>
  <c r="AJ90" i="2" s="1"/>
  <c r="AN90" i="2" s="1"/>
  <c r="AW109" i="2"/>
  <c r="AW114" i="2" s="1"/>
  <c r="AJ109" i="2" s="1"/>
  <c r="AN109" i="2" s="1"/>
  <c r="AW128" i="2"/>
  <c r="AW152" i="2"/>
  <c r="AJ147" i="2" s="1"/>
  <c r="AN147" i="2" s="1"/>
  <c r="AW147" i="2"/>
  <c r="AW166" i="2"/>
  <c r="AW171" i="2" s="1"/>
  <c r="AJ166" i="2" s="1"/>
  <c r="AN166" i="2" s="1"/>
  <c r="AW185" i="2"/>
  <c r="AJ123" i="2"/>
  <c r="AN123" i="2" s="1"/>
  <c r="AJ161" i="2"/>
  <c r="AN161" i="2" s="1"/>
  <c r="AW190" i="2"/>
  <c r="AV33" i="2"/>
  <c r="AV52" i="2"/>
  <c r="AV57" i="2" s="1"/>
  <c r="AL57" i="2" s="1"/>
  <c r="AA292" i="2" s="1"/>
  <c r="AW133" i="2"/>
  <c r="AW209" i="2"/>
  <c r="AJ204" i="2" s="1"/>
  <c r="AN204" i="2" s="1"/>
  <c r="BA312" i="2"/>
  <c r="BB316" i="2"/>
  <c r="R316" i="2"/>
  <c r="BB316" i="1"/>
  <c r="BA312" i="1"/>
  <c r="R316" i="1"/>
  <c r="AV38" i="2"/>
  <c r="AJ33" i="2" s="1"/>
  <c r="AN33" i="2" s="1"/>
  <c r="AJ128" i="2"/>
  <c r="AN128" i="2" s="1"/>
  <c r="AJ71" i="2"/>
  <c r="AN71" i="2" s="1"/>
  <c r="AJ185" i="2"/>
  <c r="AN185" i="2" s="1"/>
  <c r="AL38" i="2"/>
  <c r="AL76" i="2"/>
  <c r="AL114" i="2"/>
  <c r="AL152" i="2"/>
  <c r="AL190" i="2"/>
  <c r="AD356" i="1"/>
  <c r="AD352" i="1"/>
  <c r="AD348" i="1"/>
  <c r="AD344" i="1"/>
  <c r="AD340" i="1"/>
  <c r="AD336" i="1"/>
  <c r="AD332" i="1"/>
  <c r="AD328" i="1"/>
  <c r="AD324" i="1"/>
  <c r="AD280" i="1"/>
  <c r="AD276" i="1"/>
  <c r="AD272" i="1"/>
  <c r="AD268" i="1"/>
  <c r="AD264" i="1"/>
  <c r="AD260" i="1"/>
  <c r="AD256" i="1"/>
  <c r="AD252" i="1"/>
  <c r="AD248" i="1"/>
  <c r="AD244" i="1"/>
  <c r="R340" i="1"/>
  <c r="L340" i="1"/>
  <c r="L336" i="1"/>
  <c r="L332" i="1"/>
  <c r="L328" i="1"/>
  <c r="AA320" i="2" l="1"/>
  <c r="AD320" i="2" s="1"/>
  <c r="AA316" i="2"/>
  <c r="AD316" i="2" s="1"/>
  <c r="AA312" i="2"/>
  <c r="AA304" i="2"/>
  <c r="AA300" i="2"/>
  <c r="AA296" i="2"/>
  <c r="AA288" i="2"/>
  <c r="AA284" i="2"/>
  <c r="AJ52" i="2"/>
  <c r="AN52" i="2" s="1"/>
  <c r="BB312" i="2"/>
  <c r="R312" i="2"/>
  <c r="AD312" i="2" s="1"/>
  <c r="R312" i="1"/>
  <c r="BB312" i="1"/>
  <c r="R352" i="2"/>
  <c r="BB352" i="2"/>
  <c r="AA356" i="2"/>
  <c r="AD356" i="2" s="1"/>
  <c r="AA352" i="2"/>
  <c r="AA348" i="2"/>
  <c r="AA344" i="2"/>
  <c r="AA340" i="2"/>
  <c r="AA336" i="2"/>
  <c r="AA332" i="2"/>
  <c r="AA328" i="2"/>
  <c r="AA324" i="2"/>
  <c r="AA280" i="2"/>
  <c r="AA276" i="2"/>
  <c r="AA272" i="2"/>
  <c r="AA268" i="2"/>
  <c r="AA264" i="2"/>
  <c r="AA260" i="2"/>
  <c r="AA256" i="2"/>
  <c r="AA252" i="2"/>
  <c r="AA248" i="2"/>
  <c r="AA244" i="2"/>
  <c r="AA240" i="2"/>
  <c r="AA236" i="2"/>
  <c r="R344" i="1"/>
  <c r="R352" i="1"/>
  <c r="R348" i="1"/>
  <c r="R356" i="1"/>
  <c r="BB340" i="1"/>
  <c r="AD352" i="2" l="1"/>
  <c r="BA300" i="2"/>
  <c r="BB304" i="2"/>
  <c r="R304" i="2"/>
  <c r="AD304" i="2" s="1"/>
  <c r="BB304" i="1"/>
  <c r="BA300" i="1"/>
  <c r="R304" i="1"/>
  <c r="BB348" i="2"/>
  <c r="R348" i="2"/>
  <c r="AD348" i="2" s="1"/>
  <c r="R336" i="1"/>
  <c r="BB336" i="1"/>
  <c r="BA296" i="2" l="1"/>
  <c r="BA292" i="2" s="1"/>
  <c r="BB300" i="2"/>
  <c r="R300" i="2"/>
  <c r="AD300" i="2" s="1"/>
  <c r="BA296" i="1"/>
  <c r="BA292" i="1" s="1"/>
  <c r="R300" i="1"/>
  <c r="BB300" i="1"/>
  <c r="R344" i="2"/>
  <c r="AD344" i="2" s="1"/>
  <c r="BB344" i="2"/>
  <c r="R332" i="1"/>
  <c r="BB332" i="1"/>
  <c r="BB296" i="2" l="1"/>
  <c r="R296" i="2"/>
  <c r="AD296" i="2" s="1"/>
  <c r="BB296" i="1"/>
  <c r="R296" i="1"/>
  <c r="BB340" i="2"/>
  <c r="R340" i="2"/>
  <c r="AD340" i="2" s="1"/>
  <c r="R328" i="1"/>
  <c r="BB328" i="1"/>
  <c r="BA288" i="2" l="1"/>
  <c r="BB292" i="2"/>
  <c r="R292" i="2"/>
  <c r="AD292" i="2" s="1"/>
  <c r="BA288" i="1"/>
  <c r="R292" i="1"/>
  <c r="BB292" i="1"/>
  <c r="R336" i="2"/>
  <c r="AD336" i="2" s="1"/>
  <c r="BB336" i="2"/>
  <c r="R324" i="1"/>
  <c r="BA284" i="2" l="1"/>
  <c r="BB288" i="2"/>
  <c r="R288" i="2"/>
  <c r="AD288" i="2" s="1"/>
  <c r="BB288" i="1"/>
  <c r="BA284" i="1"/>
  <c r="R288" i="1"/>
  <c r="BB332" i="2"/>
  <c r="R332" i="2"/>
  <c r="AD332" i="2" s="1"/>
  <c r="L356" i="1"/>
  <c r="L352" i="1"/>
  <c r="L348" i="1"/>
  <c r="L344" i="1"/>
  <c r="L324" i="1"/>
  <c r="L280" i="1"/>
  <c r="L276" i="1"/>
  <c r="L272" i="1"/>
  <c r="L268" i="1"/>
  <c r="L264" i="1"/>
  <c r="L260" i="1"/>
  <c r="L256" i="1"/>
  <c r="L252" i="1"/>
  <c r="L248" i="1"/>
  <c r="L244" i="1"/>
  <c r="L240" i="1"/>
  <c r="L236" i="1"/>
  <c r="BC204" i="1"/>
  <c r="AZ204" i="1"/>
  <c r="AZ199" i="1"/>
  <c r="AW199" i="1"/>
  <c r="AJ199" i="1"/>
  <c r="AN199" i="1" s="1"/>
  <c r="BC185" i="1"/>
  <c r="AZ185" i="1"/>
  <c r="AZ180" i="1"/>
  <c r="AW180" i="1"/>
  <c r="BC166" i="1"/>
  <c r="AZ166" i="1"/>
  <c r="AZ161" i="1"/>
  <c r="AL171" i="1" s="1"/>
  <c r="AW161" i="1"/>
  <c r="AJ161" i="1"/>
  <c r="AN161" i="1" s="1"/>
  <c r="BC147" i="1"/>
  <c r="AZ147" i="1"/>
  <c r="AZ142" i="1"/>
  <c r="AL152" i="1" s="1"/>
  <c r="AW142" i="1"/>
  <c r="BC128" i="1"/>
  <c r="AZ128" i="1"/>
  <c r="AZ123" i="1"/>
  <c r="AL133" i="1" s="1"/>
  <c r="AW123" i="1"/>
  <c r="AJ123" i="1"/>
  <c r="AN123" i="1" s="1"/>
  <c r="BC109" i="1"/>
  <c r="AZ109" i="1"/>
  <c r="AZ104" i="1"/>
  <c r="AL114" i="1" s="1"/>
  <c r="AW104" i="1"/>
  <c r="BC90" i="1"/>
  <c r="AZ90" i="1"/>
  <c r="AZ85" i="1"/>
  <c r="AL95" i="1" s="1"/>
  <c r="AW85" i="1"/>
  <c r="BC71" i="1"/>
  <c r="AZ71" i="1"/>
  <c r="AZ66" i="1"/>
  <c r="AW66" i="1"/>
  <c r="BB52" i="1"/>
  <c r="AY52" i="1"/>
  <c r="AY47" i="1"/>
  <c r="AV47" i="1"/>
  <c r="AJ47" i="1"/>
  <c r="AN47" i="1" s="1"/>
  <c r="BB33" i="1"/>
  <c r="AY33" i="1"/>
  <c r="AY28" i="1"/>
  <c r="AJ28" i="1" s="1"/>
  <c r="AN28" i="1" s="1"/>
  <c r="AV28" i="1"/>
  <c r="BA280" i="2" l="1"/>
  <c r="BB284" i="2"/>
  <c r="R284" i="2"/>
  <c r="AD284" i="2" s="1"/>
  <c r="BA280" i="1"/>
  <c r="R280" i="1" s="1"/>
  <c r="R284" i="1"/>
  <c r="BB284" i="1"/>
  <c r="R328" i="2"/>
  <c r="AD328" i="2" s="1"/>
  <c r="BB328" i="2"/>
  <c r="AJ85" i="1"/>
  <c r="AN85" i="1" s="1"/>
  <c r="AW90" i="1"/>
  <c r="AW95" i="1" s="1"/>
  <c r="AJ90" i="1" s="1"/>
  <c r="AN90" i="1" s="1"/>
  <c r="AW109" i="1"/>
  <c r="AW114" i="1" s="1"/>
  <c r="AJ109" i="1" s="1"/>
  <c r="AN109" i="1" s="1"/>
  <c r="AW166" i="1"/>
  <c r="AW171" i="1" s="1"/>
  <c r="AJ166" i="1" s="1"/>
  <c r="AN166" i="1" s="1"/>
  <c r="AW185" i="1"/>
  <c r="AW190" i="1" s="1"/>
  <c r="AJ185" i="1" s="1"/>
  <c r="AN185" i="1" s="1"/>
  <c r="AW71" i="1"/>
  <c r="AV52" i="1"/>
  <c r="AW128" i="1"/>
  <c r="AW133" i="1" s="1"/>
  <c r="AJ128" i="1" s="1"/>
  <c r="AN128" i="1" s="1"/>
  <c r="AW147" i="1"/>
  <c r="AW204" i="1"/>
  <c r="AW209" i="1" s="1"/>
  <c r="AL209" i="1" s="1"/>
  <c r="AV33" i="1"/>
  <c r="AJ66" i="1"/>
  <c r="AN66" i="1" s="1"/>
  <c r="AJ104" i="1"/>
  <c r="AN104" i="1" s="1"/>
  <c r="AJ142" i="1"/>
  <c r="AN142" i="1" s="1"/>
  <c r="AJ180" i="1"/>
  <c r="AN180" i="1" s="1"/>
  <c r="BB356" i="1"/>
  <c r="BB324" i="2" l="1"/>
  <c r="R324" i="2"/>
  <c r="AD324" i="2" s="1"/>
  <c r="AL190" i="1"/>
  <c r="AV38" i="1"/>
  <c r="AL38" i="1" s="1"/>
  <c r="AW152" i="1"/>
  <c r="AJ147" i="1" s="1"/>
  <c r="AN147" i="1" s="1"/>
  <c r="AV57" i="1"/>
  <c r="AJ52" i="1" s="1"/>
  <c r="AN52" i="1" s="1"/>
  <c r="AJ204" i="1"/>
  <c r="AN204" i="1" s="1"/>
  <c r="AW76" i="1"/>
  <c r="AJ71" i="1" s="1"/>
  <c r="AN71" i="1" s="1"/>
  <c r="AL57" i="1"/>
  <c r="AL76" i="1"/>
  <c r="BB352" i="1"/>
  <c r="AA316" i="1" l="1"/>
  <c r="AA304" i="1"/>
  <c r="AA296" i="1"/>
  <c r="AA288" i="1"/>
  <c r="AA320" i="1"/>
  <c r="AA312" i="1"/>
  <c r="AA300" i="1"/>
  <c r="AA292" i="1"/>
  <c r="AA284" i="1"/>
  <c r="R280" i="2"/>
  <c r="AD280" i="2" s="1"/>
  <c r="BB280" i="2"/>
  <c r="BA276" i="2"/>
  <c r="AA352" i="1"/>
  <c r="AA344" i="1"/>
  <c r="AA336" i="1"/>
  <c r="AA328" i="1"/>
  <c r="AA280" i="1"/>
  <c r="AA272" i="1"/>
  <c r="AA264" i="1"/>
  <c r="AA256" i="1"/>
  <c r="AA248" i="1"/>
  <c r="AA356" i="1"/>
  <c r="AA348" i="1"/>
  <c r="AA340" i="1"/>
  <c r="AA332" i="1"/>
  <c r="AA324" i="1"/>
  <c r="AA276" i="1"/>
  <c r="AA268" i="1"/>
  <c r="AA260" i="1"/>
  <c r="AA252" i="1"/>
  <c r="AA244" i="1"/>
  <c r="AA240" i="1"/>
  <c r="AJ33" i="1"/>
  <c r="AN33" i="1" s="1"/>
  <c r="AA236" i="1"/>
  <c r="BB348" i="1"/>
  <c r="BB276" i="2" l="1"/>
  <c r="BA272" i="2"/>
  <c r="R276" i="2"/>
  <c r="AD276" i="2" s="1"/>
  <c r="BB344" i="1"/>
  <c r="R272" i="2" l="1"/>
  <c r="AD272" i="2" s="1"/>
  <c r="BB272" i="2"/>
  <c r="BA268" i="2"/>
  <c r="BB324" i="1"/>
  <c r="BB268" i="2" l="1"/>
  <c r="BA264" i="2"/>
  <c r="R268" i="2"/>
  <c r="AD268" i="2" s="1"/>
  <c r="BB280" i="1"/>
  <c r="BA276" i="1"/>
  <c r="R276" i="1" s="1"/>
  <c r="R264" i="2" l="1"/>
  <c r="AD264" i="2" s="1"/>
  <c r="BB264" i="2"/>
  <c r="BA260" i="2"/>
  <c r="BB276" i="1"/>
  <c r="BA272" i="1"/>
  <c r="R272" i="1" s="1"/>
  <c r="BB260" i="2" l="1"/>
  <c r="BA256" i="2"/>
  <c r="R260" i="2"/>
  <c r="AD260" i="2" s="1"/>
  <c r="BB272" i="1"/>
  <c r="BA268" i="1"/>
  <c r="R268" i="1" s="1"/>
  <c r="R256" i="2" l="1"/>
  <c r="AD256" i="2" s="1"/>
  <c r="BB256" i="2"/>
  <c r="BA252" i="2"/>
  <c r="BB268" i="1"/>
  <c r="BA264" i="1"/>
  <c r="R264" i="1" s="1"/>
  <c r="BB252" i="2" l="1"/>
  <c r="BA248" i="2"/>
  <c r="R252" i="2"/>
  <c r="AD252" i="2" s="1"/>
  <c r="BB264" i="1"/>
  <c r="BA260" i="1"/>
  <c r="R260" i="1" s="1"/>
  <c r="R248" i="2" l="1"/>
  <c r="AD248" i="2" s="1"/>
  <c r="BB248" i="2"/>
  <c r="BA244" i="2"/>
  <c r="BB260" i="1"/>
  <c r="BA256" i="1"/>
  <c r="R256" i="1" s="1"/>
  <c r="BB244" i="2" l="1"/>
  <c r="BA240" i="2"/>
  <c r="R244" i="2"/>
  <c r="AD244" i="2" s="1"/>
  <c r="BB256" i="1"/>
  <c r="BA252" i="1"/>
  <c r="R252" i="1" s="1"/>
  <c r="R240" i="2" l="1"/>
  <c r="AD240" i="2" s="1"/>
  <c r="BA236" i="2"/>
  <c r="BB240" i="2"/>
  <c r="BB252" i="1"/>
  <c r="BA248" i="1"/>
  <c r="R248" i="1" s="1"/>
  <c r="BB236" i="2" l="1"/>
  <c r="R236" i="2"/>
  <c r="AD236" i="2" s="1"/>
  <c r="BB248" i="1"/>
  <c r="BA244" i="1"/>
  <c r="R244" i="1" s="1"/>
  <c r="AB308" i="2" l="1"/>
  <c r="AB412" i="2" s="1"/>
  <c r="BB244" i="1"/>
  <c r="BA240" i="1"/>
  <c r="R240" i="1" s="1"/>
  <c r="AD240" i="1" s="1"/>
  <c r="BB240" i="1" l="1"/>
  <c r="BA236" i="1"/>
  <c r="R236" i="1" l="1"/>
  <c r="AD236" i="1" s="1"/>
  <c r="BB236" i="1"/>
  <c r="AB308" i="1" l="1"/>
</calcChain>
</file>

<file path=xl/sharedStrings.xml><?xml version="1.0" encoding="utf-8"?>
<sst xmlns="http://schemas.openxmlformats.org/spreadsheetml/2006/main" count="1543" uniqueCount="120">
  <si>
    <t>㎡</t>
    <phoneticPr fontId="3"/>
  </si>
  <si>
    <t>・通常時及び時短要請期間中の営業時間を記入してください。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9" eb="21">
      <t>キニュウ</t>
    </rPh>
    <phoneticPr fontId="3"/>
  </si>
  <si>
    <r>
      <t>・期間中に営業時間のパターンが複数ある場合は、</t>
    </r>
    <r>
      <rPr>
        <u/>
        <sz val="16"/>
        <rFont val="ＭＳ ゴシック"/>
        <family val="3"/>
        <charset val="128"/>
      </rPr>
      <t>パターンごとに</t>
    </r>
    <r>
      <rPr>
        <sz val="16"/>
        <rFont val="ＭＳ ゴシック"/>
        <family val="3"/>
        <charset val="128"/>
      </rPr>
      <t>記入してください。</t>
    </r>
    <rPh sb="1" eb="4">
      <t>キカンチュウ</t>
    </rPh>
    <rPh sb="5" eb="7">
      <t>エイギョウ</t>
    </rPh>
    <rPh sb="7" eb="9">
      <t>ジカン</t>
    </rPh>
    <rPh sb="15" eb="17">
      <t>フクスウ</t>
    </rPh>
    <rPh sb="19" eb="21">
      <t>バアイ</t>
    </rPh>
    <rPh sb="30" eb="32">
      <t>キニュウ</t>
    </rPh>
    <phoneticPr fontId="3"/>
  </si>
  <si>
    <r>
      <t>・時短要請期間中に休業した場合は、</t>
    </r>
    <r>
      <rPr>
        <u/>
        <sz val="16"/>
        <rFont val="ＭＳ ゴシック"/>
        <family val="3"/>
        <charset val="128"/>
      </rPr>
      <t>通常時の営業時間のみ</t>
    </r>
    <r>
      <rPr>
        <sz val="16"/>
        <rFont val="ＭＳ ゴシック"/>
        <family val="3"/>
        <charset val="128"/>
      </rPr>
      <t>記入してください。</t>
    </r>
    <rPh sb="1" eb="3">
      <t>ジタン</t>
    </rPh>
    <rPh sb="3" eb="5">
      <t>ヨウセイ</t>
    </rPh>
    <rPh sb="5" eb="8">
      <t>キカンチュウ</t>
    </rPh>
    <rPh sb="9" eb="11">
      <t>キュウギョウ</t>
    </rPh>
    <rPh sb="13" eb="15">
      <t>バアイ</t>
    </rPh>
    <rPh sb="17" eb="19">
      <t>ツウジョウ</t>
    </rPh>
    <rPh sb="19" eb="20">
      <t>ジ</t>
    </rPh>
    <rPh sb="21" eb="23">
      <t>エイギョウ</t>
    </rPh>
    <rPh sb="23" eb="25">
      <t>ジカン</t>
    </rPh>
    <rPh sb="27" eb="29">
      <t>キニュウ</t>
    </rPh>
    <phoneticPr fontId="3"/>
  </si>
  <si>
    <t>・複数店舗を運営している場合で、店舗ごとに営業時間が異なる場合は、最も早く営業を開始する店舗の開店時間と、
　最も遅く営業を終了する店舗の閉店時間を記入してください。</t>
    <rPh sb="1" eb="3">
      <t>フクスウ</t>
    </rPh>
    <rPh sb="3" eb="5">
      <t>テンポ</t>
    </rPh>
    <rPh sb="6" eb="8">
      <t>ウンエイ</t>
    </rPh>
    <rPh sb="12" eb="14">
      <t>バアイ</t>
    </rPh>
    <rPh sb="16" eb="18">
      <t>テンポ</t>
    </rPh>
    <rPh sb="21" eb="25">
      <t>エイギョウジカン</t>
    </rPh>
    <rPh sb="26" eb="27">
      <t>コト</t>
    </rPh>
    <rPh sb="29" eb="31">
      <t>バアイ</t>
    </rPh>
    <rPh sb="33" eb="34">
      <t>モット</t>
    </rPh>
    <rPh sb="35" eb="36">
      <t>ハヤ</t>
    </rPh>
    <rPh sb="37" eb="39">
      <t>エイギョウ</t>
    </rPh>
    <rPh sb="40" eb="42">
      <t>カイシ</t>
    </rPh>
    <rPh sb="44" eb="46">
      <t>テンポ</t>
    </rPh>
    <rPh sb="47" eb="49">
      <t>カイテン</t>
    </rPh>
    <rPh sb="49" eb="51">
      <t>ジカン</t>
    </rPh>
    <phoneticPr fontId="3"/>
  </si>
  <si>
    <t>パターン1</t>
    <phoneticPr fontId="3"/>
  </si>
  <si>
    <t>＜計算用分数換算＞※入力しないでください</t>
    <rPh sb="1" eb="4">
      <t>ケイサンヨウ</t>
    </rPh>
    <rPh sb="10" eb="12">
      <t>ニュウリョク</t>
    </rPh>
    <phoneticPr fontId="3"/>
  </si>
  <si>
    <t>[通常時]　</t>
    <rPh sb="1" eb="3">
      <t>ツウジョウ</t>
    </rPh>
    <rPh sb="3" eb="4">
      <t>ジ</t>
    </rPh>
    <phoneticPr fontId="3"/>
  </si>
  <si>
    <t>[通常時の営業時間数]　</t>
    <rPh sb="1" eb="3">
      <t>ツウジョウ</t>
    </rPh>
    <rPh sb="3" eb="4">
      <t>ジ</t>
    </rPh>
    <rPh sb="5" eb="7">
      <t>エイギョウ</t>
    </rPh>
    <rPh sb="7" eb="10">
      <t>ジカンスウ</t>
    </rPh>
    <phoneticPr fontId="3"/>
  </si>
  <si>
    <t>営業終了時間</t>
    <rPh sb="0" eb="2">
      <t>エイギョウ</t>
    </rPh>
    <rPh sb="2" eb="4">
      <t>シュウリョウ</t>
    </rPh>
    <rPh sb="4" eb="6">
      <t>ジカン</t>
    </rPh>
    <phoneticPr fontId="3"/>
  </si>
  <si>
    <t>営業時間</t>
    <rPh sb="0" eb="2">
      <t>エイギョウ</t>
    </rPh>
    <rPh sb="2" eb="4">
      <t>ジカン</t>
    </rPh>
    <phoneticPr fontId="3"/>
  </si>
  <si>
    <t>営業時間
（*1）</t>
    <rPh sb="0" eb="2">
      <t>エイギョウ</t>
    </rPh>
    <rPh sb="2" eb="4">
      <t>ジカン</t>
    </rPh>
    <phoneticPr fontId="3"/>
  </si>
  <si>
    <t>開始</t>
    <rPh sb="0" eb="2">
      <t>カイシ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</si>
  <si>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</si>
  <si>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</si>
  <si>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</si>
  <si>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終了</t>
    <rPh sb="0" eb="2">
      <t>シュウリョウ</t>
    </rPh>
    <phoneticPr fontId="3"/>
  </si>
  <si>
    <t>営業時間数
Ｘⅰ</t>
    <rPh sb="0" eb="2">
      <t>エイギョウ</t>
    </rPh>
    <rPh sb="2" eb="4">
      <t>ジカン</t>
    </rPh>
    <rPh sb="4" eb="5">
      <t>カズ</t>
    </rPh>
    <phoneticPr fontId="3"/>
  </si>
  <si>
    <t>時間</t>
    <rPh sb="0" eb="1">
      <t>ジ</t>
    </rPh>
    <rPh sb="1" eb="2">
      <t>アイダ</t>
    </rPh>
    <phoneticPr fontId="3"/>
  </si>
  <si>
    <t>①</t>
    <phoneticPr fontId="3"/>
  </si>
  <si>
    <t>Ａ</t>
    <phoneticPr fontId="3"/>
  </si>
  <si>
    <t>※自動入力</t>
    <rPh sb="1" eb="3">
      <t>ジドウ</t>
    </rPh>
    <rPh sb="3" eb="5">
      <t>ニュウリョク</t>
    </rPh>
    <phoneticPr fontId="3"/>
  </si>
  <si>
    <t>計算上の</t>
    <rPh sb="0" eb="3">
      <t>ケイサンジョウ</t>
    </rPh>
    <phoneticPr fontId="3"/>
  </si>
  <si>
    <t>実際の</t>
    <phoneticPr fontId="3"/>
  </si>
  <si>
    <t>20時又は</t>
    <phoneticPr fontId="3"/>
  </si>
  <si>
    <t>[終了時間の短縮]　</t>
    <rPh sb="1" eb="3">
      <t>シュウリョウ</t>
    </rPh>
    <rPh sb="3" eb="5">
      <t>ジカン</t>
    </rPh>
    <rPh sb="6" eb="8">
      <t>タンシュク</t>
    </rPh>
    <phoneticPr fontId="3"/>
  </si>
  <si>
    <t>終了時間</t>
    <phoneticPr fontId="3"/>
  </si>
  <si>
    <t>終了時間</t>
    <rPh sb="0" eb="2">
      <t>シュウリョウ</t>
    </rPh>
    <rPh sb="2" eb="4">
      <t>ジカン</t>
    </rPh>
    <phoneticPr fontId="3"/>
  </si>
  <si>
    <t>21時まで</t>
    <rPh sb="2" eb="3">
      <t>ジ</t>
    </rPh>
    <phoneticPr fontId="3"/>
  </si>
  <si>
    <t>短縮時間
Ｙⅰ（*2）</t>
    <rPh sb="0" eb="2">
      <t>タンシュク</t>
    </rPh>
    <rPh sb="2" eb="4">
      <t>ジカン</t>
    </rPh>
    <phoneticPr fontId="3"/>
  </si>
  <si>
    <t>②</t>
    <phoneticPr fontId="3"/>
  </si>
  <si>
    <t>②'</t>
    <phoneticPr fontId="3"/>
  </si>
  <si>
    <t>②"</t>
    <phoneticPr fontId="3"/>
  </si>
  <si>
    <t>※②'と②"いずれか大きい方</t>
    <rPh sb="10" eb="11">
      <t>オオ</t>
    </rPh>
    <rPh sb="13" eb="14">
      <t>ホウ</t>
    </rPh>
    <phoneticPr fontId="3"/>
  </si>
  <si>
    <t>※20時又は21時を超える場合は</t>
    <rPh sb="3" eb="4">
      <t>ジ</t>
    </rPh>
    <rPh sb="4" eb="5">
      <t>マタ</t>
    </rPh>
    <rPh sb="8" eb="9">
      <t>ジ</t>
    </rPh>
    <rPh sb="10" eb="11">
      <t>コ</t>
    </rPh>
    <rPh sb="13" eb="15">
      <t>バアイ</t>
    </rPh>
    <phoneticPr fontId="3"/>
  </si>
  <si>
    <t>[時短比率]　</t>
    <rPh sb="1" eb="3">
      <t>ジタン</t>
    </rPh>
    <rPh sb="3" eb="5">
      <t>ヒリツ</t>
    </rPh>
    <phoneticPr fontId="3"/>
  </si>
  <si>
    <t>短縮時間</t>
    <rPh sb="0" eb="2">
      <t>タンシュク</t>
    </rPh>
    <rPh sb="2" eb="4">
      <t>ジカン</t>
    </rPh>
    <phoneticPr fontId="3"/>
  </si>
  <si>
    <t>　短縮時間なし</t>
    <rPh sb="1" eb="3">
      <t>タンシュク</t>
    </rPh>
    <rPh sb="3" eb="5">
      <t>ジカン</t>
    </rPh>
    <phoneticPr fontId="3"/>
  </si>
  <si>
    <t>時短比率
Ｚⅰ＝Ｙⅰ/Ｘⅰ</t>
    <rPh sb="0" eb="2">
      <t>ジタン</t>
    </rPh>
    <rPh sb="2" eb="4">
      <t>ヒリツ</t>
    </rPh>
    <phoneticPr fontId="3"/>
  </si>
  <si>
    <t>Ｂ</t>
    <phoneticPr fontId="3"/>
  </si>
  <si>
    <t>①－②</t>
    <phoneticPr fontId="3"/>
  </si>
  <si>
    <t>※少数点第４位切上</t>
    <rPh sb="1" eb="3">
      <t>ショウスウ</t>
    </rPh>
    <rPh sb="3" eb="4">
      <t>テン</t>
    </rPh>
    <rPh sb="4" eb="5">
      <t>ダイ</t>
    </rPh>
    <rPh sb="6" eb="7">
      <t>イ</t>
    </rPh>
    <rPh sb="7" eb="8">
      <t>キ</t>
    </rPh>
    <rPh sb="8" eb="9">
      <t>ア</t>
    </rPh>
    <phoneticPr fontId="3"/>
  </si>
  <si>
    <t>☑</t>
  </si>
  <si>
    <t>イベント開催時の営業パターンである</t>
    <rPh sb="4" eb="6">
      <t>カイサイ</t>
    </rPh>
    <rPh sb="6" eb="7">
      <t>ジ</t>
    </rPh>
    <rPh sb="8" eb="10">
      <t>エイギョウ</t>
    </rPh>
    <phoneticPr fontId="3"/>
  </si>
  <si>
    <t>パターン2</t>
    <phoneticPr fontId="3"/>
  </si>
  <si>
    <t>※対象期間内の営業時間のパターンがひとつしかない場合は記入不要です。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24" eb="26">
      <t>バアイ</t>
    </rPh>
    <rPh sb="27" eb="29">
      <t>キニュウ</t>
    </rPh>
    <rPh sb="29" eb="31">
      <t>フヨウ</t>
    </rPh>
    <phoneticPr fontId="3"/>
  </si>
  <si>
    <t>営業時間数
Ｘⅱ</t>
    <rPh sb="0" eb="2">
      <t>エイギョウ</t>
    </rPh>
    <rPh sb="2" eb="4">
      <t>ジカン</t>
    </rPh>
    <rPh sb="4" eb="5">
      <t>カズ</t>
    </rPh>
    <phoneticPr fontId="3"/>
  </si>
  <si>
    <t>短縮時間
Ｙⅱ（*2）</t>
    <rPh sb="0" eb="2">
      <t>タンシュク</t>
    </rPh>
    <rPh sb="2" eb="4">
      <t>ジカン</t>
    </rPh>
    <phoneticPr fontId="3"/>
  </si>
  <si>
    <t>時短比率
Ｚⅱ＝Ｙⅱ/Ｘⅱ</t>
    <rPh sb="0" eb="2">
      <t>ジタン</t>
    </rPh>
    <rPh sb="2" eb="4">
      <t>ヒリツ</t>
    </rPh>
    <phoneticPr fontId="3"/>
  </si>
  <si>
    <t>パターン3</t>
    <phoneticPr fontId="3"/>
  </si>
  <si>
    <t>※対象期間内の営業時間のパターンがない場合は記入不要です。</t>
    <rPh sb="1" eb="3">
      <t>タイショウ</t>
    </rPh>
    <rPh sb="3" eb="5">
      <t>キカン</t>
    </rPh>
    <rPh sb="5" eb="6">
      <t>ナイ</t>
    </rPh>
    <rPh sb="7" eb="9">
      <t>エイギョウ</t>
    </rPh>
    <rPh sb="9" eb="11">
      <t>ジカン</t>
    </rPh>
    <rPh sb="19" eb="21">
      <t>バアイ</t>
    </rPh>
    <rPh sb="22" eb="24">
      <t>キニュウ</t>
    </rPh>
    <rPh sb="24" eb="26">
      <t>フヨウ</t>
    </rPh>
    <phoneticPr fontId="3"/>
  </si>
  <si>
    <t>営業時間
（*2）</t>
    <rPh sb="0" eb="2">
      <t>エイギョウ</t>
    </rPh>
    <rPh sb="2" eb="4">
      <t>ジカン</t>
    </rPh>
    <phoneticPr fontId="3"/>
  </si>
  <si>
    <t>短縮時間
Ｙⅱ（*3）</t>
    <rPh sb="0" eb="2">
      <t>タンシュク</t>
    </rPh>
    <rPh sb="2" eb="4">
      <t>ジカン</t>
    </rPh>
    <phoneticPr fontId="3"/>
  </si>
  <si>
    <t>イベント関連施設におけるイベント開催時の営業パターンである</t>
    <rPh sb="4" eb="6">
      <t>カンレン</t>
    </rPh>
    <rPh sb="6" eb="8">
      <t>シセツ</t>
    </rPh>
    <rPh sb="16" eb="18">
      <t>カイサイ</t>
    </rPh>
    <rPh sb="18" eb="19">
      <t>ジ</t>
    </rPh>
    <rPh sb="20" eb="22">
      <t>エイギョウ</t>
    </rPh>
    <phoneticPr fontId="3"/>
  </si>
  <si>
    <t>パターン4</t>
    <phoneticPr fontId="3"/>
  </si>
  <si>
    <t>パターン5</t>
    <phoneticPr fontId="3"/>
  </si>
  <si>
    <t>パターン6</t>
    <phoneticPr fontId="3"/>
  </si>
  <si>
    <t>パターン7</t>
    <phoneticPr fontId="3"/>
  </si>
  <si>
    <t>パターン8</t>
    <phoneticPr fontId="3"/>
  </si>
  <si>
    <t>パターン9</t>
    <phoneticPr fontId="3"/>
  </si>
  <si>
    <t>パターン10</t>
    <phoneticPr fontId="3"/>
  </si>
  <si>
    <t>※パターン4～パターン10の入力欄は非表示にしています。パターンが足りない場合は、「再表示」させてください。</t>
    <rPh sb="14" eb="17">
      <t>ニュウリョクラン</t>
    </rPh>
    <rPh sb="18" eb="21">
      <t>ヒヒョウジ</t>
    </rPh>
    <rPh sb="33" eb="34">
      <t>タ</t>
    </rPh>
    <rPh sb="37" eb="39">
      <t>バアイ</t>
    </rPh>
    <rPh sb="42" eb="43">
      <t>サイ</t>
    </rPh>
    <rPh sb="43" eb="45">
      <t>ヒョウジ</t>
    </rPh>
    <phoneticPr fontId="3"/>
  </si>
  <si>
    <t>５．協力金額</t>
    <rPh sb="2" eb="4">
      <t>キョウリョク</t>
    </rPh>
    <rPh sb="4" eb="6">
      <t>キンガク</t>
    </rPh>
    <phoneticPr fontId="3"/>
  </si>
  <si>
    <t>〔計算変数入力項目〕</t>
    <rPh sb="1" eb="3">
      <t>ケイサン</t>
    </rPh>
    <rPh sb="3" eb="5">
      <t>ヘンスウ</t>
    </rPh>
    <rPh sb="5" eb="7">
      <t>ニュウリョク</t>
    </rPh>
    <rPh sb="7" eb="9">
      <t>コウモク</t>
    </rPh>
    <phoneticPr fontId="3"/>
  </si>
  <si>
    <t>対象店舗面積</t>
    <rPh sb="0" eb="2">
      <t>タイショウ</t>
    </rPh>
    <rPh sb="2" eb="4">
      <t>テンポ</t>
    </rPh>
    <rPh sb="4" eb="6">
      <t>メンセキ</t>
    </rPh>
    <phoneticPr fontId="3"/>
  </si>
  <si>
    <t>※要請の対象とならない生活必需物資、生活必需サービスを扱う店舗については、支給要項を参照してください。</t>
    <rPh sb="1" eb="3">
      <t>ヨウセイ</t>
    </rPh>
    <rPh sb="4" eb="6">
      <t>タイショウ</t>
    </rPh>
    <rPh sb="11" eb="17">
      <t>セイカツヒツジュブッシ</t>
    </rPh>
    <rPh sb="18" eb="22">
      <t>セイカツヒツジュ</t>
    </rPh>
    <rPh sb="27" eb="28">
      <t>アツカ</t>
    </rPh>
    <rPh sb="29" eb="31">
      <t>テンポ</t>
    </rPh>
    <rPh sb="37" eb="41">
      <t>シキュウヨウコウ</t>
    </rPh>
    <rPh sb="42" eb="44">
      <t>サンショウ</t>
    </rPh>
    <phoneticPr fontId="3"/>
  </si>
  <si>
    <t>＜協力金額＞</t>
    <rPh sb="1" eb="3">
      <t>キョウリョク</t>
    </rPh>
    <rPh sb="3" eb="5">
      <t>キンガク</t>
    </rPh>
    <phoneticPr fontId="3"/>
  </si>
  <si>
    <t>・</t>
    <phoneticPr fontId="3"/>
  </si>
  <si>
    <t>下表の太枠部分に必要事項を記入してください。</t>
    <rPh sb="0" eb="2">
      <t>カヒョウ</t>
    </rPh>
    <rPh sb="3" eb="5">
      <t>フトワク</t>
    </rPh>
    <rPh sb="5" eb="7">
      <t>ブブン</t>
    </rPh>
    <rPh sb="8" eb="10">
      <t>ヒツヨウ</t>
    </rPh>
    <rPh sb="10" eb="12">
      <t>ジコウ</t>
    </rPh>
    <rPh sb="13" eb="15">
      <t>キニュウ</t>
    </rPh>
    <phoneticPr fontId="3"/>
  </si>
  <si>
    <t>月日</t>
    <rPh sb="0" eb="2">
      <t>ツキヒ</t>
    </rPh>
    <phoneticPr fontId="3"/>
  </si>
  <si>
    <t>テナント
事業者等
（α）</t>
    <rPh sb="5" eb="8">
      <t>ジギョウシャ</t>
    </rPh>
    <rPh sb="8" eb="9">
      <t>トウ</t>
    </rPh>
    <phoneticPr fontId="3"/>
  </si>
  <si>
    <t>時短状況</t>
    <rPh sb="0" eb="2">
      <t>ジタン</t>
    </rPh>
    <rPh sb="2" eb="4">
      <t>ジョウキョウ</t>
    </rPh>
    <phoneticPr fontId="3"/>
  </si>
  <si>
    <t>継続性
ﾁｪｯｸ</t>
    <rPh sb="0" eb="3">
      <t>ケイゾクセイ</t>
    </rPh>
    <phoneticPr fontId="3"/>
  </si>
  <si>
    <t>計算対象ﾁｪｯｸ</t>
    <rPh sb="0" eb="2">
      <t>ケイサン</t>
    </rPh>
    <rPh sb="2" eb="4">
      <t>タイショウ</t>
    </rPh>
    <phoneticPr fontId="3"/>
  </si>
  <si>
    <t>パターン</t>
    <phoneticPr fontId="3"/>
  </si>
  <si>
    <t>時短
比率
（β）</t>
    <rPh sb="0" eb="2">
      <t>ジタン</t>
    </rPh>
    <rPh sb="3" eb="5">
      <t>ヒリツ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</si>
  <si>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</si>
  <si>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</si>
  <si>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</si>
  <si>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</si>
  <si>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</si>
  <si>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</si>
  <si>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</si>
  <si>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</si>
  <si>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</si>
  <si>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万円</t>
    <rPh sb="0" eb="2">
      <t>マンエン</t>
    </rPh>
    <phoneticPr fontId="3"/>
  </si>
  <si>
    <t>　通常時及び時短要請期間中の営業時間等</t>
    <rPh sb="1" eb="3">
      <t>ツウジョウ</t>
    </rPh>
    <rPh sb="3" eb="4">
      <t>ジ</t>
    </rPh>
    <rPh sb="4" eb="5">
      <t>オヨ</t>
    </rPh>
    <rPh sb="6" eb="8">
      <t>ジタン</t>
    </rPh>
    <rPh sb="8" eb="10">
      <t>ヨウセイ</t>
    </rPh>
    <rPh sb="10" eb="13">
      <t>キカンチュウ</t>
    </rPh>
    <rPh sb="14" eb="16">
      <t>エイギョウ</t>
    </rPh>
    <rPh sb="16" eb="18">
      <t>ジカン</t>
    </rPh>
    <rPh sb="18" eb="19">
      <t>トウ</t>
    </rPh>
    <phoneticPr fontId="3"/>
  </si>
  <si>
    <t>支給額計算書</t>
    <rPh sb="0" eb="3">
      <t>シキュウガク</t>
    </rPh>
    <rPh sb="3" eb="6">
      <t>ケイサンショ</t>
    </rPh>
    <phoneticPr fontId="3"/>
  </si>
  <si>
    <t>イベント関連施設内のテナント事業者</t>
    <rPh sb="4" eb="6">
      <t>カンレン</t>
    </rPh>
    <rPh sb="6" eb="8">
      <t>シセツ</t>
    </rPh>
    <rPh sb="8" eb="9">
      <t>ナイ</t>
    </rPh>
    <rPh sb="14" eb="17">
      <t>ジギョウシャ</t>
    </rPh>
    <phoneticPr fontId="3"/>
  </si>
  <si>
    <t>日によって営業時間が異なる場合は、時短状況欄にパターン番号を記入してください。</t>
    <rPh sb="0" eb="1">
      <t>ヒ</t>
    </rPh>
    <rPh sb="5" eb="9">
      <t>エイギョウジカン</t>
    </rPh>
    <rPh sb="10" eb="11">
      <t>コト</t>
    </rPh>
    <rPh sb="13" eb="15">
      <t>バアイ</t>
    </rPh>
    <rPh sb="17" eb="19">
      <t>ジタン</t>
    </rPh>
    <rPh sb="19" eb="21">
      <t>ジョウキョウ</t>
    </rPh>
    <rPh sb="21" eb="22">
      <t>ラン</t>
    </rPh>
    <rPh sb="27" eb="29">
      <t>バンゴウ</t>
    </rPh>
    <rPh sb="30" eb="32">
      <t>キニュウ</t>
    </rPh>
    <phoneticPr fontId="3"/>
  </si>
  <si>
    <t>大規模施設の名称</t>
    <rPh sb="0" eb="3">
      <t>ダイキボ</t>
    </rPh>
    <rPh sb="3" eb="5">
      <t>シセツ</t>
    </rPh>
    <rPh sb="6" eb="8">
      <t>メイショウ</t>
    </rPh>
    <phoneticPr fontId="3"/>
  </si>
  <si>
    <r>
      <rPr>
        <b/>
        <sz val="26"/>
        <rFont val="ＭＳ ゴシック"/>
        <family val="3"/>
        <charset val="128"/>
      </rPr>
      <t>申請者名</t>
    </r>
    <r>
      <rPr>
        <b/>
        <sz val="28"/>
        <rFont val="ＭＳ ゴシック"/>
        <family val="3"/>
        <charset val="128"/>
      </rPr>
      <t xml:space="preserve">
</t>
    </r>
    <r>
      <rPr>
        <sz val="16"/>
        <rFont val="ＭＳ ゴシック"/>
        <family val="3"/>
        <charset val="128"/>
      </rPr>
      <t>法人名又は個人事業主氏名</t>
    </r>
    <rPh sb="0" eb="3">
      <t>シンセイシャ</t>
    </rPh>
    <rPh sb="3" eb="4">
      <t>メイ</t>
    </rPh>
    <rPh sb="5" eb="7">
      <t>ホウジン</t>
    </rPh>
    <rPh sb="7" eb="8">
      <t>メイ</t>
    </rPh>
    <rPh sb="8" eb="9">
      <t>マタ</t>
    </rPh>
    <rPh sb="10" eb="12">
      <t>コジン</t>
    </rPh>
    <rPh sb="12" eb="15">
      <t>ジギョウヌシ</t>
    </rPh>
    <rPh sb="15" eb="17">
      <t>シメイ</t>
    </rPh>
    <phoneticPr fontId="3"/>
  </si>
  <si>
    <r>
      <rPr>
        <b/>
        <sz val="26"/>
        <rFont val="ＭＳ ゴシック"/>
        <family val="3"/>
        <charset val="128"/>
      </rPr>
      <t>店舗名</t>
    </r>
    <r>
      <rPr>
        <b/>
        <sz val="24"/>
        <rFont val="ＭＳ ゴシック"/>
        <family val="3"/>
        <charset val="128"/>
      </rPr>
      <t>※</t>
    </r>
    <phoneticPr fontId="3"/>
  </si>
  <si>
    <r>
      <t xml:space="preserve">一日あたり
支給額
</t>
    </r>
    <r>
      <rPr>
        <sz val="14"/>
        <rFont val="ＭＳ ゴシック"/>
        <family val="3"/>
        <charset val="128"/>
      </rPr>
      <t>(γ＝α×β)</t>
    </r>
    <r>
      <rPr>
        <sz val="16"/>
        <rFont val="ＭＳ ゴシック"/>
        <family val="2"/>
        <charset val="128"/>
      </rPr>
      <t xml:space="preserve">
</t>
    </r>
    <r>
      <rPr>
        <sz val="14"/>
        <rFont val="ＭＳ ゴシック"/>
        <family val="3"/>
        <charset val="128"/>
      </rPr>
      <t>※千円未満切上</t>
    </r>
    <rPh sb="0" eb="2">
      <t>イチニチ</t>
    </rPh>
    <rPh sb="6" eb="9">
      <t>シキュウガク</t>
    </rPh>
    <rPh sb="19" eb="23">
      <t>センエンミマン</t>
    </rPh>
    <rPh sb="23" eb="24">
      <t>キ</t>
    </rPh>
    <rPh sb="24" eb="25">
      <t>ア</t>
    </rPh>
    <phoneticPr fontId="3"/>
  </si>
  <si>
    <t>対象となる店舗面積の合計を記入してください。
施設内で複数の店舗を出店している場合は、合計面積を記載してください。
実施期間中の日単位で店舗面積が異なる場合は、下表の面積欄に直接入力してください。</t>
    <rPh sb="0" eb="2">
      <t>タイショウ</t>
    </rPh>
    <rPh sb="5" eb="7">
      <t>テンポ</t>
    </rPh>
    <rPh sb="7" eb="9">
      <t>メンセキ</t>
    </rPh>
    <rPh sb="10" eb="12">
      <t>ゴウケイ</t>
    </rPh>
    <rPh sb="13" eb="15">
      <t>キニュウ</t>
    </rPh>
    <rPh sb="58" eb="60">
      <t>ジッシ</t>
    </rPh>
    <rPh sb="60" eb="62">
      <t>キカン</t>
    </rPh>
    <rPh sb="62" eb="63">
      <t>ナカ</t>
    </rPh>
    <rPh sb="64" eb="65">
      <t>ヒ</t>
    </rPh>
    <rPh sb="65" eb="67">
      <t>タンイ</t>
    </rPh>
    <rPh sb="68" eb="70">
      <t>テンポ</t>
    </rPh>
    <rPh sb="70" eb="72">
      <t>メンセキ</t>
    </rPh>
    <rPh sb="73" eb="74">
      <t>コト</t>
    </rPh>
    <rPh sb="76" eb="78">
      <t>バアイ</t>
    </rPh>
    <rPh sb="80" eb="82">
      <t>カヒョウ</t>
    </rPh>
    <rPh sb="83" eb="86">
      <t>メンセキラン</t>
    </rPh>
    <rPh sb="87" eb="89">
      <t>チョクセツ</t>
    </rPh>
    <rPh sb="89" eb="91">
      <t>ニュウリョク</t>
    </rPh>
    <phoneticPr fontId="3"/>
  </si>
  <si>
    <r>
      <t>算定対象
店舗</t>
    </r>
    <r>
      <rPr>
        <sz val="16"/>
        <rFont val="ＭＳ ゴシック"/>
        <family val="3"/>
        <charset val="128"/>
      </rPr>
      <t>面積</t>
    </r>
    <rPh sb="0" eb="2">
      <t>サンテイ</t>
    </rPh>
    <rPh sb="2" eb="4">
      <t>タイショウ</t>
    </rPh>
    <rPh sb="5" eb="7">
      <t>テンポ</t>
    </rPh>
    <rPh sb="7" eb="9">
      <t>メンセキ</t>
    </rPh>
    <phoneticPr fontId="3"/>
  </si>
  <si>
    <t>※　24時間表記で記入してください。
※　24時間営業の場合は「5時00分～29時00分」と記入してください。
※　特措法に基づく要請分(イベント開催時は21時までの時短)が協力金
　の対象のため、21時以前に営業を終了した場合でも、通常の営業終了
　時間から21時までに短縮した時間となります。
※　イベント開催以外の場合は、21時を20時に読み替えますので、下の
　ボックスのチェック☑を外してしてください。</t>
    <rPh sb="58" eb="61">
      <t>トクソホウ</t>
    </rPh>
    <rPh sb="62" eb="63">
      <t>モト</t>
    </rPh>
    <rPh sb="73" eb="75">
      <t>カイサイ</t>
    </rPh>
    <rPh sb="75" eb="76">
      <t>ジ</t>
    </rPh>
    <rPh sb="157" eb="159">
      <t>イガイ</t>
    </rPh>
    <rPh sb="160" eb="162">
      <t>バアイ</t>
    </rPh>
    <rPh sb="196" eb="197">
      <t>ハズ</t>
    </rPh>
    <phoneticPr fontId="3"/>
  </si>
  <si>
    <t>「対応」欄には、時短要請に応じた日に「○」を、通常時の定休日及び不定休による店休日には</t>
    <rPh sb="1" eb="3">
      <t>タイオウ</t>
    </rPh>
    <rPh sb="4" eb="5">
      <t>ラン</t>
    </rPh>
    <rPh sb="8" eb="10">
      <t>ジタン</t>
    </rPh>
    <rPh sb="10" eb="12">
      <t>ヨウセイ</t>
    </rPh>
    <rPh sb="13" eb="14">
      <t>オウ</t>
    </rPh>
    <rPh sb="16" eb="17">
      <t>ヒ</t>
    </rPh>
    <phoneticPr fontId="3"/>
  </si>
  <si>
    <t>「定」を、要請に応じなかった日に「×」を記入してください。</t>
    <rPh sb="5" eb="7">
      <t>ヨウセイ</t>
    </rPh>
    <rPh sb="8" eb="9">
      <t>オウ</t>
    </rPh>
    <phoneticPr fontId="3"/>
  </si>
  <si>
    <t>要請の対象とならない日（通常の営業終了時間が20時以前の場合など）がある場合は「－」を</t>
    <rPh sb="0" eb="2">
      <t>ヨウセイ</t>
    </rPh>
    <rPh sb="3" eb="5">
      <t>タイショウ</t>
    </rPh>
    <rPh sb="10" eb="11">
      <t>ヒ</t>
    </rPh>
    <rPh sb="12" eb="14">
      <t>ツウジョウ</t>
    </rPh>
    <rPh sb="15" eb="21">
      <t>エイギョウシュウリョウジカン</t>
    </rPh>
    <rPh sb="24" eb="25">
      <t>ジ</t>
    </rPh>
    <rPh sb="25" eb="27">
      <t>イゼン</t>
    </rPh>
    <rPh sb="28" eb="30">
      <t>バアイ</t>
    </rPh>
    <phoneticPr fontId="3"/>
  </si>
  <si>
    <t>記入してください。</t>
    <phoneticPr fontId="3"/>
  </si>
  <si>
    <t>合　　計</t>
    <rPh sb="0" eb="1">
      <t>ゴウ</t>
    </rPh>
    <rPh sb="3" eb="4">
      <t>ケイ</t>
    </rPh>
    <phoneticPr fontId="3"/>
  </si>
  <si>
    <t>（様式Ｅ）</t>
    <rPh sb="1" eb="3">
      <t>ヨウシキ</t>
    </rPh>
    <phoneticPr fontId="3"/>
  </si>
  <si>
    <t>[時短要請期間中]　</t>
    <rPh sb="1" eb="3">
      <t>ジタン</t>
    </rPh>
    <rPh sb="3" eb="5">
      <t>ヨウセイ</t>
    </rPh>
    <rPh sb="5" eb="7">
      <t>キカン</t>
    </rPh>
    <rPh sb="7" eb="8">
      <t>チュウ</t>
    </rPh>
    <phoneticPr fontId="3"/>
  </si>
  <si>
    <t>対応</t>
    <rPh sb="0" eb="2">
      <t>タイオウ</t>
    </rPh>
    <phoneticPr fontId="3"/>
  </si>
  <si>
    <t>○○劇場</t>
    <rPh sb="2" eb="4">
      <t>ゲキジョウ</t>
    </rPh>
    <phoneticPr fontId="3"/>
  </si>
  <si>
    <t>〇〇株式会社</t>
    <rPh sb="2" eb="6">
      <t>カブシキガイシャ</t>
    </rPh>
    <phoneticPr fontId="3"/>
  </si>
  <si>
    <t>グッズショップ○○</t>
    <phoneticPr fontId="3"/>
  </si>
  <si>
    <t>※複数店舗を申請される場合は、全ての店舗の店舗名を記載してください。</t>
    <rPh sb="1" eb="3">
      <t>フクスウ</t>
    </rPh>
    <rPh sb="3" eb="5">
      <t>テンポ</t>
    </rPh>
    <rPh sb="6" eb="8">
      <t>シンセイ</t>
    </rPh>
    <rPh sb="11" eb="13">
      <t>バアイ</t>
    </rPh>
    <rPh sb="15" eb="16">
      <t>スベ</t>
    </rPh>
    <rPh sb="18" eb="20">
      <t>テンポ</t>
    </rPh>
    <rPh sb="21" eb="23">
      <t>テンポ</t>
    </rPh>
    <rPh sb="23" eb="24">
      <t>メイ</t>
    </rPh>
    <rPh sb="25" eb="27">
      <t>キサイ</t>
    </rPh>
    <phoneticPr fontId="3"/>
  </si>
  <si>
    <t>□</t>
  </si>
  <si>
    <t>○</t>
    <phoneticPr fontId="3"/>
  </si>
  <si>
    <t>施設の所在地（いずれかを選択してください）</t>
    <rPh sb="0" eb="2">
      <t>シセツ</t>
    </rPh>
    <rPh sb="3" eb="6">
      <t>ショザイチ</t>
    </rPh>
    <rPh sb="12" eb="14">
      <t>センタク</t>
    </rPh>
    <phoneticPr fontId="3"/>
  </si>
  <si>
    <t>京都市</t>
    <rPh sb="0" eb="3">
      <t>キョウトシ</t>
    </rPh>
    <phoneticPr fontId="3"/>
  </si>
  <si>
    <t>宇治市、城陽市、向日市、長岡京市、八幡市、京田辺市、木津川市</t>
    <rPh sb="0" eb="3">
      <t>ウジシ</t>
    </rPh>
    <rPh sb="4" eb="7">
      <t>ジョウヨウシ</t>
    </rPh>
    <rPh sb="8" eb="11">
      <t>ムコウシ</t>
    </rPh>
    <rPh sb="12" eb="16">
      <t>ナガオカキョウシ</t>
    </rPh>
    <rPh sb="17" eb="20">
      <t>ヤハタシ</t>
    </rPh>
    <rPh sb="21" eb="25">
      <t>キョウタナベシ</t>
    </rPh>
    <rPh sb="26" eb="30">
      <t>キヅガワシ</t>
    </rPh>
    <phoneticPr fontId="3"/>
  </si>
  <si>
    <t>その他の市町村</t>
    <rPh sb="2" eb="3">
      <t>タ</t>
    </rPh>
    <rPh sb="4" eb="7">
      <t>シチョウソン</t>
    </rPh>
    <phoneticPr fontId="3"/>
  </si>
  <si>
    <t>小計（8/2～8/19）</t>
    <rPh sb="0" eb="2">
      <t>ショウケイ</t>
    </rPh>
    <phoneticPr fontId="3"/>
  </si>
  <si>
    <t>月</t>
  </si>
  <si>
    <t>火</t>
  </si>
  <si>
    <t>日</t>
    <phoneticPr fontId="3"/>
  </si>
  <si>
    <t>小計（8/20～9/12）</t>
    <rPh sb="0" eb="2">
      <t>ショウケイ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</si>
</sst>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;\-00;00"/>
    <numFmt numFmtId="177" formatCode="#,##0.000;[Red]\-#,##0.000;0.000"/>
    <numFmt numFmtId="178" formatCode="General;;0"/>
    <numFmt numFmtId="179" formatCode="General&quot;㎡&quot;"/>
    <numFmt numFmtId="180" formatCode="General&quot;万&quot;&quot;円&quot;"/>
    <numFmt numFmtId="181" formatCode="0.0&quot;万&quot;&quot;円&quot;"/>
    <numFmt numFmtId="182" formatCode="#,##0.0;[Red]\-#,##0.0"/>
    <numFmt numFmtId="183" formatCode="0.000;;"/>
  </numFmts>
  <fonts count="50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6"/>
      <name val="ＭＳ ゴシック"/>
      <family val="3"/>
      <charset val="128"/>
    </font>
    <font>
      <b/>
      <sz val="18"/>
      <name val="HGS創英角ｺﾞｼｯｸUB"/>
      <family val="3"/>
      <charset val="128"/>
    </font>
    <font>
      <sz val="24"/>
      <name val="ＭＳ ゴシック"/>
      <family val="2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HGS創英角ｺﾞｼｯｸUB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2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name val="HGS創英角ｺﾞｼｯｸUB"/>
      <family val="3"/>
      <charset val="128"/>
    </font>
    <font>
      <b/>
      <sz val="22"/>
      <name val="ＭＳ ゴシック"/>
      <family val="3"/>
      <charset val="128"/>
    </font>
    <font>
      <sz val="16"/>
      <color theme="0" tint="-0.34998626667073579"/>
      <name val="ＭＳ ゴシック"/>
      <family val="2"/>
      <charset val="128"/>
    </font>
    <font>
      <b/>
      <sz val="18"/>
      <color theme="0" tint="-0.34998626667073579"/>
      <name val="HGS創英角ｺﾞｼｯｸUB"/>
      <family val="3"/>
      <charset val="128"/>
    </font>
    <font>
      <sz val="18"/>
      <color theme="0" tint="-0.34998626667073579"/>
      <name val="HGS創英角ｺﾞｼｯｸUB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18"/>
      <color theme="0" tint="-0.34998626667073579"/>
      <name val="ＭＳ ゴシック"/>
      <family val="2"/>
      <charset val="128"/>
    </font>
    <font>
      <sz val="18"/>
      <color theme="0" tint="-0.34998626667073579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6"/>
      <name val="ＭＳ Ｐゴシック"/>
      <family val="3"/>
      <charset val="128"/>
    </font>
    <font>
      <b/>
      <sz val="26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8"/>
      <name val="ＭＳ ゴシック"/>
      <family val="2"/>
      <charset val="128"/>
    </font>
    <font>
      <sz val="28"/>
      <name val="ＭＳ ゴシック"/>
      <family val="3"/>
      <charset val="128"/>
    </font>
    <font>
      <b/>
      <sz val="20"/>
      <color theme="4" tint="-0.249977111117893"/>
      <name val="ＭＳ Ｐゴシック"/>
      <family val="3"/>
      <charset val="128"/>
    </font>
    <font>
      <b/>
      <sz val="20"/>
      <color theme="4" tint="-0.249977111117893"/>
      <name val="ＭＳ ゴシック"/>
      <family val="3"/>
      <charset val="128"/>
    </font>
    <font>
      <sz val="24"/>
      <color theme="4" tint="-0.249977111117893"/>
      <name val="ＭＳ ゴシック"/>
      <family val="2"/>
      <charset val="128"/>
    </font>
    <font>
      <b/>
      <sz val="18"/>
      <color theme="8" tint="-0.249977111117893"/>
      <name val="ＭＳ ゴシック"/>
      <family val="3"/>
      <charset val="128"/>
    </font>
    <font>
      <b/>
      <sz val="24"/>
      <color theme="8" tint="-0.249977111117893"/>
      <name val="ＭＳ ゴシック"/>
      <family val="3"/>
      <charset val="128"/>
    </font>
    <font>
      <b/>
      <sz val="16"/>
      <color theme="8" tint="-0.249977111117893"/>
      <name val="ＭＳ 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16"/>
      <color rgb="FFFF0000"/>
      <name val="ＭＳ ゴシック"/>
      <family val="2"/>
      <charset val="128"/>
    </font>
    <font>
      <sz val="36"/>
      <color theme="4" tint="-0.249977111117893"/>
      <name val="ＭＳ ゴシック"/>
      <family val="3"/>
      <charset val="128"/>
    </font>
    <font>
      <sz val="16"/>
      <color rgb="FF0070C0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CBAD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rgb="FFFF0000"/>
      </right>
      <top/>
      <bottom style="double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 shrinkToFit="1"/>
      <protection hidden="1"/>
    </xf>
    <xf numFmtId="0" fontId="21" fillId="0" borderId="0" xfId="0" applyFont="1" applyBorder="1" applyProtection="1">
      <alignment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22" fillId="0" borderId="0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vertical="center" wrapText="1" shrinkToFit="1"/>
      <protection hidden="1"/>
    </xf>
    <xf numFmtId="0" fontId="8" fillId="0" borderId="10" xfId="0" applyFont="1" applyBorder="1" applyProtection="1">
      <alignment vertical="center"/>
      <protection hidden="1"/>
    </xf>
    <xf numFmtId="0" fontId="14" fillId="0" borderId="10" xfId="0" applyFont="1" applyBorder="1" applyProtection="1">
      <alignment vertical="center"/>
      <protection hidden="1"/>
    </xf>
    <xf numFmtId="0" fontId="2" fillId="0" borderId="10" xfId="0" applyFont="1" applyBorder="1" applyProtection="1">
      <alignment vertical="center"/>
      <protection hidden="1"/>
    </xf>
    <xf numFmtId="0" fontId="2" fillId="0" borderId="13" xfId="0" applyFont="1" applyBorder="1" applyProtection="1">
      <alignment vertical="center"/>
      <protection hidden="1"/>
    </xf>
    <xf numFmtId="0" fontId="1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 shrinkToFit="1"/>
      <protection hidden="1"/>
    </xf>
    <xf numFmtId="0" fontId="2" fillId="0" borderId="0" xfId="0" applyFont="1" applyBorder="1" applyAlignment="1" applyProtection="1">
      <alignment vertical="center" wrapText="1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25" fillId="4" borderId="0" xfId="0" applyFont="1" applyFill="1" applyBorder="1" applyProtection="1">
      <alignment vertical="center"/>
      <protection hidden="1"/>
    </xf>
    <xf numFmtId="0" fontId="15" fillId="4" borderId="13" xfId="0" applyFont="1" applyFill="1" applyBorder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15" fillId="4" borderId="0" xfId="0" applyFont="1" applyFill="1" applyBorder="1" applyProtection="1">
      <alignment vertical="center"/>
      <protection hidden="1"/>
    </xf>
    <xf numFmtId="0" fontId="12" fillId="0" borderId="0" xfId="0" applyFont="1" applyFill="1" applyBorder="1" applyProtection="1">
      <alignment vertical="center"/>
      <protection hidden="1"/>
    </xf>
    <xf numFmtId="0" fontId="15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4" fillId="0" borderId="0" xfId="0" applyFont="1" applyBorder="1" applyAlignment="1" applyProtection="1">
      <alignment vertical="center" wrapText="1"/>
      <protection hidden="1"/>
    </xf>
    <xf numFmtId="0" fontId="2" fillId="0" borderId="13" xfId="0" applyFont="1" applyBorder="1" applyAlignment="1" applyProtection="1">
      <alignment vertical="center" wrapText="1" shrinkToFi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4" fillId="0" borderId="0" xfId="0" applyFont="1" applyBorder="1" applyProtection="1">
      <alignment vertical="center"/>
      <protection hidden="1"/>
    </xf>
    <xf numFmtId="0" fontId="16" fillId="0" borderId="0" xfId="0" applyFont="1" applyBorder="1" applyAlignment="1" applyProtection="1">
      <alignment vertical="top"/>
      <protection hidden="1"/>
    </xf>
    <xf numFmtId="0" fontId="2" fillId="0" borderId="22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 wrapText="1" shrinkToFit="1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alignment vertical="center"/>
      <protection hidden="1"/>
    </xf>
    <xf numFmtId="0" fontId="16" fillId="0" borderId="23" xfId="0" applyFont="1" applyBorder="1" applyAlignment="1" applyProtection="1">
      <alignment vertical="top"/>
      <protection hidden="1"/>
    </xf>
    <xf numFmtId="0" fontId="8" fillId="0" borderId="23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2" fillId="0" borderId="13" xfId="0" applyFont="1" applyBorder="1" applyProtection="1">
      <alignment vertical="center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textRotation="255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77" fontId="9" fillId="0" borderId="0" xfId="1" applyNumberFormat="1" applyFont="1" applyFill="1" applyBorder="1" applyAlignment="1" applyProtection="1">
      <alignment horizontal="center" vertical="center"/>
      <protection hidden="1"/>
    </xf>
    <xf numFmtId="38" fontId="11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0" fontId="26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3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12" fillId="0" borderId="24" xfId="0" applyFont="1" applyFill="1" applyBorder="1" applyProtection="1">
      <alignment vertical="center"/>
      <protection hidden="1"/>
    </xf>
    <xf numFmtId="0" fontId="12" fillId="0" borderId="1" xfId="0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 shrinkToFi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vertical="center" wrapText="1" shrinkToFit="1"/>
      <protection hidden="1"/>
    </xf>
    <xf numFmtId="0" fontId="29" fillId="0" borderId="0" xfId="0" applyFont="1" applyBorder="1" applyAlignment="1" applyProtection="1">
      <alignment vertical="center" wrapText="1" shrinkToFit="1"/>
      <protection hidden="1"/>
    </xf>
    <xf numFmtId="0" fontId="33" fillId="0" borderId="0" xfId="0" applyFont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vertical="center" wrapText="1" shrinkToFit="1"/>
      <protection hidden="1"/>
    </xf>
    <xf numFmtId="0" fontId="28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35" fillId="0" borderId="0" xfId="0" applyFo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3" fillId="0" borderId="0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hidden="1"/>
    </xf>
    <xf numFmtId="183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29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83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181" fontId="2" fillId="0" borderId="35" xfId="0" applyNumberFormat="1" applyFont="1" applyBorder="1" applyAlignment="1" applyProtection="1">
      <alignment horizontal="right" vertical="center"/>
      <protection hidden="1"/>
    </xf>
    <xf numFmtId="181" fontId="2" fillId="0" borderId="7" xfId="0" applyNumberFormat="1" applyFont="1" applyBorder="1" applyAlignment="1" applyProtection="1">
      <alignment horizontal="right" vertical="center"/>
      <protection hidden="1"/>
    </xf>
    <xf numFmtId="181" fontId="2" fillId="0" borderId="8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 shrinkToFit="1"/>
      <protection hidden="1"/>
    </xf>
    <xf numFmtId="0" fontId="4" fillId="6" borderId="0" xfId="0" applyFont="1" applyFill="1" applyBorder="1" applyAlignment="1" applyProtection="1">
      <alignment horizontal="center" vertical="center" shrinkToFit="1"/>
      <protection hidden="1"/>
    </xf>
    <xf numFmtId="0" fontId="4" fillId="6" borderId="1" xfId="0" applyFont="1" applyFill="1" applyBorder="1" applyAlignment="1" applyProtection="1">
      <alignment horizontal="center" vertical="center" shrinkToFit="1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2" fillId="3" borderId="37" xfId="0" applyFont="1" applyFill="1" applyBorder="1" applyAlignment="1" applyProtection="1">
      <alignment horizontal="center" vertical="center"/>
      <protection locked="0"/>
    </xf>
    <xf numFmtId="0" fontId="42" fillId="3" borderId="3" xfId="0" applyFont="1" applyFill="1" applyBorder="1" applyAlignment="1" applyProtection="1">
      <alignment horizontal="center" vertical="center"/>
      <protection locked="0"/>
    </xf>
    <xf numFmtId="0" fontId="42" fillId="3" borderId="38" xfId="0" applyFont="1" applyFill="1" applyBorder="1" applyAlignment="1" applyProtection="1">
      <alignment horizontal="center" vertical="center"/>
      <protection locked="0"/>
    </xf>
    <xf numFmtId="0" fontId="42" fillId="3" borderId="28" xfId="0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 applyProtection="1">
      <alignment horizontal="center" vertical="center"/>
      <protection locked="0"/>
    </xf>
    <xf numFmtId="0" fontId="42" fillId="3" borderId="29" xfId="0" applyFont="1" applyFill="1" applyBorder="1" applyAlignment="1" applyProtection="1">
      <alignment horizontal="center" vertical="center"/>
      <protection locked="0"/>
    </xf>
    <xf numFmtId="0" fontId="42" fillId="3" borderId="30" xfId="0" applyFont="1" applyFill="1" applyBorder="1" applyAlignment="1" applyProtection="1">
      <alignment horizontal="center" vertical="center"/>
      <protection locked="0"/>
    </xf>
    <xf numFmtId="0" fontId="42" fillId="3" borderId="1" xfId="0" applyFont="1" applyFill="1" applyBorder="1" applyAlignment="1" applyProtection="1">
      <alignment horizontal="center" vertical="center"/>
      <protection locked="0"/>
    </xf>
    <xf numFmtId="0" fontId="42" fillId="3" borderId="31" xfId="0" applyFont="1" applyFill="1" applyBorder="1" applyAlignment="1" applyProtection="1">
      <alignment horizontal="center" vertical="center"/>
      <protection locked="0"/>
    </xf>
    <xf numFmtId="179" fontId="2" fillId="3" borderId="37" xfId="0" applyNumberFormat="1" applyFont="1" applyFill="1" applyBorder="1" applyAlignment="1" applyProtection="1">
      <alignment horizontal="center" vertical="center"/>
      <protection locked="0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38" xfId="0" applyNumberFormat="1" applyFont="1" applyFill="1" applyBorder="1" applyAlignment="1" applyProtection="1">
      <alignment horizontal="center" vertical="center"/>
      <protection locked="0"/>
    </xf>
    <xf numFmtId="179" fontId="2" fillId="3" borderId="28" xfId="0" applyNumberFormat="1" applyFont="1" applyFill="1" applyBorder="1" applyAlignment="1" applyProtection="1">
      <alignment horizontal="center" vertical="center"/>
      <protection locked="0"/>
    </xf>
    <xf numFmtId="179" fontId="2" fillId="3" borderId="0" xfId="0" applyNumberFormat="1" applyFont="1" applyFill="1" applyBorder="1" applyAlignment="1" applyProtection="1">
      <alignment horizontal="center" vertical="center"/>
      <protection locked="0"/>
    </xf>
    <xf numFmtId="179" fontId="2" fillId="3" borderId="29" xfId="0" applyNumberFormat="1" applyFont="1" applyFill="1" applyBorder="1" applyAlignment="1" applyProtection="1">
      <alignment horizontal="center" vertical="center"/>
      <protection locked="0"/>
    </xf>
    <xf numFmtId="179" fontId="2" fillId="3" borderId="30" xfId="0" applyNumberFormat="1" applyFont="1" applyFill="1" applyBorder="1" applyAlignment="1" applyProtection="1">
      <alignment horizontal="center" vertical="center"/>
      <protection locked="0"/>
    </xf>
    <xf numFmtId="179" fontId="2" fillId="3" borderId="1" xfId="0" applyNumberFormat="1" applyFont="1" applyFill="1" applyBorder="1" applyAlignment="1" applyProtection="1">
      <alignment horizontal="center" vertical="center"/>
      <protection locked="0"/>
    </xf>
    <xf numFmtId="179" fontId="2" fillId="3" borderId="31" xfId="0" applyNumberFormat="1" applyFont="1" applyFill="1" applyBorder="1" applyAlignment="1" applyProtection="1">
      <alignment horizontal="center" vertical="center"/>
      <protection locked="0"/>
    </xf>
    <xf numFmtId="180" fontId="2" fillId="0" borderId="35" xfId="0" applyNumberFormat="1" applyFont="1" applyBorder="1" applyAlignment="1" applyProtection="1">
      <alignment horizontal="right" vertical="center"/>
      <protection hidden="1"/>
    </xf>
    <xf numFmtId="180" fontId="2" fillId="0" borderId="7" xfId="0" applyNumberFormat="1" applyFont="1" applyBorder="1" applyAlignment="1" applyProtection="1">
      <alignment horizontal="right" vertical="center"/>
      <protection hidden="1"/>
    </xf>
    <xf numFmtId="180" fontId="2" fillId="0" borderId="36" xfId="0" applyNumberFormat="1" applyFont="1" applyBorder="1" applyAlignment="1" applyProtection="1">
      <alignment horizontal="right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2" fillId="3" borderId="12" xfId="0" applyFont="1" applyFill="1" applyBorder="1" applyAlignment="1" applyProtection="1">
      <alignment horizontal="center" vertical="center"/>
      <protection locked="0"/>
    </xf>
    <xf numFmtId="0" fontId="42" fillId="3" borderId="5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36" fillId="0" borderId="64" xfId="0" applyFont="1" applyFill="1" applyBorder="1" applyAlignment="1" applyProtection="1">
      <alignment horizontal="center" vertical="center"/>
      <protection hidden="1"/>
    </xf>
    <xf numFmtId="0" fontId="36" fillId="0" borderId="65" xfId="0" applyFont="1" applyFill="1" applyBorder="1" applyAlignment="1" applyProtection="1">
      <alignment horizontal="center" vertical="center"/>
      <protection hidden="1"/>
    </xf>
    <xf numFmtId="0" fontId="36" fillId="0" borderId="66" xfId="0" applyFont="1" applyFill="1" applyBorder="1" applyAlignment="1" applyProtection="1">
      <alignment horizontal="center" vertical="center"/>
      <protection hidden="1"/>
    </xf>
    <xf numFmtId="0" fontId="36" fillId="0" borderId="11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6" fillId="0" borderId="29" xfId="0" applyFont="1" applyFill="1" applyBorder="1" applyAlignment="1" applyProtection="1">
      <alignment horizontal="center" vertical="center"/>
      <protection hidden="1"/>
    </xf>
    <xf numFmtId="0" fontId="36" fillId="0" borderId="9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31" xfId="0" applyFont="1" applyFill="1" applyBorder="1" applyAlignment="1" applyProtection="1">
      <alignment horizontal="center" vertical="center"/>
      <protection hidden="1"/>
    </xf>
    <xf numFmtId="182" fontId="20" fillId="0" borderId="25" xfId="1" applyNumberFormat="1" applyFont="1" applyFill="1" applyBorder="1" applyAlignment="1" applyProtection="1">
      <alignment horizontal="right" vertical="center"/>
      <protection hidden="1"/>
    </xf>
    <xf numFmtId="182" fontId="20" fillId="0" borderId="26" xfId="1" applyNumberFormat="1" applyFont="1" applyFill="1" applyBorder="1" applyAlignment="1" applyProtection="1">
      <alignment horizontal="right" vertical="center"/>
      <protection hidden="1"/>
    </xf>
    <xf numFmtId="182" fontId="20" fillId="0" borderId="28" xfId="1" applyNumberFormat="1" applyFont="1" applyFill="1" applyBorder="1" applyAlignment="1" applyProtection="1">
      <alignment horizontal="right" vertical="center"/>
      <protection hidden="1"/>
    </xf>
    <xf numFmtId="182" fontId="20" fillId="0" borderId="0" xfId="1" applyNumberFormat="1" applyFont="1" applyFill="1" applyBorder="1" applyAlignment="1" applyProtection="1">
      <alignment horizontal="right" vertical="center"/>
      <protection hidden="1"/>
    </xf>
    <xf numFmtId="182" fontId="20" fillId="0" borderId="62" xfId="1" applyNumberFormat="1" applyFont="1" applyFill="1" applyBorder="1" applyAlignment="1" applyProtection="1">
      <alignment horizontal="right" vertical="center"/>
      <protection hidden="1"/>
    </xf>
    <xf numFmtId="182" fontId="20" fillId="0" borderId="24" xfId="1" applyNumberFormat="1" applyFont="1" applyFill="1" applyBorder="1" applyAlignment="1" applyProtection="1">
      <alignment horizontal="right" vertical="center"/>
      <protection hidden="1"/>
    </xf>
    <xf numFmtId="38" fontId="2" fillId="0" borderId="26" xfId="1" applyFont="1" applyFill="1" applyBorder="1" applyAlignment="1" applyProtection="1">
      <alignment horizontal="center" vertical="center"/>
      <protection hidden="1"/>
    </xf>
    <xf numFmtId="38" fontId="2" fillId="0" borderId="27" xfId="1" applyFont="1" applyFill="1" applyBorder="1" applyAlignment="1" applyProtection="1">
      <alignment horizontal="center" vertical="center"/>
      <protection hidden="1"/>
    </xf>
    <xf numFmtId="38" fontId="2" fillId="0" borderId="0" xfId="1" applyFont="1" applyFill="1" applyBorder="1" applyAlignment="1" applyProtection="1">
      <alignment horizontal="center" vertical="center"/>
      <protection hidden="1"/>
    </xf>
    <xf numFmtId="38" fontId="2" fillId="0" borderId="29" xfId="1" applyFont="1" applyFill="1" applyBorder="1" applyAlignment="1" applyProtection="1">
      <alignment horizontal="center" vertical="center"/>
      <protection hidden="1"/>
    </xf>
    <xf numFmtId="38" fontId="2" fillId="0" borderId="24" xfId="1" applyFont="1" applyFill="1" applyBorder="1" applyAlignment="1" applyProtection="1">
      <alignment horizontal="center" vertical="center"/>
      <protection hidden="1"/>
    </xf>
    <xf numFmtId="38" fontId="2" fillId="0" borderId="63" xfId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hidden="1"/>
    </xf>
    <xf numFmtId="0" fontId="2" fillId="0" borderId="38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31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182" fontId="41" fillId="3" borderId="6" xfId="1" applyNumberFormat="1" applyFont="1" applyFill="1" applyBorder="1" applyAlignment="1" applyProtection="1">
      <alignment horizontal="center" vertical="center"/>
      <protection locked="0"/>
    </xf>
    <xf numFmtId="182" fontId="41" fillId="3" borderId="3" xfId="1" applyNumberFormat="1" applyFont="1" applyFill="1" applyBorder="1" applyAlignment="1" applyProtection="1">
      <alignment horizontal="center" vertical="center"/>
      <protection locked="0"/>
    </xf>
    <xf numFmtId="182" fontId="41" fillId="3" borderId="9" xfId="1" applyNumberFormat="1" applyFont="1" applyFill="1" applyBorder="1" applyAlignment="1" applyProtection="1">
      <alignment horizontal="center" vertical="center"/>
      <protection locked="0"/>
    </xf>
    <xf numFmtId="182" fontId="41" fillId="3" borderId="1" xfId="1" applyNumberFormat="1" applyFont="1" applyFill="1" applyBorder="1" applyAlignment="1" applyProtection="1">
      <alignment horizontal="center" vertical="center"/>
      <protection locked="0"/>
    </xf>
    <xf numFmtId="38" fontId="11" fillId="0" borderId="3" xfId="1" applyFont="1" applyFill="1" applyBorder="1" applyAlignment="1" applyProtection="1">
      <alignment horizontal="center" vertical="center" shrinkToFit="1"/>
      <protection hidden="1"/>
    </xf>
    <xf numFmtId="38" fontId="11" fillId="0" borderId="4" xfId="1" applyFont="1" applyFill="1" applyBorder="1" applyAlignment="1" applyProtection="1">
      <alignment horizontal="center" vertical="center" shrinkToFit="1"/>
      <protection hidden="1"/>
    </xf>
    <xf numFmtId="38" fontId="11" fillId="0" borderId="1" xfId="1" applyFont="1" applyFill="1" applyBorder="1" applyAlignment="1" applyProtection="1">
      <alignment horizontal="center" vertical="center" shrinkToFit="1"/>
      <protection hidden="1"/>
    </xf>
    <xf numFmtId="38" fontId="11" fillId="0" borderId="5" xfId="1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textRotation="255" wrapText="1"/>
      <protection hidden="1"/>
    </xf>
    <xf numFmtId="0" fontId="2" fillId="0" borderId="2" xfId="0" applyFont="1" applyBorder="1" applyAlignment="1" applyProtection="1">
      <alignment horizontal="center" vertical="center" textRotation="255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10" fillId="0" borderId="3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38" fontId="10" fillId="0" borderId="1" xfId="1" applyFont="1" applyFill="1" applyBorder="1" applyAlignment="1" applyProtection="1">
      <alignment horizontal="center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left" vertical="top" shrinkToFit="1"/>
      <protection hidden="1"/>
    </xf>
    <xf numFmtId="0" fontId="4" fillId="0" borderId="21" xfId="0" applyFont="1" applyFill="1" applyBorder="1" applyAlignment="1" applyProtection="1">
      <alignment horizontal="left" vertical="top" shrinkToFit="1"/>
      <protection hidden="1"/>
    </xf>
    <xf numFmtId="0" fontId="17" fillId="0" borderId="23" xfId="0" applyFont="1" applyBorder="1" applyAlignment="1" applyProtection="1">
      <alignment horizontal="center" vertical="center" shrinkToFit="1"/>
      <protection hidden="1"/>
    </xf>
    <xf numFmtId="0" fontId="4" fillId="0" borderId="14" xfId="0" applyFont="1" applyFill="1" applyBorder="1" applyAlignment="1" applyProtection="1">
      <alignment horizontal="left" vertical="top" wrapText="1"/>
      <protection hidden="1"/>
    </xf>
    <xf numFmtId="0" fontId="4" fillId="0" borderId="15" xfId="0" applyFont="1" applyFill="1" applyBorder="1" applyAlignment="1" applyProtection="1">
      <alignment horizontal="left" vertical="top" wrapText="1"/>
      <protection hidden="1"/>
    </xf>
    <xf numFmtId="0" fontId="4" fillId="0" borderId="16" xfId="0" applyFont="1" applyFill="1" applyBorder="1" applyAlignment="1" applyProtection="1">
      <alignment horizontal="left" vertical="top" wrapText="1"/>
      <protection hidden="1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2" fillId="0" borderId="6" xfId="0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Font="1" applyFill="1" applyBorder="1" applyAlignment="1" applyProtection="1">
      <alignment horizontal="center" vertical="center" wrapText="1" shrinkToFit="1"/>
      <protection hidden="1"/>
    </xf>
    <xf numFmtId="0" fontId="2" fillId="0" borderId="9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5" xfId="0" applyFont="1" applyFill="1" applyBorder="1" applyAlignment="1" applyProtection="1">
      <alignment horizontal="center" vertical="center" wrapText="1" shrinkToFit="1"/>
      <protection hidden="1"/>
    </xf>
    <xf numFmtId="177" fontId="9" fillId="0" borderId="6" xfId="1" applyNumberFormat="1" applyFont="1" applyFill="1" applyBorder="1" applyAlignment="1" applyProtection="1">
      <alignment horizontal="center" vertical="center"/>
      <protection hidden="1"/>
    </xf>
    <xf numFmtId="177" fontId="9" fillId="0" borderId="3" xfId="1" applyNumberFormat="1" applyFont="1" applyFill="1" applyBorder="1" applyAlignment="1" applyProtection="1">
      <alignment horizontal="center"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177" fontId="9" fillId="0" borderId="9" xfId="1" applyNumberFormat="1" applyFont="1" applyFill="1" applyBorder="1" applyAlignment="1" applyProtection="1">
      <alignment horizontal="center" vertical="center"/>
      <protection hidden="1"/>
    </xf>
    <xf numFmtId="177" fontId="9" fillId="0" borderId="1" xfId="1" applyNumberFormat="1" applyFont="1" applyFill="1" applyBorder="1" applyAlignment="1" applyProtection="1">
      <alignment horizontal="center" vertical="center"/>
      <protection hidden="1"/>
    </xf>
    <xf numFmtId="177" fontId="9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78" fontId="15" fillId="0" borderId="0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3" xfId="0" applyFont="1" applyFill="1" applyBorder="1" applyAlignment="1" applyProtection="1">
      <alignment horizontal="center" vertical="center" textRotation="255"/>
      <protection hidden="1"/>
    </xf>
    <xf numFmtId="0" fontId="2" fillId="0" borderId="1" xfId="0" applyFont="1" applyFill="1" applyBorder="1" applyAlignment="1" applyProtection="1">
      <alignment horizontal="center" vertical="center" textRotation="255"/>
      <protection hidden="1"/>
    </xf>
    <xf numFmtId="176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76" fontId="9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9" xfId="0" applyNumberFormat="1" applyFont="1" applyFill="1" applyBorder="1" applyAlignment="1" applyProtection="1">
      <alignment horizontal="center" vertical="center" shrinkToFit="1"/>
      <protection hidden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 applyProtection="1">
      <alignment horizontal="center" vertical="center" wrapText="1" shrinkToFit="1"/>
      <protection hidden="1"/>
    </xf>
    <xf numFmtId="0" fontId="2" fillId="0" borderId="2" xfId="0" applyFont="1" applyFill="1" applyBorder="1" applyAlignment="1" applyProtection="1">
      <alignment horizontal="center" vertical="center" textRotation="255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40" fillId="3" borderId="19" xfId="0" applyFont="1" applyFill="1" applyBorder="1" applyAlignment="1" applyProtection="1">
      <alignment horizontal="center" vertical="center" shrinkToFit="1"/>
      <protection locked="0"/>
    </xf>
    <xf numFmtId="0" fontId="40" fillId="3" borderId="20" xfId="0" applyFont="1" applyFill="1" applyBorder="1" applyAlignment="1" applyProtection="1">
      <alignment horizontal="center" vertical="center" shrinkToFit="1"/>
      <protection locked="0"/>
    </xf>
    <xf numFmtId="176" fontId="39" fillId="3" borderId="6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29" fillId="0" borderId="51" xfId="0" applyFont="1" applyBorder="1" applyAlignment="1" applyProtection="1">
      <alignment horizontal="center" vertical="center" wrapText="1" shrinkToFit="1"/>
      <protection hidden="1"/>
    </xf>
    <xf numFmtId="0" fontId="29" fillId="0" borderId="52" xfId="0" applyFont="1" applyBorder="1" applyAlignment="1" applyProtection="1">
      <alignment horizontal="center" vertical="center" wrapText="1" shrinkToFit="1"/>
      <protection hidden="1"/>
    </xf>
    <xf numFmtId="0" fontId="29" fillId="0" borderId="54" xfId="0" applyFont="1" applyBorder="1" applyAlignment="1" applyProtection="1">
      <alignment horizontal="center" vertical="center" wrapText="1" shrinkToFit="1"/>
      <protection hidden="1"/>
    </xf>
    <xf numFmtId="0" fontId="29" fillId="0" borderId="2" xfId="0" applyFont="1" applyBorder="1" applyAlignment="1" applyProtection="1">
      <alignment horizontal="center" vertical="center" wrapText="1" shrinkToFit="1"/>
      <protection hidden="1"/>
    </xf>
    <xf numFmtId="0" fontId="27" fillId="0" borderId="52" xfId="0" applyFont="1" applyFill="1" applyBorder="1" applyAlignment="1" applyProtection="1">
      <alignment horizontal="center" vertical="center" wrapText="1" shrinkToFit="1"/>
      <protection hidden="1"/>
    </xf>
    <xf numFmtId="0" fontId="27" fillId="0" borderId="2" xfId="0" applyFont="1" applyFill="1" applyBorder="1" applyAlignment="1" applyProtection="1">
      <alignment horizontal="center" vertical="center" wrapText="1" shrinkToFit="1"/>
      <protection hidden="1"/>
    </xf>
    <xf numFmtId="0" fontId="27" fillId="0" borderId="53" xfId="0" applyFont="1" applyFill="1" applyBorder="1" applyAlignment="1" applyProtection="1">
      <alignment horizontal="center" vertical="center" wrapText="1" shrinkToFit="1"/>
      <protection hidden="1"/>
    </xf>
    <xf numFmtId="0" fontId="27" fillId="0" borderId="55" xfId="0" applyFont="1" applyFill="1" applyBorder="1" applyAlignment="1" applyProtection="1">
      <alignment horizontal="center" vertical="center" wrapText="1" shrinkToFit="1"/>
      <protection hidden="1"/>
    </xf>
    <xf numFmtId="0" fontId="37" fillId="7" borderId="54" xfId="0" applyFont="1" applyFill="1" applyBorder="1" applyAlignment="1" applyProtection="1">
      <alignment horizontal="center" vertical="center" wrapText="1" shrinkToFit="1"/>
      <protection locked="0"/>
    </xf>
    <xf numFmtId="0" fontId="37" fillId="7" borderId="2" xfId="0" applyFont="1" applyFill="1" applyBorder="1" applyAlignment="1" applyProtection="1">
      <alignment horizontal="center" vertical="center" wrapText="1" shrinkToFit="1"/>
      <protection locked="0"/>
    </xf>
    <xf numFmtId="0" fontId="37" fillId="7" borderId="56" xfId="0" applyFont="1" applyFill="1" applyBorder="1" applyAlignment="1" applyProtection="1">
      <alignment horizontal="center" vertical="center" wrapText="1" shrinkToFit="1"/>
      <protection locked="0"/>
    </xf>
    <xf numFmtId="0" fontId="37" fillId="7" borderId="57" xfId="0" applyFont="1" applyFill="1" applyBorder="1" applyAlignment="1" applyProtection="1">
      <alignment horizontal="center" vertical="center" wrapText="1" shrinkToFit="1"/>
      <protection locked="0"/>
    </xf>
    <xf numFmtId="0" fontId="38" fillId="7" borderId="2" xfId="0" applyFont="1" applyFill="1" applyBorder="1" applyAlignment="1" applyProtection="1">
      <alignment horizontal="center" vertical="center" shrinkToFit="1"/>
      <protection locked="0"/>
    </xf>
    <xf numFmtId="0" fontId="38" fillId="7" borderId="57" xfId="0" applyFont="1" applyFill="1" applyBorder="1" applyAlignment="1" applyProtection="1">
      <alignment horizontal="center" vertical="center" shrinkToFit="1"/>
      <protection locked="0"/>
    </xf>
    <xf numFmtId="0" fontId="38" fillId="7" borderId="55" xfId="0" applyFont="1" applyFill="1" applyBorder="1" applyAlignment="1" applyProtection="1">
      <alignment horizontal="center" vertical="center" shrinkToFit="1"/>
      <protection locked="0"/>
    </xf>
    <xf numFmtId="0" fontId="38" fillId="7" borderId="58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right" vertical="center" shrinkToFit="1"/>
      <protection hidden="1"/>
    </xf>
    <xf numFmtId="0" fontId="44" fillId="0" borderId="51" xfId="0" applyFont="1" applyBorder="1" applyAlignment="1" applyProtection="1">
      <alignment horizontal="center" vertical="center" shrinkToFit="1"/>
      <protection hidden="1"/>
    </xf>
    <xf numFmtId="0" fontId="44" fillId="0" borderId="52" xfId="0" applyFont="1" applyBorder="1" applyAlignment="1" applyProtection="1">
      <alignment horizontal="center" vertical="center" shrinkToFit="1"/>
      <protection hidden="1"/>
    </xf>
    <xf numFmtId="0" fontId="44" fillId="0" borderId="53" xfId="0" applyFont="1" applyBorder="1" applyAlignment="1" applyProtection="1">
      <alignment horizontal="center" vertical="center" shrinkToFit="1"/>
      <protection hidden="1"/>
    </xf>
    <xf numFmtId="0" fontId="48" fillId="3" borderId="54" xfId="0" applyFont="1" applyFill="1" applyBorder="1" applyAlignment="1" applyProtection="1">
      <alignment horizontal="center" vertical="center" shrinkToFit="1"/>
      <protection locked="0" hidden="1"/>
    </xf>
    <xf numFmtId="0" fontId="48" fillId="3" borderId="2" xfId="0" applyFont="1" applyFill="1" applyBorder="1" applyAlignment="1" applyProtection="1">
      <alignment horizontal="center" vertical="center" shrinkToFit="1"/>
      <protection locked="0" hidden="1"/>
    </xf>
    <xf numFmtId="0" fontId="46" fillId="0" borderId="2" xfId="0" applyFont="1" applyBorder="1" applyAlignment="1" applyProtection="1">
      <alignment horizontal="left" vertical="center" shrinkToFit="1"/>
      <protection hidden="1"/>
    </xf>
    <xf numFmtId="0" fontId="46" fillId="0" borderId="55" xfId="0" applyFont="1" applyBorder="1" applyAlignment="1" applyProtection="1">
      <alignment horizontal="left" vertical="center" shrinkToFit="1"/>
      <protection hidden="1"/>
    </xf>
    <xf numFmtId="0" fontId="45" fillId="3" borderId="54" xfId="0" applyFont="1" applyFill="1" applyBorder="1" applyAlignment="1" applyProtection="1">
      <alignment horizontal="center" vertical="center" shrinkToFit="1"/>
      <protection locked="0" hidden="1"/>
    </xf>
    <xf numFmtId="0" fontId="45" fillId="3" borderId="2" xfId="0" applyFont="1" applyFill="1" applyBorder="1" applyAlignment="1" applyProtection="1">
      <alignment horizontal="center" vertical="center" shrinkToFit="1"/>
      <protection locked="0" hidden="1"/>
    </xf>
    <xf numFmtId="0" fontId="36" fillId="5" borderId="6" xfId="0" applyFont="1" applyFill="1" applyBorder="1" applyAlignment="1" applyProtection="1">
      <alignment horizontal="center" vertical="center"/>
      <protection hidden="1"/>
    </xf>
    <xf numFmtId="0" fontId="36" fillId="5" borderId="3" xfId="0" applyFont="1" applyFill="1" applyBorder="1" applyAlignment="1" applyProtection="1">
      <alignment horizontal="center" vertical="center"/>
      <protection hidden="1"/>
    </xf>
    <xf numFmtId="0" fontId="36" fillId="5" borderId="39" xfId="0" applyFont="1" applyFill="1" applyBorder="1" applyAlignment="1" applyProtection="1">
      <alignment horizontal="center" vertical="center"/>
      <protection hidden="1"/>
    </xf>
    <xf numFmtId="0" fontId="36" fillId="5" borderId="11" xfId="0" applyFont="1" applyFill="1" applyBorder="1" applyAlignment="1" applyProtection="1">
      <alignment horizontal="center" vertical="center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0" fontId="36" fillId="5" borderId="43" xfId="0" applyFont="1" applyFill="1" applyBorder="1" applyAlignment="1" applyProtection="1">
      <alignment horizontal="center" vertical="center"/>
      <protection hidden="1"/>
    </xf>
    <xf numFmtId="0" fontId="36" fillId="5" borderId="45" xfId="0" applyFont="1" applyFill="1" applyBorder="1" applyAlignment="1" applyProtection="1">
      <alignment horizontal="center" vertical="center"/>
      <protection hidden="1"/>
    </xf>
    <xf numFmtId="0" fontId="36" fillId="5" borderId="46" xfId="0" applyFont="1" applyFill="1" applyBorder="1" applyAlignment="1" applyProtection="1">
      <alignment horizontal="center" vertical="center"/>
      <protection hidden="1"/>
    </xf>
    <xf numFmtId="0" fontId="36" fillId="5" borderId="47" xfId="0" applyFont="1" applyFill="1" applyBorder="1" applyAlignment="1" applyProtection="1">
      <alignment horizontal="center" vertical="center"/>
      <protection hidden="1"/>
    </xf>
    <xf numFmtId="182" fontId="20" fillId="5" borderId="40" xfId="1" applyNumberFormat="1" applyFont="1" applyFill="1" applyBorder="1" applyAlignment="1" applyProtection="1">
      <alignment horizontal="right" vertical="center"/>
      <protection hidden="1"/>
    </xf>
    <xf numFmtId="182" fontId="20" fillId="5" borderId="41" xfId="1" applyNumberFormat="1" applyFont="1" applyFill="1" applyBorder="1" applyAlignment="1" applyProtection="1">
      <alignment horizontal="right" vertical="center"/>
      <protection hidden="1"/>
    </xf>
    <xf numFmtId="182" fontId="20" fillId="5" borderId="44" xfId="1" applyNumberFormat="1" applyFont="1" applyFill="1" applyBorder="1" applyAlignment="1" applyProtection="1">
      <alignment horizontal="right" vertical="center"/>
      <protection hidden="1"/>
    </xf>
    <xf numFmtId="182" fontId="20" fillId="5" borderId="0" xfId="1" applyNumberFormat="1" applyFont="1" applyFill="1" applyBorder="1" applyAlignment="1" applyProtection="1">
      <alignment horizontal="right" vertical="center"/>
      <protection hidden="1"/>
    </xf>
    <xf numFmtId="182" fontId="20" fillId="5" borderId="48" xfId="1" applyNumberFormat="1" applyFont="1" applyFill="1" applyBorder="1" applyAlignment="1" applyProtection="1">
      <alignment horizontal="right" vertical="center"/>
      <protection hidden="1"/>
    </xf>
    <xf numFmtId="182" fontId="20" fillId="5" borderId="49" xfId="1" applyNumberFormat="1" applyFont="1" applyFill="1" applyBorder="1" applyAlignment="1" applyProtection="1">
      <alignment horizontal="right" vertical="center"/>
      <protection hidden="1"/>
    </xf>
    <xf numFmtId="38" fontId="2" fillId="5" borderId="41" xfId="1" applyFont="1" applyFill="1" applyBorder="1" applyAlignment="1" applyProtection="1">
      <alignment horizontal="center" vertical="center"/>
      <protection hidden="1"/>
    </xf>
    <xf numFmtId="38" fontId="2" fillId="5" borderId="42" xfId="1" applyFont="1" applyFill="1" applyBorder="1" applyAlignment="1" applyProtection="1">
      <alignment horizontal="center" vertical="center"/>
      <protection hidden="1"/>
    </xf>
    <xf numFmtId="38" fontId="2" fillId="5" borderId="0" xfId="1" applyFont="1" applyFill="1" applyBorder="1" applyAlignment="1" applyProtection="1">
      <alignment horizontal="center" vertical="center"/>
      <protection hidden="1"/>
    </xf>
    <xf numFmtId="38" fontId="2" fillId="5" borderId="43" xfId="1" applyFont="1" applyFill="1" applyBorder="1" applyAlignment="1" applyProtection="1">
      <alignment horizontal="center" vertical="center"/>
      <protection hidden="1"/>
    </xf>
    <xf numFmtId="38" fontId="2" fillId="5" borderId="49" xfId="1" applyFont="1" applyFill="1" applyBorder="1" applyAlignment="1" applyProtection="1">
      <alignment horizontal="center" vertical="center"/>
      <protection hidden="1"/>
    </xf>
    <xf numFmtId="38" fontId="2" fillId="5" borderId="50" xfId="1" applyFont="1" applyFill="1" applyBorder="1" applyAlignment="1" applyProtection="1">
      <alignment horizontal="center" vertical="center"/>
      <protection hidden="1"/>
    </xf>
    <xf numFmtId="0" fontId="45" fillId="3" borderId="59" xfId="0" applyFont="1" applyFill="1" applyBorder="1" applyAlignment="1" applyProtection="1">
      <alignment horizontal="center" vertical="center" shrinkToFit="1"/>
      <protection locked="0" hidden="1"/>
    </xf>
    <xf numFmtId="0" fontId="45" fillId="3" borderId="60" xfId="0" applyFont="1" applyFill="1" applyBorder="1" applyAlignment="1" applyProtection="1">
      <alignment horizontal="center" vertical="center" shrinkToFit="1"/>
      <protection locked="0" hidden="1"/>
    </xf>
    <xf numFmtId="0" fontId="46" fillId="0" borderId="60" xfId="0" applyFont="1" applyBorder="1" applyAlignment="1" applyProtection="1">
      <alignment horizontal="left" vertical="center" shrinkToFit="1"/>
      <protection hidden="1"/>
    </xf>
    <xf numFmtId="0" fontId="46" fillId="0" borderId="61" xfId="0" applyFont="1" applyBorder="1" applyAlignment="1" applyProtection="1">
      <alignment horizontal="left" vertical="center" shrinkToFit="1"/>
      <protection hidden="1"/>
    </xf>
    <xf numFmtId="0" fontId="2" fillId="6" borderId="38" xfId="0" applyFont="1" applyFill="1" applyBorder="1" applyAlignment="1" applyProtection="1">
      <alignment horizontal="center" vertical="center"/>
      <protection hidden="1"/>
    </xf>
    <xf numFmtId="0" fontId="2" fillId="6" borderId="11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31" xfId="0" applyFont="1" applyFill="1" applyBorder="1" applyAlignment="1" applyProtection="1">
      <alignment horizontal="center" vertical="center"/>
      <protection hidden="1"/>
    </xf>
    <xf numFmtId="181" fontId="2" fillId="0" borderId="37" xfId="0" applyNumberFormat="1" applyFont="1" applyBorder="1" applyAlignment="1" applyProtection="1">
      <alignment horizontal="right" vertical="center"/>
      <protection hidden="1"/>
    </xf>
    <xf numFmtId="181" fontId="2" fillId="0" borderId="3" xfId="0" applyNumberFormat="1" applyFont="1" applyBorder="1" applyAlignment="1" applyProtection="1">
      <alignment horizontal="right" vertical="center"/>
      <protection hidden="1"/>
    </xf>
    <xf numFmtId="181" fontId="2" fillId="0" borderId="4" xfId="0" applyNumberFormat="1" applyFont="1" applyBorder="1" applyAlignment="1" applyProtection="1">
      <alignment horizontal="right" vertical="center"/>
      <protection hidden="1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32" fillId="7" borderId="54" xfId="0" applyFont="1" applyFill="1" applyBorder="1" applyAlignment="1" applyProtection="1">
      <alignment horizontal="center" vertical="center" wrapText="1" shrinkToFit="1"/>
      <protection locked="0"/>
    </xf>
    <xf numFmtId="0" fontId="32" fillId="7" borderId="2" xfId="0" applyFont="1" applyFill="1" applyBorder="1" applyAlignment="1" applyProtection="1">
      <alignment horizontal="center" vertical="center" wrapText="1" shrinkToFit="1"/>
      <protection locked="0"/>
    </xf>
    <xf numFmtId="0" fontId="32" fillId="7" borderId="56" xfId="0" applyFont="1" applyFill="1" applyBorder="1" applyAlignment="1" applyProtection="1">
      <alignment horizontal="center" vertical="center" wrapText="1" shrinkToFit="1"/>
      <protection locked="0"/>
    </xf>
    <xf numFmtId="0" fontId="32" fillId="7" borderId="57" xfId="0" applyFont="1" applyFill="1" applyBorder="1" applyAlignment="1" applyProtection="1">
      <alignment horizontal="center" vertical="center" wrapText="1" shrinkToFit="1"/>
      <protection locked="0"/>
    </xf>
    <xf numFmtId="0" fontId="28" fillId="7" borderId="2" xfId="0" applyFont="1" applyFill="1" applyBorder="1" applyAlignment="1" applyProtection="1">
      <alignment horizontal="center" vertical="center" shrinkToFit="1"/>
      <protection locked="0"/>
    </xf>
    <xf numFmtId="0" fontId="28" fillId="7" borderId="57" xfId="0" applyFont="1" applyFill="1" applyBorder="1" applyAlignment="1" applyProtection="1">
      <alignment horizontal="center" vertical="center" shrinkToFit="1"/>
      <protection locked="0"/>
    </xf>
    <xf numFmtId="0" fontId="28" fillId="7" borderId="55" xfId="0" applyFont="1" applyFill="1" applyBorder="1" applyAlignment="1" applyProtection="1">
      <alignment horizontal="center" vertical="center" shrinkToFit="1"/>
      <protection locked="0"/>
    </xf>
    <xf numFmtId="0" fontId="28" fillId="7" borderId="58" xfId="0" applyFont="1" applyFill="1" applyBorder="1" applyAlignment="1" applyProtection="1">
      <alignment horizontal="center" vertical="center" shrinkToFit="1"/>
      <protection locked="0"/>
    </xf>
    <xf numFmtId="182" fontId="9" fillId="3" borderId="6" xfId="1" applyNumberFormat="1" applyFont="1" applyFill="1" applyBorder="1" applyAlignment="1" applyProtection="1">
      <alignment horizontal="center" vertical="center"/>
      <protection locked="0"/>
    </xf>
    <xf numFmtId="182" fontId="9" fillId="3" borderId="3" xfId="1" applyNumberFormat="1" applyFont="1" applyFill="1" applyBorder="1" applyAlignment="1" applyProtection="1">
      <alignment horizontal="center" vertical="center"/>
      <protection locked="0"/>
    </xf>
    <xf numFmtId="182" fontId="9" fillId="3" borderId="9" xfId="1" applyNumberFormat="1" applyFont="1" applyFill="1" applyBorder="1" applyAlignment="1" applyProtection="1">
      <alignment horizontal="center" vertical="center"/>
      <protection locked="0"/>
    </xf>
    <xf numFmtId="182" fontId="9" fillId="3" borderId="1" xfId="1" applyNumberFormat="1" applyFont="1" applyFill="1" applyBorder="1" applyAlignment="1" applyProtection="1">
      <alignment horizontal="center" vertical="center"/>
      <protection locked="0"/>
    </xf>
    <xf numFmtId="0" fontId="36" fillId="0" borderId="6" xfId="0" applyFont="1" applyFill="1" applyBorder="1" applyAlignment="1" applyProtection="1">
      <alignment horizontal="center" vertical="center"/>
      <protection hidden="1"/>
    </xf>
    <xf numFmtId="0" fontId="36" fillId="0" borderId="3" xfId="0" applyFont="1" applyFill="1" applyBorder="1" applyAlignment="1" applyProtection="1">
      <alignment horizontal="center" vertical="center"/>
      <protection hidden="1"/>
    </xf>
    <xf numFmtId="0" fontId="36" fillId="0" borderId="38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6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C1F56B3-A944-46A7-AF84-6B394C4C6875}"/>
            </a:ext>
          </a:extLst>
        </xdr:cNvPr>
        <xdr:cNvSpPr/>
      </xdr:nvSpPr>
      <xdr:spPr>
        <a:xfrm>
          <a:off x="5769769" y="79248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49</xdr:row>
      <xdr:rowOff>57150</xdr:rowOff>
    </xdr:from>
    <xdr:to>
      <xdr:col>22</xdr:col>
      <xdr:colOff>202407</xdr:colOff>
      <xdr:row>50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7E8A45EC-AEDD-406D-B7D2-E9CD7F0D81D4}"/>
            </a:ext>
          </a:extLst>
        </xdr:cNvPr>
        <xdr:cNvSpPr/>
      </xdr:nvSpPr>
      <xdr:spPr>
        <a:xfrm>
          <a:off x="5769769" y="1450657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68</xdr:row>
      <xdr:rowOff>57150</xdr:rowOff>
    </xdr:from>
    <xdr:to>
      <xdr:col>22</xdr:col>
      <xdr:colOff>202407</xdr:colOff>
      <xdr:row>69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220FE32E-7235-4914-B496-E55DFDA47549}"/>
            </a:ext>
          </a:extLst>
        </xdr:cNvPr>
        <xdr:cNvSpPr/>
      </xdr:nvSpPr>
      <xdr:spPr>
        <a:xfrm>
          <a:off x="5769769" y="2065020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190500</xdr:colOff>
      <xdr:row>15</xdr:row>
      <xdr:rowOff>42163</xdr:rowOff>
    </xdr:from>
    <xdr:to>
      <xdr:col>43</xdr:col>
      <xdr:colOff>193962</xdr:colOff>
      <xdr:row>19</xdr:row>
      <xdr:rowOff>6329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E812F1-6932-4EC2-986D-D6B44C656AF0}"/>
            </a:ext>
          </a:extLst>
        </xdr:cNvPr>
        <xdr:cNvSpPr/>
      </xdr:nvSpPr>
      <xdr:spPr>
        <a:xfrm>
          <a:off x="6150429" y="3403127"/>
          <a:ext cx="5595997" cy="943881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入力が必要な欄はすべて朱色で表示されて</a:t>
          </a:r>
          <a:endParaRPr kumimoji="1" lang="en-US" altLang="ja-JP" sz="16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います。またそれ以外の欄は入力できません。</a:t>
          </a:r>
        </a:p>
      </xdr:txBody>
    </xdr:sp>
    <xdr:clientData/>
  </xdr:twoCellAnchor>
  <xdr:twoCellAnchor>
    <xdr:from>
      <xdr:col>24</xdr:col>
      <xdr:colOff>4397</xdr:colOff>
      <xdr:row>15</xdr:row>
      <xdr:rowOff>221322</xdr:rowOff>
    </xdr:from>
    <xdr:to>
      <xdr:col>27</xdr:col>
      <xdr:colOff>38246</xdr:colOff>
      <xdr:row>18</xdr:row>
      <xdr:rowOff>183222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8945F76-A281-4C86-80B4-2A077F6214E2}"/>
            </a:ext>
          </a:extLst>
        </xdr:cNvPr>
        <xdr:cNvSpPr/>
      </xdr:nvSpPr>
      <xdr:spPr>
        <a:xfrm>
          <a:off x="6481397" y="3582286"/>
          <a:ext cx="809456" cy="57422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36</xdr:col>
      <xdr:colOff>52698</xdr:colOff>
      <xdr:row>1</xdr:row>
      <xdr:rowOff>103909</xdr:rowOff>
    </xdr:from>
    <xdr:to>
      <xdr:col>43</xdr:col>
      <xdr:colOff>13114</xdr:colOff>
      <xdr:row>3</xdr:row>
      <xdr:rowOff>242454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620BAF-49AD-4842-A283-B0BF2E1792FB}"/>
            </a:ext>
          </a:extLst>
        </xdr:cNvPr>
        <xdr:cNvSpPr txBox="1"/>
      </xdr:nvSpPr>
      <xdr:spPr>
        <a:xfrm>
          <a:off x="9750880" y="467591"/>
          <a:ext cx="1900052" cy="100445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FF0000"/>
              </a:solidFill>
            </a:rPr>
            <a:t>記載例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294410</xdr:colOff>
      <xdr:row>56</xdr:row>
      <xdr:rowOff>86591</xdr:rowOff>
    </xdr:from>
    <xdr:to>
      <xdr:col>20</xdr:col>
      <xdr:colOff>63294</xdr:colOff>
      <xdr:row>60</xdr:row>
      <xdr:rowOff>150812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569376BF-600B-4748-BF2F-63F5D46FC7C4}"/>
            </a:ext>
          </a:extLst>
        </xdr:cNvPr>
        <xdr:cNvSpPr/>
      </xdr:nvSpPr>
      <xdr:spPr>
        <a:xfrm>
          <a:off x="1541319" y="16937182"/>
          <a:ext cx="3977202" cy="1501630"/>
        </a:xfrm>
        <a:prstGeom prst="wedgeRectCallout">
          <a:avLst>
            <a:gd name="adj1" fmla="val -59686"/>
            <a:gd name="adj2" fmla="val 4769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イベント開催以外の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営業パターンの場合は、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チェックを外してくだ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さい。</a:t>
          </a:r>
        </a:p>
      </xdr:txBody>
    </xdr:sp>
    <xdr:clientData/>
  </xdr:twoCellAnchor>
  <xdr:twoCellAnchor editAs="oneCell">
    <xdr:from>
      <xdr:col>13</xdr:col>
      <xdr:colOff>217509</xdr:colOff>
      <xdr:row>56</xdr:row>
      <xdr:rowOff>261216</xdr:rowOff>
    </xdr:from>
    <xdr:to>
      <xdr:col>19</xdr:col>
      <xdr:colOff>182735</xdr:colOff>
      <xdr:row>59</xdr:row>
      <xdr:rowOff>238538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AB5801F-360A-4306-9CC6-FEA7E49E0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4327" y="17111807"/>
          <a:ext cx="1523863" cy="1085686"/>
        </a:xfrm>
        <a:prstGeom prst="rect">
          <a:avLst/>
        </a:prstGeom>
      </xdr:spPr>
    </xdr:pic>
    <xdr:clientData/>
  </xdr:twoCellAnchor>
  <xdr:twoCellAnchor>
    <xdr:from>
      <xdr:col>3</xdr:col>
      <xdr:colOff>294408</xdr:colOff>
      <xdr:row>244</xdr:row>
      <xdr:rowOff>34636</xdr:rowOff>
    </xdr:from>
    <xdr:to>
      <xdr:col>15</xdr:col>
      <xdr:colOff>80403</xdr:colOff>
      <xdr:row>255</xdr:row>
      <xdr:rowOff>61854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265E8725-B673-4AA9-97DF-3DA0B46FD055}"/>
            </a:ext>
          </a:extLst>
        </xdr:cNvPr>
        <xdr:cNvSpPr/>
      </xdr:nvSpPr>
      <xdr:spPr>
        <a:xfrm>
          <a:off x="1229590" y="36108409"/>
          <a:ext cx="3007177" cy="1551218"/>
        </a:xfrm>
        <a:prstGeom prst="wedgeRectCallout">
          <a:avLst>
            <a:gd name="adj1" fmla="val 1123"/>
            <a:gd name="adj2" fmla="val -10554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▼を押すと「〇」「定」「</a:t>
          </a:r>
          <a:r>
            <a:rPr kumimoji="1" lang="en-US" altLang="ja-JP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」「－」の選択肢が表示されますので、要請に応じた状況を選択してください。</a:t>
          </a:r>
        </a:p>
      </xdr:txBody>
    </xdr:sp>
    <xdr:clientData/>
  </xdr:twoCellAnchor>
  <xdr:twoCellAnchor>
    <xdr:from>
      <xdr:col>16</xdr:col>
      <xdr:colOff>160810</xdr:colOff>
      <xdr:row>246</xdr:row>
      <xdr:rowOff>7422</xdr:rowOff>
    </xdr:from>
    <xdr:to>
      <xdr:col>33</xdr:col>
      <xdr:colOff>210288</xdr:colOff>
      <xdr:row>256</xdr:row>
      <xdr:rowOff>49482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E43DD17B-8252-4F49-9752-B41443EB9046}"/>
            </a:ext>
          </a:extLst>
        </xdr:cNvPr>
        <xdr:cNvSpPr/>
      </xdr:nvSpPr>
      <xdr:spPr>
        <a:xfrm>
          <a:off x="4576946" y="36358286"/>
          <a:ext cx="4500251" cy="1427514"/>
        </a:xfrm>
        <a:prstGeom prst="wedgeRectCallout">
          <a:avLst>
            <a:gd name="adj1" fmla="val -53518"/>
            <a:gd name="adj2" fmla="val -13393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対象店舗面積は、前ページで入力した数値が自動入力されます。日によって変更がある場合は、ここに直接入力して変更してください。</a:t>
          </a:r>
        </a:p>
      </xdr:txBody>
    </xdr:sp>
    <xdr:clientData/>
  </xdr:twoCellAnchor>
  <xdr:twoCellAnchor>
    <xdr:from>
      <xdr:col>14</xdr:col>
      <xdr:colOff>242454</xdr:colOff>
      <xdr:row>402</xdr:row>
      <xdr:rowOff>51953</xdr:rowOff>
    </xdr:from>
    <xdr:to>
      <xdr:col>32</xdr:col>
      <xdr:colOff>18770</xdr:colOff>
      <xdr:row>406</xdr:row>
      <xdr:rowOff>56655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59925B2A-AC51-4214-BDD7-8B3E78F2C120}"/>
            </a:ext>
          </a:extLst>
        </xdr:cNvPr>
        <xdr:cNvSpPr/>
      </xdr:nvSpPr>
      <xdr:spPr>
        <a:xfrm>
          <a:off x="4139045" y="58327635"/>
          <a:ext cx="4469543" cy="558884"/>
        </a:xfrm>
        <a:prstGeom prst="wedgeRectCallout">
          <a:avLst>
            <a:gd name="adj1" fmla="val 29428"/>
            <a:gd name="adj2" fmla="val 13417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  <xdr:twoCellAnchor>
    <xdr:from>
      <xdr:col>19</xdr:col>
      <xdr:colOff>34636</xdr:colOff>
      <xdr:row>268</xdr:row>
      <xdr:rowOff>51954</xdr:rowOff>
    </xdr:from>
    <xdr:to>
      <xdr:col>36</xdr:col>
      <xdr:colOff>40820</xdr:colOff>
      <xdr:row>273</xdr:row>
      <xdr:rowOff>136070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4A0E19D2-BC20-4F6B-9351-2887619CFCB0}"/>
            </a:ext>
          </a:extLst>
        </xdr:cNvPr>
        <xdr:cNvSpPr/>
      </xdr:nvSpPr>
      <xdr:spPr>
        <a:xfrm>
          <a:off x="5230091" y="39450818"/>
          <a:ext cx="4508911" cy="776843"/>
        </a:xfrm>
        <a:prstGeom prst="wedgeRectCallout">
          <a:avLst>
            <a:gd name="adj1" fmla="val -17471"/>
            <a:gd name="adj2" fmla="val -899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パターン１以外の場合は、変更してください。</a:t>
          </a:r>
        </a:p>
      </xdr:txBody>
    </xdr:sp>
    <xdr:clientData/>
  </xdr:twoCellAnchor>
  <xdr:twoCellAnchor>
    <xdr:from>
      <xdr:col>15</xdr:col>
      <xdr:colOff>86590</xdr:colOff>
      <xdr:row>302</xdr:row>
      <xdr:rowOff>86591</xdr:rowOff>
    </xdr:from>
    <xdr:to>
      <xdr:col>32</xdr:col>
      <xdr:colOff>122679</xdr:colOff>
      <xdr:row>306</xdr:row>
      <xdr:rowOff>91292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B1EE85EE-A9FF-4318-970A-05355DAF1865}"/>
            </a:ext>
          </a:extLst>
        </xdr:cNvPr>
        <xdr:cNvSpPr/>
      </xdr:nvSpPr>
      <xdr:spPr>
        <a:xfrm>
          <a:off x="4242954" y="44369182"/>
          <a:ext cx="4469543" cy="558883"/>
        </a:xfrm>
        <a:prstGeom prst="wedgeRectCallout">
          <a:avLst>
            <a:gd name="adj1" fmla="val 30590"/>
            <a:gd name="adj2" fmla="val 10318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申請フォームで入力いただく数値となります。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83344</xdr:colOff>
      <xdr:row>30</xdr:row>
      <xdr:rowOff>57150</xdr:rowOff>
    </xdr:from>
    <xdr:to>
      <xdr:col>22</xdr:col>
      <xdr:colOff>202407</xdr:colOff>
      <xdr:row>31</xdr:row>
      <xdr:rowOff>188799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F594CAEB-9CE0-43FE-8D12-60594CA9ADD3}"/>
            </a:ext>
          </a:extLst>
        </xdr:cNvPr>
        <xdr:cNvSpPr/>
      </xdr:nvSpPr>
      <xdr:spPr>
        <a:xfrm>
          <a:off x="5769769" y="224980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49</xdr:row>
      <xdr:rowOff>57150</xdr:rowOff>
    </xdr:from>
    <xdr:to>
      <xdr:col>22</xdr:col>
      <xdr:colOff>202407</xdr:colOff>
      <xdr:row>50</xdr:row>
      <xdr:rowOff>188799</xdr:rowOff>
    </xdr:to>
    <xdr:sp macro="" textlink="">
      <xdr:nvSpPr>
        <xdr:cNvPr id="3" name="下矢印 1">
          <a:extLst>
            <a:ext uri="{FF2B5EF4-FFF2-40B4-BE49-F238E27FC236}">
              <a16:creationId xmlns:a16="http://schemas.microsoft.com/office/drawing/2014/main" id="{65AB3A33-DE99-418C-A4FF-2008C2B1CEB0}"/>
            </a:ext>
          </a:extLst>
        </xdr:cNvPr>
        <xdr:cNvSpPr/>
      </xdr:nvSpPr>
      <xdr:spPr>
        <a:xfrm>
          <a:off x="5769769" y="29079825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83344</xdr:colOff>
      <xdr:row>68</xdr:row>
      <xdr:rowOff>57150</xdr:rowOff>
    </xdr:from>
    <xdr:to>
      <xdr:col>22</xdr:col>
      <xdr:colOff>202407</xdr:colOff>
      <xdr:row>69</xdr:row>
      <xdr:rowOff>188799</xdr:rowOff>
    </xdr:to>
    <xdr:sp macro="" textlink="">
      <xdr:nvSpPr>
        <xdr:cNvPr id="4" name="下矢印 1">
          <a:extLst>
            <a:ext uri="{FF2B5EF4-FFF2-40B4-BE49-F238E27FC236}">
              <a16:creationId xmlns:a16="http://schemas.microsoft.com/office/drawing/2014/main" id="{1FC83FDE-8928-4798-927B-E8A5361FBFEB}"/>
            </a:ext>
          </a:extLst>
        </xdr:cNvPr>
        <xdr:cNvSpPr/>
      </xdr:nvSpPr>
      <xdr:spPr>
        <a:xfrm>
          <a:off x="5769769" y="35223450"/>
          <a:ext cx="376238" cy="4554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BB16-E21C-458C-9031-769719EFE7A0}">
  <sheetPr>
    <pageSetUpPr fitToPage="1"/>
  </sheetPr>
  <dimension ref="A1:BG416"/>
  <sheetViews>
    <sheetView showZeros="0" tabSelected="1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67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"/>
      <c r="BE1" s="3"/>
      <c r="BF1" s="3"/>
    </row>
    <row r="2" spans="1:59" ht="35.1" customHeight="1" x14ac:dyDescent="0.15">
      <c r="A2" s="320" t="s">
        <v>102</v>
      </c>
      <c r="B2" s="320"/>
      <c r="C2" s="320"/>
      <c r="D2" s="320"/>
      <c r="E2" s="320"/>
      <c r="F2" s="320"/>
      <c r="G2" s="320"/>
      <c r="H2" s="320"/>
      <c r="I2" s="321" t="s">
        <v>87</v>
      </c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2">
        <v>3</v>
      </c>
      <c r="AL2" s="322"/>
      <c r="AM2" s="322"/>
      <c r="AN2" s="322"/>
      <c r="AO2" s="322"/>
      <c r="AP2" s="322"/>
      <c r="AQ2" s="322"/>
      <c r="AR2" s="322"/>
      <c r="AS2" s="322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321" t="s">
        <v>88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27.75" customHeight="1" thickBo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91"/>
      <c r="AT4" s="107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</row>
    <row r="5" spans="1:59" ht="27.75" customHeight="1" x14ac:dyDescent="0.15">
      <c r="A5" s="94"/>
      <c r="B5" s="94"/>
      <c r="C5" s="323" t="s">
        <v>90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7" t="s">
        <v>91</v>
      </c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 t="s">
        <v>92</v>
      </c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9"/>
      <c r="AR5" s="93"/>
      <c r="AS5" s="93"/>
      <c r="AT5" s="107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1:59" ht="27.75" customHeight="1" x14ac:dyDescent="0.15">
      <c r="A6" s="94"/>
      <c r="B6" s="94"/>
      <c r="C6" s="325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30"/>
      <c r="AR6" s="93"/>
      <c r="AS6" s="93"/>
      <c r="AT6" s="107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1:59" ht="27.75" customHeight="1" x14ac:dyDescent="0.15">
      <c r="A7" s="96"/>
      <c r="B7" s="96"/>
      <c r="C7" s="331" t="s">
        <v>105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5" t="s">
        <v>106</v>
      </c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 t="s">
        <v>107</v>
      </c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7"/>
      <c r="AR7" s="97"/>
      <c r="AS7" s="97"/>
      <c r="AT7" s="107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</row>
    <row r="8" spans="1:59" ht="27.75" customHeight="1" thickBot="1" x14ac:dyDescent="0.2">
      <c r="A8" s="96"/>
      <c r="B8" s="96"/>
      <c r="C8" s="333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8"/>
      <c r="AR8" s="97"/>
      <c r="AS8" s="97"/>
      <c r="AT8" s="107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</row>
    <row r="9" spans="1:59" ht="27.75" customHeight="1" x14ac:dyDescent="0.15">
      <c r="A9" s="107"/>
      <c r="B9" s="95"/>
      <c r="C9" s="339" t="s">
        <v>108</v>
      </c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95"/>
      <c r="AS9" s="95"/>
      <c r="AT9" s="107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</row>
    <row r="10" spans="1:59" ht="27.75" customHeight="1" thickBot="1" x14ac:dyDescent="0.2">
      <c r="A10" s="110"/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0"/>
      <c r="AR10" s="110"/>
      <c r="AS10" s="91"/>
      <c r="AT10" s="110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</row>
    <row r="11" spans="1:59" ht="48" customHeight="1" x14ac:dyDescent="0.15">
      <c r="A11" s="110"/>
      <c r="B11" s="110"/>
      <c r="C11" s="340" t="s">
        <v>111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2"/>
      <c r="AQ11" s="110"/>
      <c r="AR11" s="110"/>
      <c r="AS11" s="91"/>
      <c r="AT11" s="110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</row>
    <row r="12" spans="1:59" ht="48" customHeight="1" x14ac:dyDescent="0.15">
      <c r="A12" s="110"/>
      <c r="B12" s="110"/>
      <c r="C12" s="343" t="s">
        <v>42</v>
      </c>
      <c r="D12" s="344"/>
      <c r="E12" s="345" t="s">
        <v>112</v>
      </c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6"/>
      <c r="AQ12" s="110"/>
      <c r="AR12" s="110"/>
      <c r="AS12" s="91"/>
      <c r="AT12" s="110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</row>
    <row r="13" spans="1:59" ht="48" customHeight="1" x14ac:dyDescent="0.15">
      <c r="A13" s="110"/>
      <c r="B13" s="110"/>
      <c r="C13" s="347" t="s">
        <v>109</v>
      </c>
      <c r="D13" s="348"/>
      <c r="E13" s="345" t="s">
        <v>113</v>
      </c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6"/>
      <c r="AQ13" s="110"/>
      <c r="AR13" s="110"/>
      <c r="AS13" s="91"/>
      <c r="AT13" s="110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</row>
    <row r="14" spans="1:59" ht="48" customHeight="1" thickBot="1" x14ac:dyDescent="0.2">
      <c r="A14" s="113"/>
      <c r="B14" s="113"/>
      <c r="C14" s="370" t="s">
        <v>109</v>
      </c>
      <c r="D14" s="371"/>
      <c r="E14" s="372" t="s">
        <v>114</v>
      </c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3"/>
      <c r="AQ14" s="113"/>
      <c r="AR14" s="113"/>
      <c r="AS14" s="91"/>
      <c r="AT14" s="113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</row>
    <row r="15" spans="1:59" ht="27.75" customHeight="1" x14ac:dyDescent="0.1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91"/>
      <c r="AT15" s="110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</row>
    <row r="16" spans="1:59" s="10" customFormat="1" ht="28.5" customHeight="1" x14ac:dyDescent="0.15">
      <c r="A16" s="5" t="s">
        <v>86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9"/>
      <c r="BE16" s="9"/>
      <c r="BF16" s="9"/>
    </row>
    <row r="17" spans="1:58" s="11" customFormat="1" ht="15" customHeight="1" x14ac:dyDescent="0.15">
      <c r="D17" s="12"/>
      <c r="U17" s="10"/>
      <c r="V17" s="10"/>
      <c r="W17" s="10"/>
      <c r="X17" s="1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14"/>
      <c r="BE17" s="14"/>
      <c r="BF17" s="14"/>
    </row>
    <row r="18" spans="1:58" s="17" customFormat="1" ht="4.5" customHeight="1" x14ac:dyDescent="0.15">
      <c r="A18" s="15"/>
      <c r="B18" s="15"/>
      <c r="C18" s="16"/>
      <c r="F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38"/>
      <c r="AV18" s="38"/>
      <c r="AW18" s="38"/>
      <c r="AX18" s="38"/>
      <c r="AY18" s="38"/>
      <c r="AZ18" s="38"/>
      <c r="BA18" s="38"/>
      <c r="BB18" s="38"/>
      <c r="BC18" s="38"/>
      <c r="BD18" s="9"/>
      <c r="BE18" s="9"/>
      <c r="BF18" s="9"/>
    </row>
    <row r="19" spans="1:58" s="10" customFormat="1" ht="28.5" customHeight="1" x14ac:dyDescent="0.15">
      <c r="A19" s="18"/>
      <c r="B19" s="19" t="s">
        <v>1</v>
      </c>
      <c r="D19" s="20"/>
      <c r="X19" s="13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9"/>
      <c r="BE19" s="9"/>
      <c r="BF19" s="9"/>
    </row>
    <row r="20" spans="1:58" s="10" customFormat="1" ht="28.5" customHeight="1" x14ac:dyDescent="0.15">
      <c r="A20" s="18"/>
      <c r="B20" s="19" t="s">
        <v>2</v>
      </c>
      <c r="D20" s="20"/>
      <c r="X20" s="13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21"/>
      <c r="BE20" s="21"/>
      <c r="BF20" s="21"/>
    </row>
    <row r="21" spans="1:58" s="10" customFormat="1" ht="28.5" customHeight="1" x14ac:dyDescent="0.15">
      <c r="A21" s="18"/>
      <c r="B21" s="19" t="s">
        <v>3</v>
      </c>
      <c r="D21" s="20"/>
      <c r="X21" s="1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1"/>
      <c r="BE21" s="21"/>
      <c r="BF21" s="21"/>
    </row>
    <row r="22" spans="1:58" s="10" customFormat="1" ht="39" customHeight="1" x14ac:dyDescent="0.15">
      <c r="A22" s="18"/>
      <c r="B22" s="248" t="s">
        <v>4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21"/>
      <c r="BE22" s="21"/>
      <c r="BF22" s="21"/>
    </row>
    <row r="23" spans="1:58" s="10" customFormat="1" ht="28.5" customHeight="1" x14ac:dyDescent="0.15">
      <c r="A23" s="18"/>
      <c r="B23" s="19"/>
      <c r="D23" s="20"/>
      <c r="X23" s="13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21"/>
      <c r="BE23" s="21"/>
      <c r="BF23" s="21"/>
    </row>
    <row r="24" spans="1:58" s="17" customFormat="1" ht="4.5" customHeight="1" x14ac:dyDescent="0.15">
      <c r="A24" s="15"/>
      <c r="B24" s="15"/>
      <c r="C24" s="16"/>
      <c r="F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34"/>
      <c r="AV24" s="34"/>
      <c r="AW24" s="34"/>
      <c r="AX24" s="34"/>
      <c r="AY24" s="34"/>
      <c r="AZ24" s="34"/>
      <c r="BA24" s="34"/>
      <c r="BB24" s="34"/>
      <c r="BC24" s="34"/>
      <c r="BD24" s="21"/>
      <c r="BE24" s="21"/>
      <c r="BF24" s="21"/>
    </row>
    <row r="25" spans="1:58" ht="25.5" customHeight="1" x14ac:dyDescent="0.15">
      <c r="A25" s="308" t="s">
        <v>5</v>
      </c>
      <c r="B25" s="309"/>
      <c r="C25" s="309"/>
      <c r="D25" s="309"/>
      <c r="E25" s="309"/>
      <c r="F25" s="309"/>
      <c r="G25" s="309"/>
      <c r="H25" s="309"/>
      <c r="I25" s="310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31"/>
      <c r="AU25" s="31" t="s">
        <v>6</v>
      </c>
      <c r="AV25" s="34"/>
      <c r="AW25" s="34"/>
      <c r="AX25" s="34"/>
      <c r="AY25" s="34"/>
      <c r="AZ25" s="31"/>
      <c r="BA25" s="34"/>
      <c r="BB25" s="34"/>
      <c r="BC25" s="34"/>
      <c r="BD25" s="21"/>
      <c r="BE25" s="21"/>
      <c r="BF25" s="21"/>
    </row>
    <row r="26" spans="1:58" ht="17.25" customHeight="1" x14ac:dyDescent="0.15">
      <c r="A26" s="311"/>
      <c r="B26" s="312"/>
      <c r="C26" s="312"/>
      <c r="D26" s="312"/>
      <c r="E26" s="312"/>
      <c r="F26" s="312"/>
      <c r="G26" s="312"/>
      <c r="H26" s="312"/>
      <c r="I26" s="31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7"/>
      <c r="AQ26" s="27"/>
      <c r="AR26" s="27"/>
      <c r="AS26" s="27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"/>
      <c r="BE26" s="3"/>
      <c r="BF26" s="3"/>
    </row>
    <row r="27" spans="1:58" ht="28.5" customHeight="1" x14ac:dyDescent="0.15">
      <c r="A27" s="28"/>
      <c r="B27" s="29" t="s">
        <v>7</v>
      </c>
      <c r="C27" s="30"/>
      <c r="D27" s="30"/>
      <c r="E27" s="30"/>
      <c r="F27" s="31"/>
      <c r="G27" s="32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4"/>
      <c r="AC27" s="34"/>
      <c r="AD27" s="34"/>
      <c r="AE27" s="29" t="s">
        <v>8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1"/>
      <c r="AU27" s="31"/>
      <c r="AV27" s="31" t="s">
        <v>9</v>
      </c>
      <c r="AW27" s="31"/>
      <c r="AX27" s="31"/>
      <c r="AY27" s="31" t="s">
        <v>10</v>
      </c>
      <c r="AZ27" s="31"/>
      <c r="BA27" s="31"/>
      <c r="BB27" s="31"/>
      <c r="BC27" s="31"/>
      <c r="BD27" s="3"/>
      <c r="BE27" s="3"/>
      <c r="BF27" s="3"/>
    </row>
    <row r="28" spans="1:58" ht="25.5" customHeight="1" x14ac:dyDescent="0.15">
      <c r="A28" s="28"/>
      <c r="B28" s="221" t="s">
        <v>11</v>
      </c>
      <c r="C28" s="296"/>
      <c r="D28" s="296"/>
      <c r="E28" s="297"/>
      <c r="F28" s="301" t="s">
        <v>12</v>
      </c>
      <c r="G28" s="301"/>
      <c r="H28" s="317">
        <v>10</v>
      </c>
      <c r="I28" s="317"/>
      <c r="J28" s="285" t="s">
        <v>13</v>
      </c>
      <c r="K28" s="285"/>
      <c r="L28" s="317">
        <v>0</v>
      </c>
      <c r="M28" s="317"/>
      <c r="N28" s="285" t="s">
        <v>14</v>
      </c>
      <c r="O28" s="287"/>
      <c r="P28" s="302" t="s">
        <v>15</v>
      </c>
      <c r="Q28" s="287"/>
      <c r="R28" s="279" t="s">
        <v>16</v>
      </c>
      <c r="S28" s="279"/>
      <c r="T28" s="317">
        <v>23</v>
      </c>
      <c r="U28" s="317"/>
      <c r="V28" s="285" t="s">
        <v>13</v>
      </c>
      <c r="W28" s="285"/>
      <c r="X28" s="317">
        <v>0</v>
      </c>
      <c r="Y28" s="317"/>
      <c r="Z28" s="285" t="s">
        <v>14</v>
      </c>
      <c r="AA28" s="287"/>
      <c r="AB28" s="31"/>
      <c r="AC28" s="31"/>
      <c r="AD28" s="31"/>
      <c r="AE28" s="264" t="s">
        <v>17</v>
      </c>
      <c r="AF28" s="303"/>
      <c r="AG28" s="303"/>
      <c r="AH28" s="303"/>
      <c r="AI28" s="305"/>
      <c r="AJ28" s="293">
        <f>ROUNDDOWN(AY28/60,0)</f>
        <v>13</v>
      </c>
      <c r="AK28" s="293"/>
      <c r="AL28" s="303" t="s">
        <v>18</v>
      </c>
      <c r="AM28" s="303"/>
      <c r="AN28" s="293">
        <f>AY28-AJ28*60</f>
        <v>0</v>
      </c>
      <c r="AO28" s="293"/>
      <c r="AP28" s="285" t="s">
        <v>14</v>
      </c>
      <c r="AQ28" s="287"/>
      <c r="AR28" s="34"/>
      <c r="AS28" s="31"/>
      <c r="AT28" s="276"/>
      <c r="AU28" s="276" t="s">
        <v>19</v>
      </c>
      <c r="AV28" s="291">
        <f>T28*60+X28</f>
        <v>1380</v>
      </c>
      <c r="AW28" s="31"/>
      <c r="AX28" s="276" t="s">
        <v>20</v>
      </c>
      <c r="AY28" s="291">
        <f>(T28*60+X28)-(H28*60+L28)</f>
        <v>780</v>
      </c>
      <c r="AZ28" s="31"/>
      <c r="BA28" s="31"/>
      <c r="BB28" s="31"/>
      <c r="BC28" s="31"/>
      <c r="BD28" s="3"/>
      <c r="BE28" s="3"/>
      <c r="BF28" s="3"/>
    </row>
    <row r="29" spans="1:58" ht="35.25" customHeight="1" x14ac:dyDescent="0.15">
      <c r="A29" s="28"/>
      <c r="B29" s="298"/>
      <c r="C29" s="299"/>
      <c r="D29" s="299"/>
      <c r="E29" s="300"/>
      <c r="F29" s="301"/>
      <c r="G29" s="301"/>
      <c r="H29" s="319"/>
      <c r="I29" s="319"/>
      <c r="J29" s="286"/>
      <c r="K29" s="286"/>
      <c r="L29" s="319"/>
      <c r="M29" s="319"/>
      <c r="N29" s="286"/>
      <c r="O29" s="288"/>
      <c r="P29" s="290"/>
      <c r="Q29" s="288"/>
      <c r="R29" s="280"/>
      <c r="S29" s="280"/>
      <c r="T29" s="319"/>
      <c r="U29" s="319"/>
      <c r="V29" s="286"/>
      <c r="W29" s="286"/>
      <c r="X29" s="319"/>
      <c r="Y29" s="319"/>
      <c r="Z29" s="286"/>
      <c r="AA29" s="288"/>
      <c r="AB29" s="31"/>
      <c r="AC29" s="31"/>
      <c r="AD29" s="31"/>
      <c r="AE29" s="306"/>
      <c r="AF29" s="304"/>
      <c r="AG29" s="304"/>
      <c r="AH29" s="304"/>
      <c r="AI29" s="307"/>
      <c r="AJ29" s="295"/>
      <c r="AK29" s="295"/>
      <c r="AL29" s="304"/>
      <c r="AM29" s="304"/>
      <c r="AN29" s="295"/>
      <c r="AO29" s="295"/>
      <c r="AP29" s="286"/>
      <c r="AQ29" s="288"/>
      <c r="AR29" s="34"/>
      <c r="AS29" s="31"/>
      <c r="AT29" s="276"/>
      <c r="AU29" s="276"/>
      <c r="AV29" s="291"/>
      <c r="AW29" s="31"/>
      <c r="AX29" s="276"/>
      <c r="AY29" s="291"/>
      <c r="AZ29" s="31"/>
      <c r="BA29" s="31"/>
      <c r="BB29" s="31"/>
      <c r="BC29" s="31"/>
      <c r="BD29" s="3"/>
      <c r="BE29" s="3"/>
      <c r="BF29" s="3"/>
    </row>
    <row r="30" spans="1:58" ht="17.25" customHeight="1" x14ac:dyDescent="0.15">
      <c r="A30" s="28"/>
      <c r="B30" s="35"/>
      <c r="C30" s="35"/>
      <c r="D30" s="35"/>
      <c r="E30" s="35"/>
      <c r="F30" s="36"/>
      <c r="G30" s="36"/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4"/>
      <c r="Y30" s="34"/>
      <c r="Z30" s="32"/>
      <c r="AA30" s="33"/>
      <c r="AB30" s="34"/>
      <c r="AC30" s="34"/>
      <c r="AD30" s="34"/>
      <c r="AE30" s="38"/>
      <c r="AF30" s="38"/>
      <c r="AG30" s="38"/>
      <c r="AH30" s="38"/>
      <c r="AI30" s="38"/>
      <c r="AJ30" s="39" t="s">
        <v>21</v>
      </c>
      <c r="AK30" s="38"/>
      <c r="AL30" s="38"/>
      <c r="AM30" s="38"/>
      <c r="AN30" s="38"/>
      <c r="AO30" s="38"/>
      <c r="AP30" s="38"/>
      <c r="AQ30" s="38"/>
      <c r="AR30" s="34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"/>
      <c r="BE30" s="3"/>
      <c r="BF30" s="3"/>
    </row>
    <row r="31" spans="1:58" s="31" customFormat="1" ht="25.5" customHeight="1" x14ac:dyDescent="0.15">
      <c r="A31" s="28"/>
      <c r="B31" s="29"/>
      <c r="C31" s="30"/>
      <c r="D31" s="30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4"/>
      <c r="Y31" s="34"/>
      <c r="Z31" s="32"/>
      <c r="AA31" s="33"/>
      <c r="AB31" s="34"/>
      <c r="AC31" s="34"/>
      <c r="AD31" s="34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4"/>
      <c r="AV31" s="43" t="s">
        <v>22</v>
      </c>
      <c r="AY31" s="31" t="s">
        <v>23</v>
      </c>
      <c r="BB31" s="31" t="s">
        <v>24</v>
      </c>
      <c r="BD31" s="3"/>
      <c r="BE31" s="3"/>
      <c r="BF31" s="3"/>
    </row>
    <row r="32" spans="1:58" s="48" customFormat="1" ht="25.5" customHeight="1" x14ac:dyDescent="0.15">
      <c r="A32" s="41"/>
      <c r="B32" s="42" t="s">
        <v>103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2"/>
      <c r="Q32" s="42"/>
      <c r="R32" s="42"/>
      <c r="S32" s="42"/>
      <c r="T32" s="42"/>
      <c r="U32" s="13"/>
      <c r="V32" s="42"/>
      <c r="W32" s="42"/>
      <c r="X32" s="34"/>
      <c r="Y32" s="34"/>
      <c r="Z32" s="32"/>
      <c r="AA32" s="33"/>
      <c r="AB32" s="34"/>
      <c r="AC32" s="34"/>
      <c r="AD32" s="34"/>
      <c r="AE32" s="44" t="s">
        <v>25</v>
      </c>
      <c r="AF32" s="45"/>
      <c r="AG32" s="46"/>
      <c r="AH32" s="46"/>
      <c r="AI32" s="46"/>
      <c r="AJ32" s="46"/>
      <c r="AK32" s="46"/>
      <c r="AL32" s="46"/>
      <c r="AM32" s="46"/>
      <c r="AN32" s="38"/>
      <c r="AO32" s="38"/>
      <c r="AP32" s="38"/>
      <c r="AQ32" s="47"/>
      <c r="AR32" s="34"/>
      <c r="AS32" s="31"/>
      <c r="AT32" s="43"/>
      <c r="AU32" s="43"/>
      <c r="AV32" s="43" t="s">
        <v>26</v>
      </c>
      <c r="AW32" s="43"/>
      <c r="AX32" s="43"/>
      <c r="AY32" s="31" t="s">
        <v>27</v>
      </c>
      <c r="AZ32" s="43"/>
      <c r="BA32" s="31"/>
      <c r="BB32" s="31" t="s">
        <v>28</v>
      </c>
      <c r="BC32" s="43"/>
      <c r="BD32" s="3"/>
      <c r="BE32" s="40"/>
      <c r="BF32" s="40"/>
    </row>
    <row r="33" spans="1:58" ht="25.5" customHeight="1" x14ac:dyDescent="0.15">
      <c r="A33" s="28"/>
      <c r="B33" s="221" t="s">
        <v>11</v>
      </c>
      <c r="C33" s="296"/>
      <c r="D33" s="296"/>
      <c r="E33" s="297"/>
      <c r="F33" s="301" t="s">
        <v>12</v>
      </c>
      <c r="G33" s="301"/>
      <c r="H33" s="316">
        <v>10</v>
      </c>
      <c r="I33" s="317"/>
      <c r="J33" s="285" t="s">
        <v>13</v>
      </c>
      <c r="K33" s="285"/>
      <c r="L33" s="317">
        <v>0</v>
      </c>
      <c r="M33" s="317"/>
      <c r="N33" s="285" t="s">
        <v>14</v>
      </c>
      <c r="O33" s="287"/>
      <c r="P33" s="302" t="s">
        <v>15</v>
      </c>
      <c r="Q33" s="287"/>
      <c r="R33" s="279" t="s">
        <v>16</v>
      </c>
      <c r="S33" s="279"/>
      <c r="T33" s="316">
        <v>21</v>
      </c>
      <c r="U33" s="317"/>
      <c r="V33" s="285" t="s">
        <v>13</v>
      </c>
      <c r="W33" s="285"/>
      <c r="X33" s="317">
        <v>0</v>
      </c>
      <c r="Y33" s="317"/>
      <c r="Z33" s="285" t="s">
        <v>14</v>
      </c>
      <c r="AA33" s="287"/>
      <c r="AB33" s="34"/>
      <c r="AC33" s="34"/>
      <c r="AD33" s="34"/>
      <c r="AE33" s="289" t="s">
        <v>29</v>
      </c>
      <c r="AF33" s="285"/>
      <c r="AG33" s="285"/>
      <c r="AH33" s="285"/>
      <c r="AI33" s="287"/>
      <c r="AJ33" s="292">
        <f>ROUNDDOWN(AV38/60,0)</f>
        <v>2</v>
      </c>
      <c r="AK33" s="293"/>
      <c r="AL33" s="285" t="s">
        <v>13</v>
      </c>
      <c r="AM33" s="285"/>
      <c r="AN33" s="293">
        <f>AV38-AJ33*60</f>
        <v>0</v>
      </c>
      <c r="AO33" s="293"/>
      <c r="AP33" s="285" t="s">
        <v>14</v>
      </c>
      <c r="AQ33" s="287"/>
      <c r="AR33" s="34"/>
      <c r="AS33" s="49"/>
      <c r="AT33" s="31"/>
      <c r="AU33" s="276" t="s">
        <v>30</v>
      </c>
      <c r="AV33" s="291">
        <f>IF(AY33&lt;=BB33,BB33,AV28)</f>
        <v>1260</v>
      </c>
      <c r="AW33" s="123"/>
      <c r="AX33" s="276" t="s">
        <v>31</v>
      </c>
      <c r="AY33" s="291">
        <f>T33*60+X33</f>
        <v>1260</v>
      </c>
      <c r="AZ33" s="123"/>
      <c r="BA33" s="276" t="s">
        <v>32</v>
      </c>
      <c r="BB33" s="291">
        <f>IF(C42="☑",21*60,20*60)</f>
        <v>1260</v>
      </c>
      <c r="BC33" s="31"/>
      <c r="BD33" s="3"/>
      <c r="BE33" s="3"/>
      <c r="BF33" s="3"/>
    </row>
    <row r="34" spans="1:58" ht="35.25" customHeight="1" x14ac:dyDescent="0.15">
      <c r="A34" s="28"/>
      <c r="B34" s="298"/>
      <c r="C34" s="299"/>
      <c r="D34" s="299"/>
      <c r="E34" s="300"/>
      <c r="F34" s="301"/>
      <c r="G34" s="301"/>
      <c r="H34" s="318"/>
      <c r="I34" s="319"/>
      <c r="J34" s="286"/>
      <c r="K34" s="286"/>
      <c r="L34" s="319"/>
      <c r="M34" s="319"/>
      <c r="N34" s="286"/>
      <c r="O34" s="288"/>
      <c r="P34" s="290"/>
      <c r="Q34" s="288"/>
      <c r="R34" s="280"/>
      <c r="S34" s="280"/>
      <c r="T34" s="318"/>
      <c r="U34" s="319"/>
      <c r="V34" s="286"/>
      <c r="W34" s="286"/>
      <c r="X34" s="319"/>
      <c r="Y34" s="319"/>
      <c r="Z34" s="286"/>
      <c r="AA34" s="288"/>
      <c r="AB34" s="31"/>
      <c r="AC34" s="31"/>
      <c r="AD34" s="31"/>
      <c r="AE34" s="290"/>
      <c r="AF34" s="286"/>
      <c r="AG34" s="286"/>
      <c r="AH34" s="286"/>
      <c r="AI34" s="288"/>
      <c r="AJ34" s="294"/>
      <c r="AK34" s="295"/>
      <c r="AL34" s="286"/>
      <c r="AM34" s="286"/>
      <c r="AN34" s="295"/>
      <c r="AO34" s="295"/>
      <c r="AP34" s="286"/>
      <c r="AQ34" s="288"/>
      <c r="AR34" s="34"/>
      <c r="AS34" s="49"/>
      <c r="AT34" s="31"/>
      <c r="AU34" s="276"/>
      <c r="AV34" s="291"/>
      <c r="AW34" s="123"/>
      <c r="AX34" s="276"/>
      <c r="AY34" s="291"/>
      <c r="AZ34" s="123"/>
      <c r="BA34" s="276"/>
      <c r="BB34" s="291"/>
      <c r="BC34" s="31"/>
      <c r="BD34" s="3"/>
      <c r="BE34" s="3"/>
      <c r="BF34" s="3"/>
    </row>
    <row r="35" spans="1:58" ht="17.25" customHeight="1" x14ac:dyDescent="0.15">
      <c r="A35" s="50"/>
      <c r="B35" s="35"/>
      <c r="C35" s="35"/>
      <c r="D35" s="35"/>
      <c r="E35" s="35"/>
      <c r="F35" s="31"/>
      <c r="G35" s="35"/>
      <c r="H35" s="37"/>
      <c r="I35" s="35"/>
      <c r="J35" s="35"/>
      <c r="K35" s="35"/>
      <c r="L35" s="35"/>
      <c r="M35" s="35"/>
      <c r="N35" s="35"/>
      <c r="O35" s="35"/>
      <c r="P35" s="51"/>
      <c r="Q35" s="35"/>
      <c r="R35" s="35"/>
      <c r="S35" s="35"/>
      <c r="T35" s="35"/>
      <c r="U35" s="35"/>
      <c r="V35" s="35"/>
      <c r="W35" s="35"/>
      <c r="X35" s="34"/>
      <c r="Y35" s="34"/>
      <c r="Z35" s="32"/>
      <c r="AA35" s="31"/>
      <c r="AB35" s="31"/>
      <c r="AC35" s="31"/>
      <c r="AD35" s="31"/>
      <c r="AE35" s="47"/>
      <c r="AF35" s="47"/>
      <c r="AG35" s="47"/>
      <c r="AH35" s="47"/>
      <c r="AI35" s="47"/>
      <c r="AJ35" s="39" t="s">
        <v>21</v>
      </c>
      <c r="AK35" s="47"/>
      <c r="AL35" s="47"/>
      <c r="AM35" s="47"/>
      <c r="AN35" s="47"/>
      <c r="AO35" s="47"/>
      <c r="AP35" s="47"/>
      <c r="AQ35" s="47"/>
      <c r="AR35" s="31"/>
      <c r="AS35" s="31"/>
      <c r="AT35" s="31"/>
      <c r="AU35" s="31"/>
      <c r="AV35" s="31"/>
      <c r="AW35" s="31"/>
      <c r="AX35" s="31"/>
      <c r="AY35" s="60" t="s">
        <v>33</v>
      </c>
      <c r="AZ35" s="31"/>
      <c r="BA35" s="31"/>
      <c r="BB35" s="31"/>
      <c r="BC35" s="31"/>
      <c r="BD35" s="3"/>
      <c r="BE35" s="3"/>
      <c r="BF35" s="3"/>
    </row>
    <row r="36" spans="1:58" ht="25.5" customHeight="1" x14ac:dyDescent="0.2">
      <c r="A36" s="50"/>
      <c r="B36" s="31"/>
      <c r="C36" s="258" t="s">
        <v>96</v>
      </c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60"/>
      <c r="AD36" s="31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31"/>
      <c r="AS36" s="31"/>
      <c r="AT36" s="31"/>
      <c r="AU36" s="31"/>
      <c r="AV36" s="31"/>
      <c r="AW36" s="31"/>
      <c r="AX36" s="31"/>
      <c r="AY36" s="101" t="s">
        <v>34</v>
      </c>
      <c r="AZ36" s="31"/>
      <c r="BA36" s="31"/>
      <c r="BB36" s="31"/>
      <c r="BC36" s="31"/>
      <c r="BD36" s="3"/>
      <c r="BE36" s="3"/>
      <c r="BF36" s="3"/>
    </row>
    <row r="37" spans="1:58" ht="25.5" customHeight="1" x14ac:dyDescent="0.15">
      <c r="A37" s="50"/>
      <c r="B37" s="31"/>
      <c r="C37" s="261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3"/>
      <c r="AD37" s="31"/>
      <c r="AE37" s="44" t="s">
        <v>35</v>
      </c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1"/>
      <c r="AS37" s="31"/>
      <c r="AT37" s="31"/>
      <c r="AU37" s="31"/>
      <c r="AV37" s="31" t="s">
        <v>36</v>
      </c>
      <c r="AW37" s="31"/>
      <c r="AX37" s="31"/>
      <c r="AY37" s="31" t="s">
        <v>37</v>
      </c>
      <c r="AZ37" s="102"/>
      <c r="BA37" s="31"/>
      <c r="BB37" s="31"/>
      <c r="BC37" s="31"/>
      <c r="BD37" s="3"/>
      <c r="BE37" s="3"/>
      <c r="BF37" s="3"/>
    </row>
    <row r="38" spans="1:58" s="48" customFormat="1" ht="25.5" customHeight="1" x14ac:dyDescent="0.15">
      <c r="A38" s="50"/>
      <c r="B38" s="31"/>
      <c r="C38" s="261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3"/>
      <c r="AC38" s="1"/>
      <c r="AD38" s="31"/>
      <c r="AE38" s="264" t="s">
        <v>38</v>
      </c>
      <c r="AF38" s="265"/>
      <c r="AG38" s="265"/>
      <c r="AH38" s="265"/>
      <c r="AI38" s="265"/>
      <c r="AJ38" s="265"/>
      <c r="AK38" s="266"/>
      <c r="AL38" s="270">
        <f>IF(AY28=0,0,ROUNDUP(AV38/AY28,3))</f>
        <v>0.154</v>
      </c>
      <c r="AM38" s="271"/>
      <c r="AN38" s="271"/>
      <c r="AO38" s="271"/>
      <c r="AP38" s="271"/>
      <c r="AQ38" s="272"/>
      <c r="AR38" s="31"/>
      <c r="AS38" s="31"/>
      <c r="AT38" s="43"/>
      <c r="AU38" s="276" t="s">
        <v>39</v>
      </c>
      <c r="AV38" s="277">
        <f>IF(AV28-AV33&gt;0,IF(AV28-AV33&gt;AY28,AY28,AV28-AV33),0)</f>
        <v>120</v>
      </c>
      <c r="AW38" s="278" t="s">
        <v>40</v>
      </c>
      <c r="AX38" s="278"/>
      <c r="AY38" s="102"/>
      <c r="AZ38" s="102"/>
      <c r="BA38" s="43"/>
      <c r="BB38" s="43"/>
      <c r="BC38" s="43"/>
      <c r="BD38" s="40"/>
      <c r="BE38" s="40"/>
      <c r="BF38" s="40"/>
    </row>
    <row r="39" spans="1:58" ht="35.25" customHeight="1" x14ac:dyDescent="0.15">
      <c r="A39" s="50"/>
      <c r="B39" s="31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3"/>
      <c r="AD39" s="31"/>
      <c r="AE39" s="267"/>
      <c r="AF39" s="268"/>
      <c r="AG39" s="268"/>
      <c r="AH39" s="268"/>
      <c r="AI39" s="268"/>
      <c r="AJ39" s="268"/>
      <c r="AK39" s="269"/>
      <c r="AL39" s="273"/>
      <c r="AM39" s="274"/>
      <c r="AN39" s="274"/>
      <c r="AO39" s="274"/>
      <c r="AP39" s="274"/>
      <c r="AQ39" s="275"/>
      <c r="AR39" s="31"/>
      <c r="AS39" s="31"/>
      <c r="AT39" s="276"/>
      <c r="AU39" s="276"/>
      <c r="AV39" s="277"/>
      <c r="AW39" s="278"/>
      <c r="AX39" s="278"/>
      <c r="AY39" s="31"/>
      <c r="AZ39" s="31"/>
      <c r="BA39" s="31"/>
      <c r="BB39" s="31"/>
      <c r="BC39" s="31"/>
      <c r="BD39" s="3"/>
      <c r="BE39" s="3"/>
      <c r="BF39" s="3"/>
    </row>
    <row r="40" spans="1:58" ht="25.5" customHeight="1" x14ac:dyDescent="0.15">
      <c r="A40" s="50"/>
      <c r="B40" s="31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3"/>
      <c r="AD40" s="31"/>
      <c r="AE40" s="31"/>
      <c r="AF40" s="31"/>
      <c r="AG40" s="31"/>
      <c r="AH40" s="31"/>
      <c r="AI40" s="31"/>
      <c r="AJ40" s="31"/>
      <c r="AK40" s="52" t="s">
        <v>21</v>
      </c>
      <c r="AL40" s="31"/>
      <c r="AM40" s="34"/>
      <c r="AN40" s="34"/>
      <c r="AO40" s="34"/>
      <c r="AP40" s="31"/>
      <c r="AQ40" s="31"/>
      <c r="AR40" s="31"/>
      <c r="AS40" s="31"/>
      <c r="AT40" s="276"/>
      <c r="AU40" s="31"/>
      <c r="AV40" s="31"/>
      <c r="AW40" s="31"/>
      <c r="AX40" s="31"/>
      <c r="AY40" s="31"/>
      <c r="AZ40" s="31"/>
      <c r="BA40" s="31"/>
      <c r="BB40" s="31"/>
      <c r="BC40" s="31"/>
      <c r="BD40" s="3"/>
      <c r="BE40" s="3"/>
      <c r="BF40" s="3"/>
    </row>
    <row r="41" spans="1:58" ht="25.5" customHeight="1" x14ac:dyDescent="0.15">
      <c r="A41" s="50"/>
      <c r="B41" s="31"/>
      <c r="C41" s="261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3"/>
      <c r="AD41" s="31"/>
      <c r="AE41" s="31"/>
      <c r="AF41" s="31"/>
      <c r="AG41" s="31"/>
      <c r="AH41" s="31"/>
      <c r="AI41" s="31"/>
      <c r="AJ41" s="31"/>
      <c r="AK41" s="53" t="s">
        <v>41</v>
      </c>
      <c r="AL41" s="31"/>
      <c r="AM41" s="34"/>
      <c r="AN41" s="34"/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"/>
      <c r="BE41" s="3"/>
      <c r="BF41" s="3"/>
    </row>
    <row r="42" spans="1:58" ht="25.5" customHeight="1" x14ac:dyDescent="0.15">
      <c r="A42" s="50"/>
      <c r="B42" s="31"/>
      <c r="C42" s="253" t="s">
        <v>42</v>
      </c>
      <c r="D42" s="254"/>
      <c r="E42" s="255" t="s">
        <v>43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6"/>
      <c r="AD42" s="31"/>
      <c r="AE42" s="31"/>
      <c r="AF42" s="31"/>
      <c r="AG42" s="31"/>
      <c r="AJ42" s="31"/>
      <c r="AK42" s="53"/>
      <c r="AL42" s="31"/>
      <c r="AM42" s="34"/>
      <c r="AN42" s="34"/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"/>
      <c r="BE42" s="3"/>
      <c r="BF42" s="3"/>
    </row>
    <row r="43" spans="1:58" ht="17.25" customHeight="1" x14ac:dyDescent="0.15">
      <c r="A43" s="54"/>
      <c r="B43" s="55"/>
      <c r="C43" s="55"/>
      <c r="D43" s="55"/>
      <c r="E43" s="55"/>
      <c r="F43" s="56"/>
      <c r="G43" s="55"/>
      <c r="H43" s="55"/>
      <c r="I43" s="55"/>
      <c r="J43" s="55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8"/>
      <c r="AL43" s="57"/>
      <c r="AM43" s="59"/>
      <c r="AN43" s="59"/>
      <c r="AO43" s="59"/>
      <c r="AP43" s="57"/>
      <c r="AQ43" s="57"/>
      <c r="AR43" s="57"/>
      <c r="AS43" s="57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"/>
      <c r="BE43" s="3"/>
      <c r="BF43" s="3"/>
    </row>
    <row r="44" spans="1:58" ht="25.5" customHeight="1" x14ac:dyDescent="0.15">
      <c r="A44" s="308" t="s">
        <v>44</v>
      </c>
      <c r="B44" s="309"/>
      <c r="C44" s="309"/>
      <c r="D44" s="309"/>
      <c r="E44" s="309"/>
      <c r="F44" s="309"/>
      <c r="G44" s="309"/>
      <c r="H44" s="309"/>
      <c r="I44" s="310"/>
      <c r="J44" s="23"/>
      <c r="K44" s="61" t="s">
        <v>45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23"/>
      <c r="AP44" s="23"/>
      <c r="AQ44" s="23"/>
      <c r="AR44" s="23"/>
      <c r="AS44" s="23"/>
      <c r="AT44" s="31"/>
      <c r="AU44" s="31" t="s">
        <v>6</v>
      </c>
      <c r="AV44" s="34"/>
      <c r="AW44" s="34"/>
      <c r="AX44" s="34"/>
      <c r="AY44" s="34"/>
      <c r="AZ44" s="31"/>
      <c r="BA44" s="34"/>
      <c r="BB44" s="34"/>
      <c r="BC44" s="34"/>
      <c r="BD44" s="21"/>
      <c r="BE44" s="21"/>
      <c r="BF44" s="21"/>
    </row>
    <row r="45" spans="1:58" ht="17.25" customHeight="1" x14ac:dyDescent="0.15">
      <c r="A45" s="311"/>
      <c r="B45" s="312"/>
      <c r="C45" s="312"/>
      <c r="D45" s="312"/>
      <c r="E45" s="312"/>
      <c r="F45" s="312"/>
      <c r="G45" s="312"/>
      <c r="H45" s="312"/>
      <c r="I45" s="31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7"/>
      <c r="AQ45" s="27"/>
      <c r="AR45" s="27"/>
      <c r="AS45" s="27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"/>
      <c r="BE45" s="3"/>
      <c r="BF45" s="3"/>
    </row>
    <row r="46" spans="1:58" ht="28.5" customHeight="1" x14ac:dyDescent="0.15">
      <c r="A46" s="28"/>
      <c r="B46" s="29" t="s">
        <v>7</v>
      </c>
      <c r="C46" s="30"/>
      <c r="D46" s="30"/>
      <c r="E46" s="30"/>
      <c r="F46" s="31"/>
      <c r="G46" s="32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4"/>
      <c r="AC46" s="34"/>
      <c r="AD46" s="34"/>
      <c r="AE46" s="29" t="s">
        <v>8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1"/>
      <c r="AU46" s="31"/>
      <c r="AV46" s="31" t="s">
        <v>9</v>
      </c>
      <c r="AW46" s="31"/>
      <c r="AX46" s="31"/>
      <c r="AY46" s="31" t="s">
        <v>10</v>
      </c>
      <c r="AZ46" s="31"/>
      <c r="BA46" s="31"/>
      <c r="BB46" s="31"/>
      <c r="BC46" s="31"/>
      <c r="BD46" s="3"/>
      <c r="BE46" s="3"/>
      <c r="BF46" s="3"/>
    </row>
    <row r="47" spans="1:58" ht="25.5" customHeight="1" x14ac:dyDescent="0.15">
      <c r="A47" s="28"/>
      <c r="B47" s="221" t="s">
        <v>11</v>
      </c>
      <c r="C47" s="296"/>
      <c r="D47" s="296"/>
      <c r="E47" s="297"/>
      <c r="F47" s="301" t="s">
        <v>12</v>
      </c>
      <c r="G47" s="301"/>
      <c r="H47" s="317">
        <v>10</v>
      </c>
      <c r="I47" s="317"/>
      <c r="J47" s="285" t="s">
        <v>13</v>
      </c>
      <c r="K47" s="285"/>
      <c r="L47" s="317">
        <v>0</v>
      </c>
      <c r="M47" s="317"/>
      <c r="N47" s="285" t="s">
        <v>14</v>
      </c>
      <c r="O47" s="287"/>
      <c r="P47" s="302" t="s">
        <v>15</v>
      </c>
      <c r="Q47" s="287"/>
      <c r="R47" s="279" t="s">
        <v>16</v>
      </c>
      <c r="S47" s="279"/>
      <c r="T47" s="317">
        <v>23</v>
      </c>
      <c r="U47" s="317"/>
      <c r="V47" s="285" t="s">
        <v>13</v>
      </c>
      <c r="W47" s="285"/>
      <c r="X47" s="317">
        <v>0</v>
      </c>
      <c r="Y47" s="317"/>
      <c r="Z47" s="285" t="s">
        <v>14</v>
      </c>
      <c r="AA47" s="287"/>
      <c r="AB47" s="31"/>
      <c r="AC47" s="31"/>
      <c r="AD47" s="31"/>
      <c r="AE47" s="264" t="s">
        <v>46</v>
      </c>
      <c r="AF47" s="303"/>
      <c r="AG47" s="303"/>
      <c r="AH47" s="303"/>
      <c r="AI47" s="305"/>
      <c r="AJ47" s="293">
        <f>ROUNDDOWN(AY47/60,0)</f>
        <v>13</v>
      </c>
      <c r="AK47" s="293"/>
      <c r="AL47" s="303" t="s">
        <v>18</v>
      </c>
      <c r="AM47" s="303"/>
      <c r="AN47" s="293">
        <f>AY47-AJ47*60</f>
        <v>0</v>
      </c>
      <c r="AO47" s="293"/>
      <c r="AP47" s="285" t="s">
        <v>14</v>
      </c>
      <c r="AQ47" s="287"/>
      <c r="AR47" s="34"/>
      <c r="AS47" s="31"/>
      <c r="AT47" s="276"/>
      <c r="AU47" s="276" t="s">
        <v>19</v>
      </c>
      <c r="AV47" s="291">
        <f>T47*60+X47</f>
        <v>1380</v>
      </c>
      <c r="AW47" s="31"/>
      <c r="AX47" s="276" t="s">
        <v>20</v>
      </c>
      <c r="AY47" s="291">
        <f>(T47*60+X47)-(H47*60+L47)</f>
        <v>780</v>
      </c>
      <c r="AZ47" s="31"/>
      <c r="BA47" s="31"/>
      <c r="BB47" s="31"/>
      <c r="BC47" s="31"/>
      <c r="BD47" s="3"/>
      <c r="BE47" s="3"/>
      <c r="BF47" s="3"/>
    </row>
    <row r="48" spans="1:58" ht="35.25" customHeight="1" x14ac:dyDescent="0.15">
      <c r="A48" s="28"/>
      <c r="B48" s="298"/>
      <c r="C48" s="299"/>
      <c r="D48" s="299"/>
      <c r="E48" s="300"/>
      <c r="F48" s="301"/>
      <c r="G48" s="301"/>
      <c r="H48" s="319"/>
      <c r="I48" s="319"/>
      <c r="J48" s="286"/>
      <c r="K48" s="286"/>
      <c r="L48" s="319"/>
      <c r="M48" s="319"/>
      <c r="N48" s="286"/>
      <c r="O48" s="288"/>
      <c r="P48" s="290"/>
      <c r="Q48" s="288"/>
      <c r="R48" s="280"/>
      <c r="S48" s="280"/>
      <c r="T48" s="319"/>
      <c r="U48" s="319"/>
      <c r="V48" s="286"/>
      <c r="W48" s="286"/>
      <c r="X48" s="319"/>
      <c r="Y48" s="319"/>
      <c r="Z48" s="286"/>
      <c r="AA48" s="288"/>
      <c r="AB48" s="31"/>
      <c r="AC48" s="31"/>
      <c r="AD48" s="31"/>
      <c r="AE48" s="306"/>
      <c r="AF48" s="304"/>
      <c r="AG48" s="304"/>
      <c r="AH48" s="304"/>
      <c r="AI48" s="307"/>
      <c r="AJ48" s="295"/>
      <c r="AK48" s="295"/>
      <c r="AL48" s="304"/>
      <c r="AM48" s="304"/>
      <c r="AN48" s="295"/>
      <c r="AO48" s="295"/>
      <c r="AP48" s="286"/>
      <c r="AQ48" s="288"/>
      <c r="AR48" s="34"/>
      <c r="AS48" s="31"/>
      <c r="AT48" s="276"/>
      <c r="AU48" s="276"/>
      <c r="AV48" s="291"/>
      <c r="AW48" s="31"/>
      <c r="AX48" s="276"/>
      <c r="AY48" s="291"/>
      <c r="AZ48" s="31"/>
      <c r="BA48" s="31"/>
      <c r="BB48" s="31"/>
      <c r="BC48" s="31"/>
      <c r="BD48" s="3"/>
      <c r="BE48" s="3"/>
      <c r="BF48" s="3"/>
    </row>
    <row r="49" spans="1:59" ht="17.25" customHeight="1" x14ac:dyDescent="0.15">
      <c r="A49" s="28"/>
      <c r="B49" s="35"/>
      <c r="C49" s="35"/>
      <c r="D49" s="35"/>
      <c r="E49" s="35"/>
      <c r="F49" s="36"/>
      <c r="G49" s="36"/>
      <c r="H49" s="3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4"/>
      <c r="Y49" s="34"/>
      <c r="Z49" s="32"/>
      <c r="AA49" s="33"/>
      <c r="AB49" s="34"/>
      <c r="AC49" s="34"/>
      <c r="AD49" s="34"/>
      <c r="AE49" s="38"/>
      <c r="AF49" s="38"/>
      <c r="AG49" s="38"/>
      <c r="AH49" s="38"/>
      <c r="AI49" s="38"/>
      <c r="AJ49" s="39" t="s">
        <v>21</v>
      </c>
      <c r="AK49" s="38"/>
      <c r="AL49" s="38"/>
      <c r="AM49" s="38"/>
      <c r="AN49" s="38"/>
      <c r="AO49" s="38"/>
      <c r="AP49" s="38"/>
      <c r="AQ49" s="38"/>
      <c r="AR49" s="34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"/>
      <c r="BE49" s="3"/>
      <c r="BF49" s="3"/>
    </row>
    <row r="50" spans="1:59" s="31" customFormat="1" ht="25.5" customHeight="1" x14ac:dyDescent="0.15">
      <c r="A50" s="28"/>
      <c r="B50" s="29"/>
      <c r="C50" s="30"/>
      <c r="D50" s="30"/>
      <c r="E50" s="30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  <c r="X50" s="34"/>
      <c r="Y50" s="34"/>
      <c r="Z50" s="32"/>
      <c r="AA50" s="33"/>
      <c r="AB50" s="34"/>
      <c r="AC50" s="34"/>
      <c r="AD50" s="34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4"/>
      <c r="AV50" s="43" t="s">
        <v>22</v>
      </c>
      <c r="AY50" s="31" t="s">
        <v>23</v>
      </c>
      <c r="BB50" s="31" t="s">
        <v>24</v>
      </c>
      <c r="BD50" s="3"/>
      <c r="BE50" s="3"/>
      <c r="BF50" s="3"/>
    </row>
    <row r="51" spans="1:59" s="48" customFormat="1" ht="25.5" customHeight="1" x14ac:dyDescent="0.15">
      <c r="A51" s="41"/>
      <c r="B51" s="42" t="s">
        <v>103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42"/>
      <c r="Q51" s="42"/>
      <c r="R51" s="42"/>
      <c r="S51" s="42"/>
      <c r="T51" s="42"/>
      <c r="U51" s="13"/>
      <c r="V51" s="42"/>
      <c r="W51" s="42"/>
      <c r="X51" s="34"/>
      <c r="Y51" s="34"/>
      <c r="Z51" s="32"/>
      <c r="AA51" s="33"/>
      <c r="AB51" s="34"/>
      <c r="AC51" s="34"/>
      <c r="AD51" s="34"/>
      <c r="AE51" s="44" t="s">
        <v>25</v>
      </c>
      <c r="AF51" s="45"/>
      <c r="AG51" s="46"/>
      <c r="AH51" s="46"/>
      <c r="AI51" s="46"/>
      <c r="AJ51" s="46"/>
      <c r="AK51" s="46"/>
      <c r="AL51" s="46"/>
      <c r="AM51" s="46"/>
      <c r="AN51" s="38"/>
      <c r="AO51" s="38"/>
      <c r="AP51" s="38"/>
      <c r="AQ51" s="47"/>
      <c r="AR51" s="34"/>
      <c r="AS51" s="31"/>
      <c r="AT51" s="43"/>
      <c r="AU51" s="43"/>
      <c r="AV51" s="43" t="s">
        <v>26</v>
      </c>
      <c r="AW51" s="43"/>
      <c r="AX51" s="43"/>
      <c r="AY51" s="31" t="s">
        <v>27</v>
      </c>
      <c r="AZ51" s="43"/>
      <c r="BA51" s="31"/>
      <c r="BB51" s="31" t="s">
        <v>28</v>
      </c>
      <c r="BC51" s="43"/>
      <c r="BD51" s="3"/>
      <c r="BE51" s="40"/>
      <c r="BF51" s="40"/>
    </row>
    <row r="52" spans="1:59" ht="25.5" customHeight="1" x14ac:dyDescent="0.15">
      <c r="A52" s="28"/>
      <c r="B52" s="221" t="s">
        <v>11</v>
      </c>
      <c r="C52" s="296"/>
      <c r="D52" s="296"/>
      <c r="E52" s="297"/>
      <c r="F52" s="301" t="s">
        <v>12</v>
      </c>
      <c r="G52" s="301"/>
      <c r="H52" s="316">
        <v>10</v>
      </c>
      <c r="I52" s="317"/>
      <c r="J52" s="285" t="s">
        <v>13</v>
      </c>
      <c r="K52" s="285"/>
      <c r="L52" s="317">
        <v>0</v>
      </c>
      <c r="M52" s="317"/>
      <c r="N52" s="285" t="s">
        <v>14</v>
      </c>
      <c r="O52" s="287"/>
      <c r="P52" s="302" t="s">
        <v>15</v>
      </c>
      <c r="Q52" s="287"/>
      <c r="R52" s="279" t="s">
        <v>16</v>
      </c>
      <c r="S52" s="279"/>
      <c r="T52" s="316">
        <v>20</v>
      </c>
      <c r="U52" s="317"/>
      <c r="V52" s="285" t="s">
        <v>13</v>
      </c>
      <c r="W52" s="285"/>
      <c r="X52" s="317">
        <v>0</v>
      </c>
      <c r="Y52" s="317"/>
      <c r="Z52" s="285" t="s">
        <v>14</v>
      </c>
      <c r="AA52" s="287"/>
      <c r="AB52" s="34"/>
      <c r="AC52" s="34"/>
      <c r="AD52" s="34"/>
      <c r="AE52" s="289" t="s">
        <v>47</v>
      </c>
      <c r="AF52" s="285"/>
      <c r="AG52" s="285"/>
      <c r="AH52" s="285"/>
      <c r="AI52" s="287"/>
      <c r="AJ52" s="292">
        <f>ROUNDDOWN(AV57/60,0)</f>
        <v>3</v>
      </c>
      <c r="AK52" s="293"/>
      <c r="AL52" s="285" t="s">
        <v>13</v>
      </c>
      <c r="AM52" s="285"/>
      <c r="AN52" s="293">
        <f>AV57-AJ52*60</f>
        <v>0</v>
      </c>
      <c r="AO52" s="293"/>
      <c r="AP52" s="285" t="s">
        <v>14</v>
      </c>
      <c r="AQ52" s="287"/>
      <c r="AR52" s="34"/>
      <c r="AS52" s="49"/>
      <c r="AT52" s="31"/>
      <c r="AU52" s="276" t="s">
        <v>30</v>
      </c>
      <c r="AV52" s="291">
        <f>IF(AY52&lt;=BB52,BB52,AV47)</f>
        <v>1200</v>
      </c>
      <c r="AW52" s="123"/>
      <c r="AX52" s="276" t="s">
        <v>31</v>
      </c>
      <c r="AY52" s="291">
        <f>T52*60+X52</f>
        <v>1200</v>
      </c>
      <c r="AZ52" s="123"/>
      <c r="BA52" s="276" t="s">
        <v>32</v>
      </c>
      <c r="BB52" s="291">
        <f>IF(C61="☑",21*60,20*60)</f>
        <v>1200</v>
      </c>
      <c r="BC52" s="31"/>
      <c r="BD52" s="3"/>
      <c r="BE52" s="3"/>
      <c r="BF52" s="3"/>
    </row>
    <row r="53" spans="1:59" ht="35.25" customHeight="1" x14ac:dyDescent="0.15">
      <c r="A53" s="28"/>
      <c r="B53" s="298"/>
      <c r="C53" s="299"/>
      <c r="D53" s="299"/>
      <c r="E53" s="300"/>
      <c r="F53" s="301"/>
      <c r="G53" s="301"/>
      <c r="H53" s="318"/>
      <c r="I53" s="319"/>
      <c r="J53" s="286"/>
      <c r="K53" s="286"/>
      <c r="L53" s="319"/>
      <c r="M53" s="319"/>
      <c r="N53" s="286"/>
      <c r="O53" s="288"/>
      <c r="P53" s="290"/>
      <c r="Q53" s="288"/>
      <c r="R53" s="280"/>
      <c r="S53" s="280"/>
      <c r="T53" s="318"/>
      <c r="U53" s="319"/>
      <c r="V53" s="286"/>
      <c r="W53" s="286"/>
      <c r="X53" s="319"/>
      <c r="Y53" s="319"/>
      <c r="Z53" s="286"/>
      <c r="AA53" s="288"/>
      <c r="AB53" s="31"/>
      <c r="AC53" s="31"/>
      <c r="AD53" s="31"/>
      <c r="AE53" s="290"/>
      <c r="AF53" s="286"/>
      <c r="AG53" s="286"/>
      <c r="AH53" s="286"/>
      <c r="AI53" s="288"/>
      <c r="AJ53" s="294"/>
      <c r="AK53" s="295"/>
      <c r="AL53" s="286"/>
      <c r="AM53" s="286"/>
      <c r="AN53" s="295"/>
      <c r="AO53" s="295"/>
      <c r="AP53" s="286"/>
      <c r="AQ53" s="288"/>
      <c r="AR53" s="34"/>
      <c r="AS53" s="49"/>
      <c r="AT53" s="31"/>
      <c r="AU53" s="276"/>
      <c r="AV53" s="291"/>
      <c r="AW53" s="123"/>
      <c r="AX53" s="276"/>
      <c r="AY53" s="291"/>
      <c r="AZ53" s="123"/>
      <c r="BA53" s="276"/>
      <c r="BB53" s="291"/>
      <c r="BC53" s="31"/>
      <c r="BD53" s="3"/>
      <c r="BE53" s="3"/>
      <c r="BF53" s="3"/>
    </row>
    <row r="54" spans="1:59" ht="17.25" customHeight="1" x14ac:dyDescent="0.15">
      <c r="A54" s="50"/>
      <c r="B54" s="35"/>
      <c r="C54" s="35"/>
      <c r="D54" s="35"/>
      <c r="E54" s="35"/>
      <c r="F54" s="31"/>
      <c r="G54" s="35"/>
      <c r="H54" s="37"/>
      <c r="I54" s="35"/>
      <c r="J54" s="35"/>
      <c r="K54" s="35"/>
      <c r="L54" s="35"/>
      <c r="M54" s="35"/>
      <c r="N54" s="35"/>
      <c r="O54" s="35"/>
      <c r="P54" s="51"/>
      <c r="Q54" s="35"/>
      <c r="R54" s="35"/>
      <c r="S54" s="35"/>
      <c r="T54" s="35"/>
      <c r="U54" s="35"/>
      <c r="V54" s="35"/>
      <c r="W54" s="35"/>
      <c r="X54" s="34"/>
      <c r="Y54" s="34"/>
      <c r="Z54" s="32"/>
      <c r="AA54" s="31"/>
      <c r="AB54" s="31"/>
      <c r="AC54" s="31"/>
      <c r="AD54" s="31"/>
      <c r="AE54" s="47"/>
      <c r="AF54" s="47"/>
      <c r="AG54" s="47"/>
      <c r="AH54" s="47"/>
      <c r="AI54" s="47"/>
      <c r="AJ54" s="39" t="s">
        <v>21</v>
      </c>
      <c r="AK54" s="47"/>
      <c r="AL54" s="47"/>
      <c r="AM54" s="47"/>
      <c r="AN54" s="47"/>
      <c r="AO54" s="47"/>
      <c r="AP54" s="47"/>
      <c r="AQ54" s="47"/>
      <c r="AR54" s="31"/>
      <c r="AS54" s="31"/>
      <c r="AT54" s="31"/>
      <c r="AU54" s="31"/>
      <c r="AV54" s="31"/>
      <c r="AW54" s="31"/>
      <c r="AX54" s="31"/>
      <c r="AY54" s="60" t="s">
        <v>33</v>
      </c>
      <c r="AZ54" s="31"/>
      <c r="BA54" s="31"/>
      <c r="BB54" s="31"/>
      <c r="BC54" s="31"/>
      <c r="BD54" s="3"/>
      <c r="BE54" s="3"/>
      <c r="BF54" s="3"/>
    </row>
    <row r="55" spans="1:59" ht="25.5" customHeight="1" x14ac:dyDescent="0.2">
      <c r="A55" s="50"/>
      <c r="B55" s="31"/>
      <c r="C55" s="258" t="s">
        <v>96</v>
      </c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60"/>
      <c r="AC55" s="31"/>
      <c r="AD55" s="31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31"/>
      <c r="AS55" s="31"/>
      <c r="AT55" s="31"/>
      <c r="AU55" s="31"/>
      <c r="AV55" s="31"/>
      <c r="AW55" s="31"/>
      <c r="AX55" s="31"/>
      <c r="AY55" s="101" t="s">
        <v>34</v>
      </c>
      <c r="AZ55" s="31"/>
      <c r="BA55" s="31"/>
      <c r="BB55" s="31"/>
      <c r="BC55" s="31"/>
      <c r="BD55" s="3"/>
      <c r="BE55" s="3"/>
      <c r="BF55" s="3"/>
    </row>
    <row r="56" spans="1:59" ht="25.5" customHeight="1" x14ac:dyDescent="0.15">
      <c r="A56" s="50"/>
      <c r="B56" s="31"/>
      <c r="C56" s="261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3"/>
      <c r="AC56" s="31"/>
      <c r="AD56" s="31"/>
      <c r="AE56" s="44" t="s">
        <v>35</v>
      </c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31"/>
      <c r="AS56" s="31"/>
      <c r="AT56" s="31"/>
      <c r="AU56" s="31"/>
      <c r="AV56" s="31" t="s">
        <v>36</v>
      </c>
      <c r="AW56" s="31"/>
      <c r="AX56" s="31"/>
      <c r="AY56" s="31" t="s">
        <v>37</v>
      </c>
      <c r="AZ56" s="102"/>
      <c r="BA56" s="31"/>
      <c r="BB56" s="31"/>
      <c r="BC56" s="31"/>
      <c r="BD56" s="3"/>
      <c r="BE56" s="3"/>
      <c r="BF56" s="3"/>
    </row>
    <row r="57" spans="1:59" s="48" customFormat="1" ht="25.5" customHeight="1" x14ac:dyDescent="0.15">
      <c r="A57" s="50"/>
      <c r="B57" s="31"/>
      <c r="C57" s="261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3"/>
      <c r="AC57" s="34"/>
      <c r="AD57" s="34"/>
      <c r="AE57" s="264" t="s">
        <v>48</v>
      </c>
      <c r="AF57" s="265"/>
      <c r="AG57" s="265"/>
      <c r="AH57" s="265"/>
      <c r="AI57" s="265"/>
      <c r="AJ57" s="265"/>
      <c r="AK57" s="266"/>
      <c r="AL57" s="270">
        <f>IF(AY47=0,0,ROUNDUP(AV57/AY47,3))</f>
        <v>0.23100000000000001</v>
      </c>
      <c r="AM57" s="271"/>
      <c r="AN57" s="271"/>
      <c r="AO57" s="271"/>
      <c r="AP57" s="271"/>
      <c r="AQ57" s="272"/>
      <c r="AR57" s="31"/>
      <c r="AS57" s="31"/>
      <c r="AT57" s="43"/>
      <c r="AU57" s="276" t="s">
        <v>39</v>
      </c>
      <c r="AV57" s="277">
        <f>IF(AV47-AV52&gt;0,IF(AV47-AV52&gt;AY47,AY47,AV47-AV52),0)</f>
        <v>180</v>
      </c>
      <c r="AW57" s="278" t="s">
        <v>40</v>
      </c>
      <c r="AX57" s="278"/>
      <c r="AY57" s="102"/>
      <c r="AZ57" s="102"/>
      <c r="BA57" s="43"/>
      <c r="BB57" s="43"/>
      <c r="BC57" s="43"/>
      <c r="BD57" s="40"/>
      <c r="BE57" s="40"/>
      <c r="BF57" s="40"/>
    </row>
    <row r="58" spans="1:59" ht="35.25" customHeight="1" x14ac:dyDescent="0.15">
      <c r="A58" s="62"/>
      <c r="B58" s="31"/>
      <c r="C58" s="261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3"/>
      <c r="AC58" s="31"/>
      <c r="AD58" s="31"/>
      <c r="AE58" s="267"/>
      <c r="AF58" s="268"/>
      <c r="AG58" s="268"/>
      <c r="AH58" s="268"/>
      <c r="AI58" s="268"/>
      <c r="AJ58" s="268"/>
      <c r="AK58" s="269"/>
      <c r="AL58" s="273"/>
      <c r="AM58" s="274"/>
      <c r="AN58" s="274"/>
      <c r="AO58" s="274"/>
      <c r="AP58" s="274"/>
      <c r="AQ58" s="275"/>
      <c r="AR58" s="31"/>
      <c r="AS58" s="31"/>
      <c r="AT58" s="276"/>
      <c r="AU58" s="276"/>
      <c r="AV58" s="277"/>
      <c r="AW58" s="278"/>
      <c r="AX58" s="278"/>
      <c r="AY58" s="31"/>
      <c r="AZ58" s="31"/>
      <c r="BA58" s="31"/>
      <c r="BB58" s="31"/>
      <c r="BC58" s="31"/>
      <c r="BD58" s="3"/>
      <c r="BE58" s="3"/>
      <c r="BF58" s="3"/>
    </row>
    <row r="59" spans="1:59" ht="25.5" customHeight="1" x14ac:dyDescent="0.15">
      <c r="A59" s="62"/>
      <c r="B59" s="31"/>
      <c r="C59" s="261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3"/>
      <c r="AC59" s="31"/>
      <c r="AD59" s="31"/>
      <c r="AE59" s="31"/>
      <c r="AF59" s="31"/>
      <c r="AG59" s="31"/>
      <c r="AH59" s="31"/>
      <c r="AI59" s="31"/>
      <c r="AJ59" s="31"/>
      <c r="AK59" s="52" t="s">
        <v>21</v>
      </c>
      <c r="AL59" s="31"/>
      <c r="AM59" s="34"/>
      <c r="AN59" s="34"/>
      <c r="AO59" s="34"/>
      <c r="AP59" s="31"/>
      <c r="AQ59" s="31"/>
      <c r="AR59" s="31"/>
      <c r="AS59" s="31"/>
      <c r="AT59" s="276"/>
      <c r="AU59" s="31"/>
      <c r="AV59" s="31"/>
      <c r="AW59" s="31"/>
      <c r="AX59" s="31"/>
      <c r="AY59" s="31"/>
      <c r="AZ59" s="31"/>
      <c r="BA59" s="31"/>
      <c r="BB59" s="31"/>
      <c r="BC59" s="31"/>
      <c r="BD59" s="3"/>
      <c r="BE59" s="3"/>
      <c r="BF59" s="3"/>
    </row>
    <row r="60" spans="1:59" ht="25.5" customHeight="1" x14ac:dyDescent="0.15">
      <c r="A60" s="50"/>
      <c r="B60" s="30"/>
      <c r="C60" s="261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3"/>
      <c r="AC60" s="31"/>
      <c r="AD60" s="31"/>
      <c r="AE60" s="31"/>
      <c r="AF60" s="31"/>
      <c r="AG60" s="31"/>
      <c r="AH60" s="31"/>
      <c r="AI60" s="31"/>
      <c r="AJ60" s="31"/>
      <c r="AK60" s="53" t="s">
        <v>41</v>
      </c>
      <c r="AL60" s="31"/>
      <c r="AM60" s="34"/>
      <c r="AN60" s="34"/>
      <c r="AO60" s="34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"/>
      <c r="BE60" s="3"/>
      <c r="BF60" s="3"/>
    </row>
    <row r="61" spans="1:59" ht="25.5" customHeight="1" x14ac:dyDescent="0.15">
      <c r="A61" s="50"/>
      <c r="B61" s="30"/>
      <c r="C61" s="314" t="s">
        <v>109</v>
      </c>
      <c r="D61" s="315"/>
      <c r="E61" s="255" t="s">
        <v>43</v>
      </c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6"/>
      <c r="AC61" s="31"/>
      <c r="AD61" s="31"/>
      <c r="AE61" s="31"/>
      <c r="AF61" s="31"/>
      <c r="AG61" s="31"/>
      <c r="AH61" s="31"/>
      <c r="AI61" s="31"/>
      <c r="AJ61" s="31"/>
      <c r="AK61" s="53"/>
      <c r="AL61" s="31"/>
      <c r="AM61" s="34"/>
      <c r="AN61" s="34"/>
      <c r="AO61" s="34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"/>
      <c r="BE61" s="3"/>
      <c r="BF61" s="3"/>
    </row>
    <row r="62" spans="1:59" ht="17.25" customHeight="1" x14ac:dyDescent="0.15">
      <c r="A62" s="54"/>
      <c r="B62" s="55"/>
      <c r="C62" s="55"/>
      <c r="D62" s="55"/>
      <c r="E62" s="55"/>
      <c r="F62" s="56"/>
      <c r="G62" s="55"/>
      <c r="H62" s="55"/>
      <c r="I62" s="55"/>
      <c r="J62" s="55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8"/>
      <c r="AL62" s="57"/>
      <c r="AM62" s="59"/>
      <c r="AN62" s="59"/>
      <c r="AO62" s="59"/>
      <c r="AP62" s="57"/>
      <c r="AQ62" s="57"/>
      <c r="AR62" s="57"/>
      <c r="AS62" s="57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"/>
      <c r="BE62" s="3"/>
      <c r="BF62" s="3"/>
    </row>
    <row r="63" spans="1:59" ht="25.5" customHeight="1" x14ac:dyDescent="0.15">
      <c r="A63" s="308" t="s">
        <v>49</v>
      </c>
      <c r="B63" s="309"/>
      <c r="C63" s="309"/>
      <c r="D63" s="309"/>
      <c r="E63" s="309"/>
      <c r="F63" s="309"/>
      <c r="G63" s="309"/>
      <c r="H63" s="309"/>
      <c r="I63" s="310"/>
      <c r="J63" s="23"/>
      <c r="K63" s="61" t="s">
        <v>50</v>
      </c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23"/>
      <c r="AP63" s="23"/>
      <c r="AQ63" s="23"/>
      <c r="AR63" s="23"/>
      <c r="AS63" s="23"/>
      <c r="AT63" s="23"/>
      <c r="AU63" s="31"/>
      <c r="AV63" s="31" t="s">
        <v>6</v>
      </c>
      <c r="AW63" s="34"/>
      <c r="AX63" s="34"/>
      <c r="AY63" s="34"/>
      <c r="AZ63" s="34"/>
      <c r="BA63" s="31"/>
      <c r="BB63" s="34"/>
      <c r="BC63" s="34"/>
      <c r="BD63" s="21"/>
      <c r="BE63" s="21"/>
      <c r="BF63" s="21"/>
      <c r="BG63" s="10"/>
    </row>
    <row r="64" spans="1:59" ht="17.25" customHeight="1" x14ac:dyDescent="0.15">
      <c r="A64" s="311"/>
      <c r="B64" s="312"/>
      <c r="C64" s="312"/>
      <c r="D64" s="312"/>
      <c r="E64" s="312"/>
      <c r="F64" s="312"/>
      <c r="G64" s="312"/>
      <c r="H64" s="312"/>
      <c r="I64" s="31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5"/>
      <c r="Y64" s="25"/>
      <c r="Z64" s="25"/>
      <c r="AA64" s="25"/>
      <c r="AB64" s="25"/>
      <c r="AC64" s="25"/>
      <c r="AD64" s="25"/>
      <c r="AE64" s="26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7"/>
      <c r="AQ64" s="27"/>
      <c r="AR64" s="27"/>
      <c r="AS64" s="27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1"/>
    </row>
    <row r="65" spans="1:59" ht="28.5" customHeight="1" x14ac:dyDescent="0.15">
      <c r="A65" s="28"/>
      <c r="B65" s="29" t="s">
        <v>7</v>
      </c>
      <c r="C65" s="30"/>
      <c r="D65" s="30"/>
      <c r="E65" s="30"/>
      <c r="F65" s="31"/>
      <c r="G65" s="32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3"/>
      <c r="AB65" s="34"/>
      <c r="AC65" s="34"/>
      <c r="AD65" s="34"/>
      <c r="AE65" s="29" t="s">
        <v>8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1"/>
      <c r="AV65" s="31"/>
      <c r="AW65" s="31" t="s">
        <v>9</v>
      </c>
      <c r="AX65" s="31"/>
      <c r="AY65" s="31"/>
      <c r="AZ65" s="31" t="s">
        <v>10</v>
      </c>
      <c r="BA65" s="31"/>
      <c r="BB65" s="31"/>
      <c r="BC65" s="31"/>
      <c r="BD65" s="3"/>
      <c r="BE65" s="3"/>
      <c r="BF65" s="3"/>
      <c r="BG65" s="31"/>
    </row>
    <row r="66" spans="1:59" ht="25.5" customHeight="1" x14ac:dyDescent="0.15">
      <c r="A66" s="28"/>
      <c r="B66" s="221" t="s">
        <v>11</v>
      </c>
      <c r="C66" s="296"/>
      <c r="D66" s="296"/>
      <c r="E66" s="297"/>
      <c r="F66" s="301" t="s">
        <v>12</v>
      </c>
      <c r="G66" s="301"/>
      <c r="H66" s="282"/>
      <c r="I66" s="282"/>
      <c r="J66" s="285" t="s">
        <v>13</v>
      </c>
      <c r="K66" s="285"/>
      <c r="L66" s="282"/>
      <c r="M66" s="282"/>
      <c r="N66" s="285" t="s">
        <v>14</v>
      </c>
      <c r="O66" s="287"/>
      <c r="P66" s="302" t="s">
        <v>15</v>
      </c>
      <c r="Q66" s="287"/>
      <c r="R66" s="279" t="s">
        <v>16</v>
      </c>
      <c r="S66" s="279"/>
      <c r="T66" s="282"/>
      <c r="U66" s="282"/>
      <c r="V66" s="285" t="s">
        <v>13</v>
      </c>
      <c r="W66" s="285"/>
      <c r="X66" s="282"/>
      <c r="Y66" s="282"/>
      <c r="Z66" s="285" t="s">
        <v>14</v>
      </c>
      <c r="AA66" s="287"/>
      <c r="AB66" s="31"/>
      <c r="AC66" s="31"/>
      <c r="AD66" s="31"/>
      <c r="AE66" s="264" t="s">
        <v>46</v>
      </c>
      <c r="AF66" s="303"/>
      <c r="AG66" s="303"/>
      <c r="AH66" s="303"/>
      <c r="AI66" s="305"/>
      <c r="AJ66" s="293">
        <f>ROUNDDOWN(AZ66/60,0)</f>
        <v>0</v>
      </c>
      <c r="AK66" s="293"/>
      <c r="AL66" s="303" t="s">
        <v>18</v>
      </c>
      <c r="AM66" s="303"/>
      <c r="AN66" s="293">
        <f>AZ66-AJ66*60</f>
        <v>0</v>
      </c>
      <c r="AO66" s="293"/>
      <c r="AP66" s="285" t="s">
        <v>14</v>
      </c>
      <c r="AQ66" s="287"/>
      <c r="AR66" s="34"/>
      <c r="AS66" s="31"/>
      <c r="AT66" s="31"/>
      <c r="AU66" s="276"/>
      <c r="AV66" s="276" t="s">
        <v>19</v>
      </c>
      <c r="AW66" s="291">
        <f>T66*60+X66</f>
        <v>0</v>
      </c>
      <c r="AX66" s="31"/>
      <c r="AY66" s="276" t="s">
        <v>20</v>
      </c>
      <c r="AZ66" s="291">
        <f>(T66*60+X66)-(H66*60+L66)</f>
        <v>0</v>
      </c>
      <c r="BA66" s="31"/>
      <c r="BB66" s="31"/>
      <c r="BC66" s="31"/>
      <c r="BD66" s="3"/>
      <c r="BE66" s="3"/>
      <c r="BF66" s="3"/>
      <c r="BG66" s="31"/>
    </row>
    <row r="67" spans="1:59" ht="35.25" customHeight="1" x14ac:dyDescent="0.15">
      <c r="A67" s="28"/>
      <c r="B67" s="298"/>
      <c r="C67" s="299"/>
      <c r="D67" s="299"/>
      <c r="E67" s="300"/>
      <c r="F67" s="301"/>
      <c r="G67" s="301"/>
      <c r="H67" s="284"/>
      <c r="I67" s="284"/>
      <c r="J67" s="286"/>
      <c r="K67" s="286"/>
      <c r="L67" s="284"/>
      <c r="M67" s="284"/>
      <c r="N67" s="286"/>
      <c r="O67" s="288"/>
      <c r="P67" s="290"/>
      <c r="Q67" s="288"/>
      <c r="R67" s="280"/>
      <c r="S67" s="280"/>
      <c r="T67" s="284"/>
      <c r="U67" s="284"/>
      <c r="V67" s="286"/>
      <c r="W67" s="286"/>
      <c r="X67" s="284"/>
      <c r="Y67" s="284"/>
      <c r="Z67" s="286"/>
      <c r="AA67" s="288"/>
      <c r="AB67" s="31"/>
      <c r="AC67" s="31"/>
      <c r="AD67" s="31"/>
      <c r="AE67" s="306"/>
      <c r="AF67" s="304"/>
      <c r="AG67" s="304"/>
      <c r="AH67" s="304"/>
      <c r="AI67" s="307"/>
      <c r="AJ67" s="295"/>
      <c r="AK67" s="295"/>
      <c r="AL67" s="304"/>
      <c r="AM67" s="304"/>
      <c r="AN67" s="295"/>
      <c r="AO67" s="295"/>
      <c r="AP67" s="286"/>
      <c r="AQ67" s="288"/>
      <c r="AR67" s="34"/>
      <c r="AS67" s="31"/>
      <c r="AT67" s="31"/>
      <c r="AU67" s="276"/>
      <c r="AV67" s="276"/>
      <c r="AW67" s="291"/>
      <c r="AX67" s="31"/>
      <c r="AY67" s="276"/>
      <c r="AZ67" s="291"/>
      <c r="BA67" s="31"/>
      <c r="BB67" s="31"/>
      <c r="BC67" s="31"/>
      <c r="BD67" s="3"/>
      <c r="BE67" s="3"/>
      <c r="BF67" s="3"/>
      <c r="BG67" s="31"/>
    </row>
    <row r="68" spans="1:59" ht="17.25" customHeight="1" x14ac:dyDescent="0.15">
      <c r="A68" s="28"/>
      <c r="B68" s="35"/>
      <c r="C68" s="35"/>
      <c r="D68" s="35"/>
      <c r="E68" s="35"/>
      <c r="F68" s="36"/>
      <c r="G68" s="36"/>
      <c r="H68" s="37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4"/>
      <c r="Y68" s="34"/>
      <c r="Z68" s="32"/>
      <c r="AA68" s="33"/>
      <c r="AB68" s="34"/>
      <c r="AC68" s="34"/>
      <c r="AD68" s="34"/>
      <c r="AE68" s="38"/>
      <c r="AF68" s="38"/>
      <c r="AG68" s="38"/>
      <c r="AH68" s="38"/>
      <c r="AI68" s="38"/>
      <c r="AJ68" s="39" t="s">
        <v>21</v>
      </c>
      <c r="AK68" s="38"/>
      <c r="AL68" s="38"/>
      <c r="AM68" s="38"/>
      <c r="AN68" s="38"/>
      <c r="AO68" s="38"/>
      <c r="AP68" s="38"/>
      <c r="AQ68" s="38"/>
      <c r="AR68" s="34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"/>
      <c r="BE68" s="3"/>
      <c r="BF68" s="3"/>
      <c r="BG68" s="31"/>
    </row>
    <row r="69" spans="1:59" s="31" customFormat="1" ht="25.5" customHeight="1" x14ac:dyDescent="0.15">
      <c r="A69" s="28"/>
      <c r="B69" s="29"/>
      <c r="C69" s="30"/>
      <c r="D69" s="30"/>
      <c r="E69" s="30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3"/>
      <c r="X69" s="34"/>
      <c r="Y69" s="34"/>
      <c r="Z69" s="32"/>
      <c r="AA69" s="33"/>
      <c r="AB69" s="34"/>
      <c r="AC69" s="34"/>
      <c r="AD69" s="34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4"/>
      <c r="AW69" s="43" t="s">
        <v>22</v>
      </c>
      <c r="AZ69" s="31" t="s">
        <v>23</v>
      </c>
      <c r="BC69" s="31" t="s">
        <v>24</v>
      </c>
      <c r="BD69" s="3"/>
      <c r="BE69" s="3"/>
      <c r="BF69" s="3"/>
    </row>
    <row r="70" spans="1:59" s="48" customFormat="1" ht="25.5" customHeight="1" x14ac:dyDescent="0.15">
      <c r="A70" s="41"/>
      <c r="B70" s="42" t="s">
        <v>103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2"/>
      <c r="Q70" s="42"/>
      <c r="R70" s="42"/>
      <c r="S70" s="42"/>
      <c r="T70" s="42"/>
      <c r="U70" s="13"/>
      <c r="V70" s="42"/>
      <c r="W70" s="42"/>
      <c r="X70" s="34"/>
      <c r="Y70" s="34"/>
      <c r="Z70" s="32"/>
      <c r="AA70" s="33"/>
      <c r="AB70" s="34"/>
      <c r="AC70" s="34"/>
      <c r="AD70" s="34"/>
      <c r="AE70" s="44" t="s">
        <v>25</v>
      </c>
      <c r="AF70" s="45"/>
      <c r="AG70" s="46"/>
      <c r="AH70" s="46"/>
      <c r="AI70" s="46"/>
      <c r="AJ70" s="46"/>
      <c r="AK70" s="46"/>
      <c r="AL70" s="46"/>
      <c r="AM70" s="46"/>
      <c r="AN70" s="38"/>
      <c r="AO70" s="38"/>
      <c r="AP70" s="38"/>
      <c r="AQ70" s="47"/>
      <c r="AR70" s="34"/>
      <c r="AS70" s="31"/>
      <c r="AT70" s="31"/>
      <c r="AU70" s="43"/>
      <c r="AV70" s="43"/>
      <c r="AW70" s="43" t="s">
        <v>26</v>
      </c>
      <c r="AX70" s="43"/>
      <c r="AY70" s="43"/>
      <c r="AZ70" s="31" t="s">
        <v>27</v>
      </c>
      <c r="BA70" s="43"/>
      <c r="BB70" s="31"/>
      <c r="BC70" s="31" t="s">
        <v>28</v>
      </c>
      <c r="BD70" s="40"/>
      <c r="BE70" s="3"/>
      <c r="BF70" s="40"/>
      <c r="BG70" s="43"/>
    </row>
    <row r="71" spans="1:59" ht="25.5" customHeight="1" x14ac:dyDescent="0.15">
      <c r="A71" s="28"/>
      <c r="B71" s="221" t="s">
        <v>51</v>
      </c>
      <c r="C71" s="296"/>
      <c r="D71" s="296"/>
      <c r="E71" s="297"/>
      <c r="F71" s="301" t="s">
        <v>12</v>
      </c>
      <c r="G71" s="301"/>
      <c r="H71" s="282"/>
      <c r="I71" s="282"/>
      <c r="J71" s="285" t="s">
        <v>13</v>
      </c>
      <c r="K71" s="285"/>
      <c r="L71" s="282"/>
      <c r="M71" s="282"/>
      <c r="N71" s="285" t="s">
        <v>14</v>
      </c>
      <c r="O71" s="287"/>
      <c r="P71" s="302" t="s">
        <v>15</v>
      </c>
      <c r="Q71" s="287"/>
      <c r="R71" s="279" t="s">
        <v>16</v>
      </c>
      <c r="S71" s="279"/>
      <c r="T71" s="281"/>
      <c r="U71" s="282"/>
      <c r="V71" s="285" t="s">
        <v>13</v>
      </c>
      <c r="W71" s="285"/>
      <c r="X71" s="282"/>
      <c r="Y71" s="282"/>
      <c r="Z71" s="285" t="s">
        <v>14</v>
      </c>
      <c r="AA71" s="287"/>
      <c r="AB71" s="34"/>
      <c r="AC71" s="34"/>
      <c r="AD71" s="34"/>
      <c r="AE71" s="289" t="s">
        <v>52</v>
      </c>
      <c r="AF71" s="285"/>
      <c r="AG71" s="285"/>
      <c r="AH71" s="285"/>
      <c r="AI71" s="287"/>
      <c r="AJ71" s="292">
        <f>ROUNDDOWN(AW76/60,0)</f>
        <v>0</v>
      </c>
      <c r="AK71" s="293"/>
      <c r="AL71" s="285" t="s">
        <v>13</v>
      </c>
      <c r="AM71" s="285"/>
      <c r="AN71" s="293">
        <f>AW76-AJ71*60</f>
        <v>0</v>
      </c>
      <c r="AO71" s="293"/>
      <c r="AP71" s="285" t="s">
        <v>14</v>
      </c>
      <c r="AQ71" s="287"/>
      <c r="AR71" s="34"/>
      <c r="AS71" s="49"/>
      <c r="AT71" s="49"/>
      <c r="AU71" s="31"/>
      <c r="AV71" s="276" t="s">
        <v>30</v>
      </c>
      <c r="AW71" s="291">
        <f>IF(AZ71&lt;=BC71,BC71,AW66)</f>
        <v>1260</v>
      </c>
      <c r="AX71" s="123"/>
      <c r="AY71" s="276" t="s">
        <v>31</v>
      </c>
      <c r="AZ71" s="291">
        <f>T71*60+X71</f>
        <v>0</v>
      </c>
      <c r="BA71" s="123"/>
      <c r="BB71" s="276" t="s">
        <v>32</v>
      </c>
      <c r="BC71" s="291">
        <f>IF(C80="☑",21*60,20*60)</f>
        <v>1260</v>
      </c>
      <c r="BD71" s="3"/>
      <c r="BE71" s="3"/>
      <c r="BF71" s="3"/>
      <c r="BG71" s="31"/>
    </row>
    <row r="72" spans="1:59" ht="35.25" customHeight="1" x14ac:dyDescent="0.15">
      <c r="A72" s="28"/>
      <c r="B72" s="298"/>
      <c r="C72" s="299"/>
      <c r="D72" s="299"/>
      <c r="E72" s="300"/>
      <c r="F72" s="301"/>
      <c r="G72" s="301"/>
      <c r="H72" s="284"/>
      <c r="I72" s="284"/>
      <c r="J72" s="286"/>
      <c r="K72" s="286"/>
      <c r="L72" s="284"/>
      <c r="M72" s="284"/>
      <c r="N72" s="286"/>
      <c r="O72" s="288"/>
      <c r="P72" s="290"/>
      <c r="Q72" s="288"/>
      <c r="R72" s="280"/>
      <c r="S72" s="280"/>
      <c r="T72" s="283"/>
      <c r="U72" s="284"/>
      <c r="V72" s="286"/>
      <c r="W72" s="286"/>
      <c r="X72" s="284"/>
      <c r="Y72" s="284"/>
      <c r="Z72" s="286"/>
      <c r="AA72" s="288"/>
      <c r="AB72" s="31"/>
      <c r="AC72" s="31"/>
      <c r="AD72" s="31"/>
      <c r="AE72" s="290"/>
      <c r="AF72" s="286"/>
      <c r="AG72" s="286"/>
      <c r="AH72" s="286"/>
      <c r="AI72" s="288"/>
      <c r="AJ72" s="294"/>
      <c r="AK72" s="295"/>
      <c r="AL72" s="286"/>
      <c r="AM72" s="286"/>
      <c r="AN72" s="295"/>
      <c r="AO72" s="295"/>
      <c r="AP72" s="286"/>
      <c r="AQ72" s="288"/>
      <c r="AR72" s="34"/>
      <c r="AS72" s="49"/>
      <c r="AT72" s="49"/>
      <c r="AU72" s="31"/>
      <c r="AV72" s="276"/>
      <c r="AW72" s="291"/>
      <c r="AX72" s="123"/>
      <c r="AY72" s="276"/>
      <c r="AZ72" s="291"/>
      <c r="BA72" s="123"/>
      <c r="BB72" s="276"/>
      <c r="BC72" s="291"/>
      <c r="BD72" s="3"/>
      <c r="BE72" s="3"/>
      <c r="BF72" s="3"/>
      <c r="BG72" s="31"/>
    </row>
    <row r="73" spans="1:59" ht="17.25" customHeight="1" x14ac:dyDescent="0.15">
      <c r="A73" s="50"/>
      <c r="B73" s="35"/>
      <c r="C73" s="35"/>
      <c r="D73" s="35"/>
      <c r="E73" s="35"/>
      <c r="F73" s="31"/>
      <c r="G73" s="35"/>
      <c r="H73" s="37"/>
      <c r="I73" s="35"/>
      <c r="J73" s="35"/>
      <c r="K73" s="35"/>
      <c r="L73" s="35"/>
      <c r="M73" s="35"/>
      <c r="N73" s="35"/>
      <c r="O73" s="35"/>
      <c r="P73" s="51"/>
      <c r="Q73" s="35"/>
      <c r="R73" s="35"/>
      <c r="S73" s="35"/>
      <c r="T73" s="35"/>
      <c r="U73" s="35"/>
      <c r="V73" s="35"/>
      <c r="W73" s="35"/>
      <c r="X73" s="34"/>
      <c r="Y73" s="34"/>
      <c r="Z73" s="32"/>
      <c r="AA73" s="31"/>
      <c r="AB73" s="31"/>
      <c r="AC73" s="31"/>
      <c r="AD73" s="31"/>
      <c r="AE73" s="47"/>
      <c r="AF73" s="47"/>
      <c r="AG73" s="47"/>
      <c r="AH73" s="47"/>
      <c r="AI73" s="47"/>
      <c r="AJ73" s="39" t="s">
        <v>21</v>
      </c>
      <c r="AK73" s="47"/>
      <c r="AL73" s="47"/>
      <c r="AM73" s="47"/>
      <c r="AN73" s="47"/>
      <c r="AO73" s="47"/>
      <c r="AP73" s="47"/>
      <c r="AQ73" s="47"/>
      <c r="AR73" s="31"/>
      <c r="AS73" s="31"/>
      <c r="AT73" s="31"/>
      <c r="AU73" s="31"/>
      <c r="AV73" s="31"/>
      <c r="AW73" s="31"/>
      <c r="AX73" s="31"/>
      <c r="AY73" s="31"/>
      <c r="AZ73" s="60" t="s">
        <v>33</v>
      </c>
      <c r="BA73" s="31"/>
      <c r="BB73" s="31"/>
      <c r="BC73" s="31"/>
      <c r="BD73" s="3"/>
      <c r="BE73" s="3"/>
      <c r="BF73" s="3"/>
      <c r="BG73" s="31"/>
    </row>
    <row r="74" spans="1:59" ht="25.5" customHeight="1" x14ac:dyDescent="0.2">
      <c r="A74" s="50"/>
      <c r="B74" s="31"/>
      <c r="C74" s="258" t="s">
        <v>96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60"/>
      <c r="AC74" s="31"/>
      <c r="AD74" s="31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31"/>
      <c r="AS74" s="31"/>
      <c r="AT74" s="31"/>
      <c r="AU74" s="31"/>
      <c r="AV74" s="31"/>
      <c r="AW74" s="31"/>
      <c r="AX74" s="31"/>
      <c r="AY74" s="31"/>
      <c r="AZ74" s="101" t="s">
        <v>34</v>
      </c>
      <c r="BA74" s="31"/>
      <c r="BB74" s="31"/>
      <c r="BC74" s="31"/>
      <c r="BD74" s="3"/>
      <c r="BE74" s="3"/>
      <c r="BF74" s="3"/>
      <c r="BG74" s="31"/>
    </row>
    <row r="75" spans="1:59" ht="25.5" customHeight="1" x14ac:dyDescent="0.15">
      <c r="A75" s="50"/>
      <c r="B75" s="31"/>
      <c r="C75" s="261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3"/>
      <c r="AC75" s="31"/>
      <c r="AD75" s="31"/>
      <c r="AE75" s="44" t="s">
        <v>35</v>
      </c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31"/>
      <c r="AS75" s="31"/>
      <c r="AT75" s="31"/>
      <c r="AU75" s="31"/>
      <c r="AV75" s="31"/>
      <c r="AW75" s="31" t="s">
        <v>36</v>
      </c>
      <c r="AX75" s="31"/>
      <c r="AY75" s="31"/>
      <c r="AZ75" s="31" t="s">
        <v>37</v>
      </c>
      <c r="BA75" s="102"/>
      <c r="BB75" s="31"/>
      <c r="BC75" s="31"/>
      <c r="BD75" s="3"/>
      <c r="BE75" s="3"/>
      <c r="BF75" s="3"/>
      <c r="BG75" s="31"/>
    </row>
    <row r="76" spans="1:59" s="48" customFormat="1" ht="25.5" customHeight="1" x14ac:dyDescent="0.15">
      <c r="A76" s="50"/>
      <c r="B76" s="31"/>
      <c r="C76" s="261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3"/>
      <c r="AC76" s="34"/>
      <c r="AD76" s="34"/>
      <c r="AE76" s="264" t="s">
        <v>48</v>
      </c>
      <c r="AF76" s="265"/>
      <c r="AG76" s="265"/>
      <c r="AH76" s="265"/>
      <c r="AI76" s="265"/>
      <c r="AJ76" s="265"/>
      <c r="AK76" s="266"/>
      <c r="AL76" s="270">
        <f>IF(AZ66=0,0,ROUNDUP(AW76/AZ66,3))</f>
        <v>0</v>
      </c>
      <c r="AM76" s="271"/>
      <c r="AN76" s="271"/>
      <c r="AO76" s="271"/>
      <c r="AP76" s="271"/>
      <c r="AQ76" s="272"/>
      <c r="AR76" s="31"/>
      <c r="AS76" s="31"/>
      <c r="AT76" s="31"/>
      <c r="AU76" s="43"/>
      <c r="AV76" s="276" t="s">
        <v>39</v>
      </c>
      <c r="AW76" s="277">
        <f>IF(AW66-AW71&gt;0,IF(AW66-AW71&gt;AZ66,AZ66,AW66-AW71),0)</f>
        <v>0</v>
      </c>
      <c r="AX76" s="278" t="s">
        <v>40</v>
      </c>
      <c r="AY76" s="278"/>
      <c r="AZ76" s="102"/>
      <c r="BA76" s="102"/>
      <c r="BB76" s="43"/>
      <c r="BC76" s="43"/>
      <c r="BD76" s="40"/>
      <c r="BE76" s="40"/>
      <c r="BF76" s="40"/>
      <c r="BG76" s="43"/>
    </row>
    <row r="77" spans="1:59" ht="35.25" customHeight="1" x14ac:dyDescent="0.15">
      <c r="A77" s="62"/>
      <c r="B77" s="31"/>
      <c r="C77" s="261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3"/>
      <c r="AC77" s="31"/>
      <c r="AD77" s="31"/>
      <c r="AE77" s="267"/>
      <c r="AF77" s="268"/>
      <c r="AG77" s="268"/>
      <c r="AH77" s="268"/>
      <c r="AI77" s="268"/>
      <c r="AJ77" s="268"/>
      <c r="AK77" s="269"/>
      <c r="AL77" s="273"/>
      <c r="AM77" s="274"/>
      <c r="AN77" s="274"/>
      <c r="AO77" s="274"/>
      <c r="AP77" s="274"/>
      <c r="AQ77" s="275"/>
      <c r="AR77" s="31"/>
      <c r="AS77" s="31"/>
      <c r="AT77" s="31"/>
      <c r="AU77" s="276"/>
      <c r="AV77" s="276"/>
      <c r="AW77" s="277"/>
      <c r="AX77" s="278"/>
      <c r="AY77" s="278"/>
      <c r="AZ77" s="31"/>
      <c r="BA77" s="31"/>
      <c r="BB77" s="31"/>
      <c r="BC77" s="31"/>
      <c r="BD77" s="3"/>
      <c r="BE77" s="3"/>
      <c r="BF77" s="3"/>
      <c r="BG77" s="31"/>
    </row>
    <row r="78" spans="1:59" ht="25.5" customHeight="1" x14ac:dyDescent="0.15">
      <c r="A78" s="62"/>
      <c r="B78" s="31"/>
      <c r="C78" s="261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3"/>
      <c r="AC78" s="31"/>
      <c r="AD78" s="31"/>
      <c r="AE78" s="31"/>
      <c r="AF78" s="31"/>
      <c r="AG78" s="31"/>
      <c r="AH78" s="31"/>
      <c r="AI78" s="31"/>
      <c r="AJ78" s="31"/>
      <c r="AK78" s="52" t="s">
        <v>21</v>
      </c>
      <c r="AL78" s="31"/>
      <c r="AM78" s="34"/>
      <c r="AN78" s="34"/>
      <c r="AO78" s="34"/>
      <c r="AP78" s="31"/>
      <c r="AQ78" s="31"/>
      <c r="AR78" s="31"/>
      <c r="AS78" s="31"/>
      <c r="AT78" s="31"/>
      <c r="AU78" s="276"/>
      <c r="AV78" s="31"/>
      <c r="AW78" s="31"/>
      <c r="AX78" s="31"/>
      <c r="AY78" s="31"/>
      <c r="AZ78" s="31"/>
      <c r="BA78" s="31"/>
      <c r="BB78" s="31"/>
      <c r="BC78" s="31"/>
      <c r="BD78" s="3"/>
      <c r="BE78" s="3"/>
      <c r="BF78" s="3"/>
      <c r="BG78" s="31"/>
    </row>
    <row r="79" spans="1:59" ht="25.5" customHeight="1" x14ac:dyDescent="0.15">
      <c r="A79" s="50"/>
      <c r="B79" s="30"/>
      <c r="C79" s="261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3"/>
      <c r="AC79" s="31"/>
      <c r="AD79" s="31"/>
      <c r="AE79" s="31"/>
      <c r="AF79" s="31"/>
      <c r="AG79" s="31"/>
      <c r="AH79" s="31"/>
      <c r="AI79" s="31"/>
      <c r="AJ79" s="31"/>
      <c r="AK79" s="53" t="s">
        <v>41</v>
      </c>
      <c r="AL79" s="31"/>
      <c r="AM79" s="34"/>
      <c r="AN79" s="34"/>
      <c r="AO79" s="34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"/>
      <c r="BE79" s="3"/>
      <c r="BF79" s="3"/>
    </row>
    <row r="80" spans="1:59" ht="25.5" customHeight="1" x14ac:dyDescent="0.15">
      <c r="A80" s="50"/>
      <c r="B80" s="30"/>
      <c r="C80" s="253" t="s">
        <v>42</v>
      </c>
      <c r="D80" s="254"/>
      <c r="E80" s="255" t="s">
        <v>53</v>
      </c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6"/>
      <c r="AC80" s="31"/>
      <c r="AD80" s="31"/>
      <c r="AE80" s="31"/>
      <c r="AF80" s="31"/>
      <c r="AG80" s="31"/>
      <c r="AH80" s="31"/>
      <c r="AI80" s="31"/>
      <c r="AJ80" s="31"/>
      <c r="AK80" s="53"/>
      <c r="AL80" s="31"/>
      <c r="AM80" s="34"/>
      <c r="AN80" s="34"/>
      <c r="AO80" s="34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"/>
      <c r="BE80" s="3"/>
      <c r="BF80" s="3"/>
    </row>
    <row r="81" spans="1:59" ht="17.25" customHeight="1" x14ac:dyDescent="0.15">
      <c r="A81" s="54"/>
      <c r="B81" s="55"/>
      <c r="C81" s="55"/>
      <c r="D81" s="55"/>
      <c r="E81" s="55"/>
      <c r="F81" s="56"/>
      <c r="G81" s="55"/>
      <c r="H81" s="55"/>
      <c r="I81" s="55"/>
      <c r="J81" s="55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8"/>
      <c r="AL81" s="57"/>
      <c r="AM81" s="59"/>
      <c r="AN81" s="59"/>
      <c r="AO81" s="59"/>
      <c r="AP81" s="57"/>
      <c r="AQ81" s="57"/>
      <c r="AR81" s="57"/>
      <c r="AS81" s="57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"/>
      <c r="BE81" s="3"/>
      <c r="BF81" s="3"/>
    </row>
    <row r="82" spans="1:59" ht="25.5" hidden="1" customHeight="1" x14ac:dyDescent="0.15">
      <c r="A82" s="308" t="s">
        <v>54</v>
      </c>
      <c r="B82" s="309"/>
      <c r="C82" s="309"/>
      <c r="D82" s="309"/>
      <c r="E82" s="309"/>
      <c r="F82" s="309"/>
      <c r="G82" s="309"/>
      <c r="H82" s="309"/>
      <c r="I82" s="310"/>
      <c r="J82" s="23"/>
      <c r="K82" s="61" t="s">
        <v>50</v>
      </c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23"/>
      <c r="AP82" s="23"/>
      <c r="AQ82" s="23"/>
      <c r="AR82" s="23"/>
      <c r="AS82" s="23"/>
      <c r="AT82" s="23"/>
      <c r="AU82" s="31"/>
      <c r="AV82" s="31" t="s">
        <v>6</v>
      </c>
      <c r="AW82" s="34"/>
      <c r="AX82" s="34"/>
      <c r="AY82" s="34"/>
      <c r="AZ82" s="34"/>
      <c r="BA82" s="31"/>
      <c r="BB82" s="34"/>
      <c r="BC82" s="34"/>
      <c r="BD82" s="21"/>
      <c r="BE82" s="21"/>
      <c r="BF82" s="21"/>
      <c r="BG82" s="10"/>
    </row>
    <row r="83" spans="1:59" ht="17.25" hidden="1" customHeight="1" x14ac:dyDescent="0.15">
      <c r="A83" s="311"/>
      <c r="B83" s="312"/>
      <c r="C83" s="312"/>
      <c r="D83" s="312"/>
      <c r="E83" s="312"/>
      <c r="F83" s="312"/>
      <c r="G83" s="312"/>
      <c r="H83" s="312"/>
      <c r="I83" s="313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5"/>
      <c r="Y83" s="25"/>
      <c r="Z83" s="25"/>
      <c r="AA83" s="25"/>
      <c r="AB83" s="25"/>
      <c r="AC83" s="25"/>
      <c r="AD83" s="25"/>
      <c r="AE83" s="26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7"/>
      <c r="AQ83" s="27"/>
      <c r="AR83" s="27"/>
      <c r="AS83" s="27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"/>
      <c r="BE83" s="3"/>
      <c r="BF83" s="3"/>
      <c r="BG83" s="31"/>
    </row>
    <row r="84" spans="1:59" ht="28.5" hidden="1" customHeight="1" x14ac:dyDescent="0.15">
      <c r="A84" s="28"/>
      <c r="B84" s="29" t="s">
        <v>7</v>
      </c>
      <c r="C84" s="30"/>
      <c r="D84" s="30"/>
      <c r="E84" s="30"/>
      <c r="F84" s="31"/>
      <c r="G84" s="32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3"/>
      <c r="AB84" s="34"/>
      <c r="AC84" s="34"/>
      <c r="AD84" s="34"/>
      <c r="AE84" s="29" t="s">
        <v>8</v>
      </c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1"/>
      <c r="AV84" s="31"/>
      <c r="AW84" s="31" t="s">
        <v>9</v>
      </c>
      <c r="AX84" s="31"/>
      <c r="AY84" s="31"/>
      <c r="AZ84" s="31" t="s">
        <v>10</v>
      </c>
      <c r="BA84" s="31"/>
      <c r="BB84" s="31"/>
      <c r="BC84" s="31"/>
      <c r="BD84" s="3"/>
      <c r="BE84" s="3"/>
      <c r="BF84" s="3"/>
      <c r="BG84" s="31"/>
    </row>
    <row r="85" spans="1:59" ht="25.5" hidden="1" customHeight="1" x14ac:dyDescent="0.15">
      <c r="A85" s="28"/>
      <c r="B85" s="221" t="s">
        <v>11</v>
      </c>
      <c r="C85" s="296"/>
      <c r="D85" s="296"/>
      <c r="E85" s="297"/>
      <c r="F85" s="301" t="s">
        <v>12</v>
      </c>
      <c r="G85" s="301"/>
      <c r="H85" s="282"/>
      <c r="I85" s="282"/>
      <c r="J85" s="285" t="s">
        <v>13</v>
      </c>
      <c r="K85" s="285"/>
      <c r="L85" s="282"/>
      <c r="M85" s="282"/>
      <c r="N85" s="285" t="s">
        <v>14</v>
      </c>
      <c r="O85" s="287"/>
      <c r="P85" s="302" t="s">
        <v>15</v>
      </c>
      <c r="Q85" s="287"/>
      <c r="R85" s="279" t="s">
        <v>16</v>
      </c>
      <c r="S85" s="279"/>
      <c r="T85" s="282"/>
      <c r="U85" s="282"/>
      <c r="V85" s="285" t="s">
        <v>13</v>
      </c>
      <c r="W85" s="285"/>
      <c r="X85" s="282"/>
      <c r="Y85" s="282"/>
      <c r="Z85" s="285" t="s">
        <v>14</v>
      </c>
      <c r="AA85" s="287"/>
      <c r="AB85" s="31"/>
      <c r="AC85" s="31"/>
      <c r="AD85" s="31"/>
      <c r="AE85" s="264" t="s">
        <v>46</v>
      </c>
      <c r="AF85" s="303"/>
      <c r="AG85" s="303"/>
      <c r="AH85" s="303"/>
      <c r="AI85" s="305"/>
      <c r="AJ85" s="293">
        <f>ROUNDDOWN(AZ85/60,0)</f>
        <v>0</v>
      </c>
      <c r="AK85" s="293"/>
      <c r="AL85" s="303" t="s">
        <v>18</v>
      </c>
      <c r="AM85" s="303"/>
      <c r="AN85" s="293">
        <f>AZ85-AJ85*60</f>
        <v>0</v>
      </c>
      <c r="AO85" s="293"/>
      <c r="AP85" s="285" t="s">
        <v>14</v>
      </c>
      <c r="AQ85" s="287"/>
      <c r="AR85" s="34"/>
      <c r="AS85" s="31"/>
      <c r="AT85" s="31"/>
      <c r="AU85" s="276"/>
      <c r="AV85" s="276" t="s">
        <v>19</v>
      </c>
      <c r="AW85" s="291">
        <f>T85*60+X85</f>
        <v>0</v>
      </c>
      <c r="AX85" s="31"/>
      <c r="AY85" s="276" t="s">
        <v>20</v>
      </c>
      <c r="AZ85" s="291">
        <f>(T85*60+X85)-(H85*60+L85)</f>
        <v>0</v>
      </c>
      <c r="BA85" s="31"/>
      <c r="BB85" s="31"/>
      <c r="BC85" s="31"/>
      <c r="BD85" s="3"/>
      <c r="BE85" s="3"/>
      <c r="BF85" s="3"/>
      <c r="BG85" s="31"/>
    </row>
    <row r="86" spans="1:59" ht="35.25" hidden="1" customHeight="1" x14ac:dyDescent="0.15">
      <c r="A86" s="28"/>
      <c r="B86" s="298"/>
      <c r="C86" s="299"/>
      <c r="D86" s="299"/>
      <c r="E86" s="300"/>
      <c r="F86" s="301"/>
      <c r="G86" s="301"/>
      <c r="H86" s="284"/>
      <c r="I86" s="284"/>
      <c r="J86" s="286"/>
      <c r="K86" s="286"/>
      <c r="L86" s="284"/>
      <c r="M86" s="284"/>
      <c r="N86" s="286"/>
      <c r="O86" s="288"/>
      <c r="P86" s="290"/>
      <c r="Q86" s="288"/>
      <c r="R86" s="280"/>
      <c r="S86" s="280"/>
      <c r="T86" s="284"/>
      <c r="U86" s="284"/>
      <c r="V86" s="286"/>
      <c r="W86" s="286"/>
      <c r="X86" s="284"/>
      <c r="Y86" s="284"/>
      <c r="Z86" s="286"/>
      <c r="AA86" s="288"/>
      <c r="AB86" s="31"/>
      <c r="AC86" s="31"/>
      <c r="AD86" s="31"/>
      <c r="AE86" s="306"/>
      <c r="AF86" s="304"/>
      <c r="AG86" s="304"/>
      <c r="AH86" s="304"/>
      <c r="AI86" s="307"/>
      <c r="AJ86" s="295"/>
      <c r="AK86" s="295"/>
      <c r="AL86" s="304"/>
      <c r="AM86" s="304"/>
      <c r="AN86" s="295"/>
      <c r="AO86" s="295"/>
      <c r="AP86" s="286"/>
      <c r="AQ86" s="288"/>
      <c r="AR86" s="34"/>
      <c r="AS86" s="31"/>
      <c r="AT86" s="31"/>
      <c r="AU86" s="276"/>
      <c r="AV86" s="276"/>
      <c r="AW86" s="291"/>
      <c r="AX86" s="31"/>
      <c r="AY86" s="276"/>
      <c r="AZ86" s="291"/>
      <c r="BA86" s="31"/>
      <c r="BB86" s="31"/>
      <c r="BC86" s="31"/>
      <c r="BD86" s="3"/>
      <c r="BE86" s="3"/>
      <c r="BF86" s="3"/>
      <c r="BG86" s="31"/>
    </row>
    <row r="87" spans="1:59" ht="17.25" hidden="1" customHeight="1" x14ac:dyDescent="0.15">
      <c r="A87" s="28"/>
      <c r="B87" s="35"/>
      <c r="C87" s="35"/>
      <c r="D87" s="35"/>
      <c r="E87" s="35"/>
      <c r="F87" s="36"/>
      <c r="G87" s="36"/>
      <c r="H87" s="37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4"/>
      <c r="Y87" s="34"/>
      <c r="Z87" s="32"/>
      <c r="AA87" s="33"/>
      <c r="AB87" s="34"/>
      <c r="AC87" s="34"/>
      <c r="AD87" s="34"/>
      <c r="AE87" s="38"/>
      <c r="AF87" s="38"/>
      <c r="AG87" s="38"/>
      <c r="AH87" s="38"/>
      <c r="AI87" s="38"/>
      <c r="AJ87" s="39" t="s">
        <v>21</v>
      </c>
      <c r="AK87" s="38"/>
      <c r="AL87" s="38"/>
      <c r="AM87" s="38"/>
      <c r="AN87" s="38"/>
      <c r="AO87" s="38"/>
      <c r="AP87" s="38"/>
      <c r="AQ87" s="38"/>
      <c r="AR87" s="34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"/>
      <c r="BE87" s="3"/>
      <c r="BF87" s="3"/>
      <c r="BG87" s="31"/>
    </row>
    <row r="88" spans="1:59" s="31" customFormat="1" ht="25.5" hidden="1" customHeight="1" x14ac:dyDescent="0.15">
      <c r="A88" s="28"/>
      <c r="B88" s="29"/>
      <c r="C88" s="30"/>
      <c r="D88" s="30"/>
      <c r="E88" s="30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3"/>
      <c r="X88" s="34"/>
      <c r="Y88" s="34"/>
      <c r="Z88" s="32"/>
      <c r="AA88" s="33"/>
      <c r="AB88" s="34"/>
      <c r="AC88" s="34"/>
      <c r="AD88" s="34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4"/>
      <c r="AW88" s="43" t="s">
        <v>22</v>
      </c>
      <c r="AZ88" s="31" t="s">
        <v>23</v>
      </c>
      <c r="BC88" s="31" t="s">
        <v>24</v>
      </c>
      <c r="BD88" s="3"/>
      <c r="BE88" s="3"/>
      <c r="BF88" s="3"/>
    </row>
    <row r="89" spans="1:59" s="48" customFormat="1" ht="25.5" hidden="1" customHeight="1" x14ac:dyDescent="0.15">
      <c r="A89" s="41"/>
      <c r="B89" s="42" t="s">
        <v>103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3"/>
      <c r="P89" s="42"/>
      <c r="Q89" s="42"/>
      <c r="R89" s="42"/>
      <c r="S89" s="42"/>
      <c r="T89" s="42"/>
      <c r="U89" s="13"/>
      <c r="V89" s="42"/>
      <c r="W89" s="42"/>
      <c r="X89" s="34"/>
      <c r="Y89" s="34"/>
      <c r="Z89" s="32"/>
      <c r="AA89" s="33"/>
      <c r="AB89" s="34"/>
      <c r="AC89" s="34"/>
      <c r="AD89" s="34"/>
      <c r="AE89" s="44" t="s">
        <v>25</v>
      </c>
      <c r="AF89" s="45"/>
      <c r="AG89" s="46"/>
      <c r="AH89" s="46"/>
      <c r="AI89" s="46"/>
      <c r="AJ89" s="46"/>
      <c r="AK89" s="46"/>
      <c r="AL89" s="46"/>
      <c r="AM89" s="46"/>
      <c r="AN89" s="38"/>
      <c r="AO89" s="38"/>
      <c r="AP89" s="38"/>
      <c r="AQ89" s="47"/>
      <c r="AR89" s="34"/>
      <c r="AS89" s="31"/>
      <c r="AT89" s="31"/>
      <c r="AU89" s="43"/>
      <c r="AV89" s="43"/>
      <c r="AW89" s="43" t="s">
        <v>26</v>
      </c>
      <c r="AX89" s="43"/>
      <c r="AY89" s="43"/>
      <c r="AZ89" s="31" t="s">
        <v>27</v>
      </c>
      <c r="BA89" s="43"/>
      <c r="BB89" s="31"/>
      <c r="BC89" s="31" t="s">
        <v>28</v>
      </c>
      <c r="BD89" s="40"/>
      <c r="BE89" s="3"/>
      <c r="BF89" s="40"/>
      <c r="BG89" s="43"/>
    </row>
    <row r="90" spans="1:59" ht="25.5" hidden="1" customHeight="1" x14ac:dyDescent="0.15">
      <c r="A90" s="28"/>
      <c r="B90" s="221" t="s">
        <v>51</v>
      </c>
      <c r="C90" s="296"/>
      <c r="D90" s="296"/>
      <c r="E90" s="297"/>
      <c r="F90" s="301" t="s">
        <v>12</v>
      </c>
      <c r="G90" s="301"/>
      <c r="H90" s="282"/>
      <c r="I90" s="282"/>
      <c r="J90" s="285" t="s">
        <v>13</v>
      </c>
      <c r="K90" s="285"/>
      <c r="L90" s="282"/>
      <c r="M90" s="282"/>
      <c r="N90" s="285" t="s">
        <v>14</v>
      </c>
      <c r="O90" s="287"/>
      <c r="P90" s="302" t="s">
        <v>15</v>
      </c>
      <c r="Q90" s="287"/>
      <c r="R90" s="279" t="s">
        <v>16</v>
      </c>
      <c r="S90" s="279"/>
      <c r="T90" s="281"/>
      <c r="U90" s="282"/>
      <c r="V90" s="285" t="s">
        <v>13</v>
      </c>
      <c r="W90" s="285"/>
      <c r="X90" s="282"/>
      <c r="Y90" s="282"/>
      <c r="Z90" s="285" t="s">
        <v>14</v>
      </c>
      <c r="AA90" s="287"/>
      <c r="AB90" s="34"/>
      <c r="AC90" s="34"/>
      <c r="AD90" s="34"/>
      <c r="AE90" s="289" t="s">
        <v>52</v>
      </c>
      <c r="AF90" s="285"/>
      <c r="AG90" s="285"/>
      <c r="AH90" s="285"/>
      <c r="AI90" s="287"/>
      <c r="AJ90" s="292">
        <f>ROUNDDOWN(AW95/60,0)</f>
        <v>0</v>
      </c>
      <c r="AK90" s="293"/>
      <c r="AL90" s="285" t="s">
        <v>13</v>
      </c>
      <c r="AM90" s="285"/>
      <c r="AN90" s="293">
        <f>AW95-AJ90*60</f>
        <v>0</v>
      </c>
      <c r="AO90" s="293"/>
      <c r="AP90" s="285" t="s">
        <v>14</v>
      </c>
      <c r="AQ90" s="287"/>
      <c r="AR90" s="34"/>
      <c r="AS90" s="49"/>
      <c r="AT90" s="49"/>
      <c r="AU90" s="31"/>
      <c r="AV90" s="276" t="s">
        <v>30</v>
      </c>
      <c r="AW90" s="291">
        <f>IF(AZ90&lt;=BC90,BC90,AW85)</f>
        <v>1260</v>
      </c>
      <c r="AX90" s="123"/>
      <c r="AY90" s="276" t="s">
        <v>31</v>
      </c>
      <c r="AZ90" s="291">
        <f>T90*60+X90</f>
        <v>0</v>
      </c>
      <c r="BA90" s="123"/>
      <c r="BB90" s="276" t="s">
        <v>32</v>
      </c>
      <c r="BC90" s="291">
        <f>IF(C99="☑",21*60,20*60)</f>
        <v>1260</v>
      </c>
      <c r="BD90" s="3"/>
      <c r="BE90" s="3"/>
      <c r="BF90" s="3"/>
      <c r="BG90" s="31"/>
    </row>
    <row r="91" spans="1:59" ht="35.25" hidden="1" customHeight="1" x14ac:dyDescent="0.15">
      <c r="A91" s="28"/>
      <c r="B91" s="298"/>
      <c r="C91" s="299"/>
      <c r="D91" s="299"/>
      <c r="E91" s="300"/>
      <c r="F91" s="301"/>
      <c r="G91" s="301"/>
      <c r="H91" s="284"/>
      <c r="I91" s="284"/>
      <c r="J91" s="286"/>
      <c r="K91" s="286"/>
      <c r="L91" s="284"/>
      <c r="M91" s="284"/>
      <c r="N91" s="286"/>
      <c r="O91" s="288"/>
      <c r="P91" s="290"/>
      <c r="Q91" s="288"/>
      <c r="R91" s="280"/>
      <c r="S91" s="280"/>
      <c r="T91" s="283"/>
      <c r="U91" s="284"/>
      <c r="V91" s="286"/>
      <c r="W91" s="286"/>
      <c r="X91" s="284"/>
      <c r="Y91" s="284"/>
      <c r="Z91" s="286"/>
      <c r="AA91" s="288"/>
      <c r="AB91" s="31"/>
      <c r="AC91" s="31"/>
      <c r="AD91" s="31"/>
      <c r="AE91" s="290"/>
      <c r="AF91" s="286"/>
      <c r="AG91" s="286"/>
      <c r="AH91" s="286"/>
      <c r="AI91" s="288"/>
      <c r="AJ91" s="294"/>
      <c r="AK91" s="295"/>
      <c r="AL91" s="286"/>
      <c r="AM91" s="286"/>
      <c r="AN91" s="295"/>
      <c r="AO91" s="295"/>
      <c r="AP91" s="286"/>
      <c r="AQ91" s="288"/>
      <c r="AR91" s="34"/>
      <c r="AS91" s="49"/>
      <c r="AT91" s="49"/>
      <c r="AU91" s="31"/>
      <c r="AV91" s="276"/>
      <c r="AW91" s="291"/>
      <c r="AX91" s="123"/>
      <c r="AY91" s="276"/>
      <c r="AZ91" s="291"/>
      <c r="BA91" s="123"/>
      <c r="BB91" s="276"/>
      <c r="BC91" s="291"/>
      <c r="BD91" s="3"/>
      <c r="BE91" s="3"/>
      <c r="BF91" s="3"/>
      <c r="BG91" s="31"/>
    </row>
    <row r="92" spans="1:59" ht="17.25" hidden="1" customHeight="1" x14ac:dyDescent="0.15">
      <c r="A92" s="50"/>
      <c r="B92" s="35"/>
      <c r="C92" s="35"/>
      <c r="D92" s="35"/>
      <c r="E92" s="35"/>
      <c r="F92" s="31"/>
      <c r="G92" s="35"/>
      <c r="H92" s="37"/>
      <c r="I92" s="35"/>
      <c r="J92" s="35"/>
      <c r="K92" s="35"/>
      <c r="L92" s="35"/>
      <c r="M92" s="35"/>
      <c r="N92" s="35"/>
      <c r="O92" s="35"/>
      <c r="P92" s="51"/>
      <c r="Q92" s="35"/>
      <c r="R92" s="35"/>
      <c r="S92" s="35"/>
      <c r="T92" s="35"/>
      <c r="U92" s="35"/>
      <c r="V92" s="35"/>
      <c r="W92" s="35"/>
      <c r="X92" s="34"/>
      <c r="Y92" s="34"/>
      <c r="Z92" s="32"/>
      <c r="AA92" s="31"/>
      <c r="AB92" s="31"/>
      <c r="AC92" s="31"/>
      <c r="AD92" s="31"/>
      <c r="AE92" s="47"/>
      <c r="AF92" s="47"/>
      <c r="AG92" s="47"/>
      <c r="AH92" s="47"/>
      <c r="AI92" s="47"/>
      <c r="AJ92" s="39" t="s">
        <v>21</v>
      </c>
      <c r="AK92" s="47"/>
      <c r="AL92" s="47"/>
      <c r="AM92" s="47"/>
      <c r="AN92" s="47"/>
      <c r="AO92" s="47"/>
      <c r="AP92" s="47"/>
      <c r="AQ92" s="47"/>
      <c r="AR92" s="31"/>
      <c r="AS92" s="31"/>
      <c r="AT92" s="31"/>
      <c r="AU92" s="31"/>
      <c r="AV92" s="31"/>
      <c r="AW92" s="31"/>
      <c r="AX92" s="31"/>
      <c r="AY92" s="31"/>
      <c r="AZ92" s="60" t="s">
        <v>33</v>
      </c>
      <c r="BA92" s="31"/>
      <c r="BB92" s="31"/>
      <c r="BC92" s="31"/>
      <c r="BD92" s="3"/>
      <c r="BE92" s="3"/>
      <c r="BF92" s="3"/>
      <c r="BG92" s="31"/>
    </row>
    <row r="93" spans="1:59" ht="25.5" hidden="1" customHeight="1" x14ac:dyDescent="0.2">
      <c r="A93" s="50"/>
      <c r="B93" s="31"/>
      <c r="C93" s="258" t="s">
        <v>96</v>
      </c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60"/>
      <c r="AC93" s="31"/>
      <c r="AD93" s="31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31"/>
      <c r="AS93" s="31"/>
      <c r="AT93" s="31"/>
      <c r="AU93" s="31"/>
      <c r="AV93" s="31"/>
      <c r="AW93" s="31"/>
      <c r="AX93" s="31"/>
      <c r="AY93" s="31"/>
      <c r="AZ93" s="101" t="s">
        <v>34</v>
      </c>
      <c r="BA93" s="31"/>
      <c r="BB93" s="31"/>
      <c r="BC93" s="31"/>
      <c r="BD93" s="3"/>
      <c r="BE93" s="3"/>
      <c r="BF93" s="3"/>
      <c r="BG93" s="31"/>
    </row>
    <row r="94" spans="1:59" ht="25.5" hidden="1" customHeight="1" x14ac:dyDescent="0.15">
      <c r="A94" s="50"/>
      <c r="B94" s="31"/>
      <c r="C94" s="261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3"/>
      <c r="AC94" s="31"/>
      <c r="AD94" s="31"/>
      <c r="AE94" s="44" t="s">
        <v>35</v>
      </c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31"/>
      <c r="AS94" s="31"/>
      <c r="AT94" s="31"/>
      <c r="AU94" s="31"/>
      <c r="AV94" s="31"/>
      <c r="AW94" s="31" t="s">
        <v>36</v>
      </c>
      <c r="AX94" s="31"/>
      <c r="AY94" s="31"/>
      <c r="AZ94" s="31" t="s">
        <v>37</v>
      </c>
      <c r="BA94" s="102"/>
      <c r="BB94" s="31"/>
      <c r="BC94" s="31"/>
      <c r="BD94" s="3"/>
      <c r="BE94" s="3"/>
      <c r="BF94" s="3"/>
      <c r="BG94" s="31"/>
    </row>
    <row r="95" spans="1:59" s="48" customFormat="1" ht="25.5" hidden="1" customHeight="1" x14ac:dyDescent="0.15">
      <c r="A95" s="50"/>
      <c r="B95" s="31"/>
      <c r="C95" s="261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3"/>
      <c r="AC95" s="34"/>
      <c r="AD95" s="34"/>
      <c r="AE95" s="264" t="s">
        <v>48</v>
      </c>
      <c r="AF95" s="265"/>
      <c r="AG95" s="265"/>
      <c r="AH95" s="265"/>
      <c r="AI95" s="265"/>
      <c r="AJ95" s="265"/>
      <c r="AK95" s="266"/>
      <c r="AL95" s="270">
        <f>IF(AZ85=0,0,ROUNDUP(AW95/AZ85,3))</f>
        <v>0</v>
      </c>
      <c r="AM95" s="271"/>
      <c r="AN95" s="271"/>
      <c r="AO95" s="271"/>
      <c r="AP95" s="271"/>
      <c r="AQ95" s="272"/>
      <c r="AR95" s="31"/>
      <c r="AS95" s="31"/>
      <c r="AT95" s="31"/>
      <c r="AU95" s="43"/>
      <c r="AV95" s="276" t="s">
        <v>39</v>
      </c>
      <c r="AW95" s="277">
        <f>IF(AW85-AW90&gt;0,IF(AW85-AW90&gt;AZ85,AZ85,AW85-AW90),0)</f>
        <v>0</v>
      </c>
      <c r="AX95" s="278" t="s">
        <v>40</v>
      </c>
      <c r="AY95" s="278"/>
      <c r="AZ95" s="102"/>
      <c r="BA95" s="102"/>
      <c r="BB95" s="43"/>
      <c r="BC95" s="43"/>
      <c r="BD95" s="40"/>
      <c r="BE95" s="40"/>
      <c r="BF95" s="40"/>
      <c r="BG95" s="43"/>
    </row>
    <row r="96" spans="1:59" ht="35.25" hidden="1" customHeight="1" x14ac:dyDescent="0.15">
      <c r="A96" s="62"/>
      <c r="B96" s="31"/>
      <c r="C96" s="261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3"/>
      <c r="AC96" s="31"/>
      <c r="AD96" s="31"/>
      <c r="AE96" s="267"/>
      <c r="AF96" s="268"/>
      <c r="AG96" s="268"/>
      <c r="AH96" s="268"/>
      <c r="AI96" s="268"/>
      <c r="AJ96" s="268"/>
      <c r="AK96" s="269"/>
      <c r="AL96" s="273"/>
      <c r="AM96" s="274"/>
      <c r="AN96" s="274"/>
      <c r="AO96" s="274"/>
      <c r="AP96" s="274"/>
      <c r="AQ96" s="275"/>
      <c r="AR96" s="31"/>
      <c r="AS96" s="31"/>
      <c r="AT96" s="31"/>
      <c r="AU96" s="276"/>
      <c r="AV96" s="276"/>
      <c r="AW96" s="277"/>
      <c r="AX96" s="278"/>
      <c r="AY96" s="278"/>
      <c r="AZ96" s="31"/>
      <c r="BA96" s="31"/>
      <c r="BB96" s="31"/>
      <c r="BC96" s="31"/>
      <c r="BD96" s="3"/>
      <c r="BE96" s="3"/>
      <c r="BF96" s="3"/>
      <c r="BG96" s="31"/>
    </row>
    <row r="97" spans="1:59" ht="25.5" hidden="1" customHeight="1" x14ac:dyDescent="0.15">
      <c r="A97" s="62"/>
      <c r="B97" s="31"/>
      <c r="C97" s="261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3"/>
      <c r="AC97" s="31"/>
      <c r="AD97" s="31"/>
      <c r="AE97" s="31"/>
      <c r="AF97" s="31"/>
      <c r="AG97" s="31"/>
      <c r="AH97" s="31"/>
      <c r="AI97" s="31"/>
      <c r="AJ97" s="31"/>
      <c r="AK97" s="52" t="s">
        <v>21</v>
      </c>
      <c r="AL97" s="31"/>
      <c r="AM97" s="34"/>
      <c r="AN97" s="34"/>
      <c r="AO97" s="34"/>
      <c r="AP97" s="31"/>
      <c r="AQ97" s="31"/>
      <c r="AR97" s="31"/>
      <c r="AS97" s="31"/>
      <c r="AT97" s="31"/>
      <c r="AU97" s="276"/>
      <c r="AV97" s="31"/>
      <c r="AW97" s="31"/>
      <c r="AX97" s="31"/>
      <c r="AY97" s="31"/>
      <c r="AZ97" s="31"/>
      <c r="BA97" s="31"/>
      <c r="BB97" s="31"/>
      <c r="BC97" s="31"/>
      <c r="BD97" s="3"/>
      <c r="BE97" s="3"/>
      <c r="BF97" s="3"/>
      <c r="BG97" s="31"/>
    </row>
    <row r="98" spans="1:59" ht="25.5" hidden="1" customHeight="1" x14ac:dyDescent="0.15">
      <c r="A98" s="50"/>
      <c r="B98" s="30"/>
      <c r="C98" s="261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3"/>
      <c r="AC98" s="31"/>
      <c r="AD98" s="31"/>
      <c r="AE98" s="31"/>
      <c r="AF98" s="31"/>
      <c r="AG98" s="31"/>
      <c r="AH98" s="31"/>
      <c r="AI98" s="31"/>
      <c r="AJ98" s="31"/>
      <c r="AK98" s="53" t="s">
        <v>41</v>
      </c>
      <c r="AL98" s="31"/>
      <c r="AM98" s="34"/>
      <c r="AN98" s="34"/>
      <c r="AO98" s="34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"/>
      <c r="BE98" s="3"/>
      <c r="BF98" s="3"/>
    </row>
    <row r="99" spans="1:59" ht="25.5" hidden="1" customHeight="1" x14ac:dyDescent="0.15">
      <c r="A99" s="50"/>
      <c r="B99" s="30"/>
      <c r="C99" s="253" t="s">
        <v>42</v>
      </c>
      <c r="D99" s="254"/>
      <c r="E99" s="255" t="s">
        <v>53</v>
      </c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6"/>
      <c r="AC99" s="31"/>
      <c r="AD99" s="31"/>
      <c r="AE99" s="31"/>
      <c r="AF99" s="31"/>
      <c r="AG99" s="31"/>
      <c r="AH99" s="31"/>
      <c r="AI99" s="31"/>
      <c r="AJ99" s="31"/>
      <c r="AK99" s="53"/>
      <c r="AL99" s="31"/>
      <c r="AM99" s="34"/>
      <c r="AN99" s="34"/>
      <c r="AO99" s="34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"/>
      <c r="BE99" s="3"/>
      <c r="BF99" s="3"/>
    </row>
    <row r="100" spans="1:59" ht="17.25" hidden="1" customHeight="1" x14ac:dyDescent="0.15">
      <c r="A100" s="54"/>
      <c r="B100" s="55"/>
      <c r="C100" s="55"/>
      <c r="D100" s="55"/>
      <c r="E100" s="55"/>
      <c r="F100" s="56"/>
      <c r="G100" s="55"/>
      <c r="H100" s="55"/>
      <c r="I100" s="55"/>
      <c r="J100" s="55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8"/>
      <c r="AL100" s="57"/>
      <c r="AM100" s="59"/>
      <c r="AN100" s="59"/>
      <c r="AO100" s="59"/>
      <c r="AP100" s="57"/>
      <c r="AQ100" s="57"/>
      <c r="AR100" s="57"/>
      <c r="AS100" s="57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"/>
      <c r="BE100" s="3"/>
      <c r="BF100" s="3"/>
    </row>
    <row r="101" spans="1:59" ht="25.5" hidden="1" customHeight="1" x14ac:dyDescent="0.15">
      <c r="A101" s="308" t="s">
        <v>55</v>
      </c>
      <c r="B101" s="309"/>
      <c r="C101" s="309"/>
      <c r="D101" s="309"/>
      <c r="E101" s="309"/>
      <c r="F101" s="309"/>
      <c r="G101" s="309"/>
      <c r="H101" s="309"/>
      <c r="I101" s="310"/>
      <c r="J101" s="23"/>
      <c r="K101" s="61" t="s">
        <v>50</v>
      </c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23"/>
      <c r="AP101" s="23"/>
      <c r="AQ101" s="23"/>
      <c r="AR101" s="23"/>
      <c r="AS101" s="23"/>
      <c r="AT101" s="23"/>
      <c r="AU101" s="31"/>
      <c r="AV101" s="31" t="s">
        <v>6</v>
      </c>
      <c r="AW101" s="34"/>
      <c r="AX101" s="34"/>
      <c r="AY101" s="34"/>
      <c r="AZ101" s="34"/>
      <c r="BA101" s="31"/>
      <c r="BB101" s="34"/>
      <c r="BC101" s="34"/>
      <c r="BD101" s="21"/>
      <c r="BE101" s="21"/>
      <c r="BF101" s="21"/>
      <c r="BG101" s="10"/>
    </row>
    <row r="102" spans="1:59" ht="17.25" hidden="1" customHeight="1" x14ac:dyDescent="0.15">
      <c r="A102" s="311"/>
      <c r="B102" s="312"/>
      <c r="C102" s="312"/>
      <c r="D102" s="312"/>
      <c r="E102" s="312"/>
      <c r="F102" s="312"/>
      <c r="G102" s="312"/>
      <c r="H102" s="312"/>
      <c r="I102" s="313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  <c r="Z102" s="25"/>
      <c r="AA102" s="25"/>
      <c r="AB102" s="25"/>
      <c r="AC102" s="25"/>
      <c r="AD102" s="25"/>
      <c r="AE102" s="26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7"/>
      <c r="AQ102" s="27"/>
      <c r="AR102" s="27"/>
      <c r="AS102" s="27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"/>
      <c r="BE102" s="3"/>
      <c r="BF102" s="3"/>
      <c r="BG102" s="31"/>
    </row>
    <row r="103" spans="1:59" ht="28.5" hidden="1" customHeight="1" x14ac:dyDescent="0.15">
      <c r="A103" s="28"/>
      <c r="B103" s="29" t="s">
        <v>7</v>
      </c>
      <c r="C103" s="30"/>
      <c r="D103" s="30"/>
      <c r="E103" s="30"/>
      <c r="F103" s="31"/>
      <c r="G103" s="32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3"/>
      <c r="AB103" s="34"/>
      <c r="AC103" s="34"/>
      <c r="AD103" s="34"/>
      <c r="AE103" s="29" t="s">
        <v>8</v>
      </c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1"/>
      <c r="AV103" s="31"/>
      <c r="AW103" s="31" t="s">
        <v>9</v>
      </c>
      <c r="AX103" s="31"/>
      <c r="AY103" s="31"/>
      <c r="AZ103" s="31" t="s">
        <v>10</v>
      </c>
      <c r="BA103" s="31"/>
      <c r="BB103" s="31"/>
      <c r="BC103" s="31"/>
      <c r="BD103" s="3"/>
      <c r="BE103" s="3"/>
      <c r="BF103" s="3"/>
      <c r="BG103" s="31"/>
    </row>
    <row r="104" spans="1:59" ht="25.5" hidden="1" customHeight="1" x14ac:dyDescent="0.15">
      <c r="A104" s="28"/>
      <c r="B104" s="221" t="s">
        <v>11</v>
      </c>
      <c r="C104" s="296"/>
      <c r="D104" s="296"/>
      <c r="E104" s="297"/>
      <c r="F104" s="301" t="s">
        <v>12</v>
      </c>
      <c r="G104" s="301"/>
      <c r="H104" s="282"/>
      <c r="I104" s="282"/>
      <c r="J104" s="285" t="s">
        <v>13</v>
      </c>
      <c r="K104" s="285"/>
      <c r="L104" s="282"/>
      <c r="M104" s="282"/>
      <c r="N104" s="285" t="s">
        <v>14</v>
      </c>
      <c r="O104" s="287"/>
      <c r="P104" s="302" t="s">
        <v>15</v>
      </c>
      <c r="Q104" s="287"/>
      <c r="R104" s="279" t="s">
        <v>16</v>
      </c>
      <c r="S104" s="279"/>
      <c r="T104" s="282"/>
      <c r="U104" s="282"/>
      <c r="V104" s="285" t="s">
        <v>13</v>
      </c>
      <c r="W104" s="285"/>
      <c r="X104" s="282"/>
      <c r="Y104" s="282"/>
      <c r="Z104" s="285" t="s">
        <v>14</v>
      </c>
      <c r="AA104" s="287"/>
      <c r="AB104" s="31"/>
      <c r="AC104" s="31"/>
      <c r="AD104" s="31"/>
      <c r="AE104" s="264" t="s">
        <v>46</v>
      </c>
      <c r="AF104" s="303"/>
      <c r="AG104" s="303"/>
      <c r="AH104" s="303"/>
      <c r="AI104" s="305"/>
      <c r="AJ104" s="293">
        <f>ROUNDDOWN(AZ104/60,0)</f>
        <v>0</v>
      </c>
      <c r="AK104" s="293"/>
      <c r="AL104" s="303" t="s">
        <v>18</v>
      </c>
      <c r="AM104" s="303"/>
      <c r="AN104" s="293">
        <f>AZ104-AJ104*60</f>
        <v>0</v>
      </c>
      <c r="AO104" s="293"/>
      <c r="AP104" s="285" t="s">
        <v>14</v>
      </c>
      <c r="AQ104" s="287"/>
      <c r="AR104" s="34"/>
      <c r="AS104" s="31"/>
      <c r="AT104" s="31"/>
      <c r="AU104" s="276"/>
      <c r="AV104" s="276" t="s">
        <v>19</v>
      </c>
      <c r="AW104" s="291">
        <f>T104*60+X104</f>
        <v>0</v>
      </c>
      <c r="AX104" s="31"/>
      <c r="AY104" s="276" t="s">
        <v>20</v>
      </c>
      <c r="AZ104" s="291">
        <f>(T104*60+X104)-(H104*60+L104)</f>
        <v>0</v>
      </c>
      <c r="BA104" s="31"/>
      <c r="BB104" s="31"/>
      <c r="BC104" s="31"/>
      <c r="BD104" s="3"/>
      <c r="BE104" s="3"/>
      <c r="BF104" s="3"/>
      <c r="BG104" s="31"/>
    </row>
    <row r="105" spans="1:59" ht="35.25" hidden="1" customHeight="1" x14ac:dyDescent="0.15">
      <c r="A105" s="28"/>
      <c r="B105" s="298"/>
      <c r="C105" s="299"/>
      <c r="D105" s="299"/>
      <c r="E105" s="300"/>
      <c r="F105" s="301"/>
      <c r="G105" s="301"/>
      <c r="H105" s="284"/>
      <c r="I105" s="284"/>
      <c r="J105" s="286"/>
      <c r="K105" s="286"/>
      <c r="L105" s="284"/>
      <c r="M105" s="284"/>
      <c r="N105" s="286"/>
      <c r="O105" s="288"/>
      <c r="P105" s="290"/>
      <c r="Q105" s="288"/>
      <c r="R105" s="280"/>
      <c r="S105" s="280"/>
      <c r="T105" s="284"/>
      <c r="U105" s="284"/>
      <c r="V105" s="286"/>
      <c r="W105" s="286"/>
      <c r="X105" s="284"/>
      <c r="Y105" s="284"/>
      <c r="Z105" s="286"/>
      <c r="AA105" s="288"/>
      <c r="AB105" s="31"/>
      <c r="AC105" s="31"/>
      <c r="AD105" s="31"/>
      <c r="AE105" s="306"/>
      <c r="AF105" s="304"/>
      <c r="AG105" s="304"/>
      <c r="AH105" s="304"/>
      <c r="AI105" s="307"/>
      <c r="AJ105" s="295"/>
      <c r="AK105" s="295"/>
      <c r="AL105" s="304"/>
      <c r="AM105" s="304"/>
      <c r="AN105" s="295"/>
      <c r="AO105" s="295"/>
      <c r="AP105" s="286"/>
      <c r="AQ105" s="288"/>
      <c r="AR105" s="34"/>
      <c r="AS105" s="31"/>
      <c r="AT105" s="31"/>
      <c r="AU105" s="276"/>
      <c r="AV105" s="276"/>
      <c r="AW105" s="291"/>
      <c r="AX105" s="31"/>
      <c r="AY105" s="276"/>
      <c r="AZ105" s="291"/>
      <c r="BA105" s="31"/>
      <c r="BB105" s="31"/>
      <c r="BC105" s="31"/>
      <c r="BD105" s="3"/>
      <c r="BE105" s="3"/>
      <c r="BF105" s="3"/>
      <c r="BG105" s="31"/>
    </row>
    <row r="106" spans="1:59" ht="17.25" hidden="1" customHeight="1" x14ac:dyDescent="0.15">
      <c r="A106" s="28"/>
      <c r="B106" s="35"/>
      <c r="C106" s="35"/>
      <c r="D106" s="35"/>
      <c r="E106" s="35"/>
      <c r="F106" s="36"/>
      <c r="G106" s="36"/>
      <c r="H106" s="37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4"/>
      <c r="Y106" s="34"/>
      <c r="Z106" s="32"/>
      <c r="AA106" s="33"/>
      <c r="AB106" s="34"/>
      <c r="AC106" s="34"/>
      <c r="AD106" s="34"/>
      <c r="AE106" s="38"/>
      <c r="AF106" s="38"/>
      <c r="AG106" s="38"/>
      <c r="AH106" s="38"/>
      <c r="AI106" s="38"/>
      <c r="AJ106" s="39" t="s">
        <v>21</v>
      </c>
      <c r="AK106" s="38"/>
      <c r="AL106" s="38"/>
      <c r="AM106" s="38"/>
      <c r="AN106" s="38"/>
      <c r="AO106" s="38"/>
      <c r="AP106" s="38"/>
      <c r="AQ106" s="38"/>
      <c r="AR106" s="34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"/>
      <c r="BE106" s="3"/>
      <c r="BF106" s="3"/>
      <c r="BG106" s="31"/>
    </row>
    <row r="107" spans="1:59" s="31" customFormat="1" ht="25.5" hidden="1" customHeight="1" x14ac:dyDescent="0.15">
      <c r="A107" s="28"/>
      <c r="B107" s="29"/>
      <c r="C107" s="30"/>
      <c r="D107" s="30"/>
      <c r="E107" s="30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3"/>
      <c r="X107" s="34"/>
      <c r="Y107" s="34"/>
      <c r="Z107" s="32"/>
      <c r="AA107" s="33"/>
      <c r="AB107" s="34"/>
      <c r="AC107" s="34"/>
      <c r="AD107" s="34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4"/>
      <c r="AW107" s="43" t="s">
        <v>22</v>
      </c>
      <c r="AZ107" s="31" t="s">
        <v>23</v>
      </c>
      <c r="BC107" s="31" t="s">
        <v>24</v>
      </c>
      <c r="BD107" s="3"/>
      <c r="BE107" s="3"/>
      <c r="BF107" s="3"/>
    </row>
    <row r="108" spans="1:59" s="48" customFormat="1" ht="25.5" hidden="1" customHeight="1" x14ac:dyDescent="0.15">
      <c r="A108" s="41"/>
      <c r="B108" s="42" t="s">
        <v>103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3"/>
      <c r="P108" s="42"/>
      <c r="Q108" s="42"/>
      <c r="R108" s="42"/>
      <c r="S108" s="42"/>
      <c r="T108" s="42"/>
      <c r="U108" s="13"/>
      <c r="V108" s="42"/>
      <c r="W108" s="42"/>
      <c r="X108" s="34"/>
      <c r="Y108" s="34"/>
      <c r="Z108" s="32"/>
      <c r="AA108" s="33"/>
      <c r="AB108" s="34"/>
      <c r="AC108" s="34"/>
      <c r="AD108" s="34"/>
      <c r="AE108" s="44" t="s">
        <v>25</v>
      </c>
      <c r="AF108" s="45"/>
      <c r="AG108" s="46"/>
      <c r="AH108" s="46"/>
      <c r="AI108" s="46"/>
      <c r="AJ108" s="46"/>
      <c r="AK108" s="46"/>
      <c r="AL108" s="46"/>
      <c r="AM108" s="46"/>
      <c r="AN108" s="38"/>
      <c r="AO108" s="38"/>
      <c r="AP108" s="38"/>
      <c r="AQ108" s="47"/>
      <c r="AR108" s="34"/>
      <c r="AS108" s="31"/>
      <c r="AT108" s="31"/>
      <c r="AU108" s="43"/>
      <c r="AV108" s="43"/>
      <c r="AW108" s="43" t="s">
        <v>26</v>
      </c>
      <c r="AX108" s="43"/>
      <c r="AY108" s="43"/>
      <c r="AZ108" s="31" t="s">
        <v>27</v>
      </c>
      <c r="BA108" s="43"/>
      <c r="BB108" s="31"/>
      <c r="BC108" s="31" t="s">
        <v>28</v>
      </c>
      <c r="BD108" s="40"/>
      <c r="BE108" s="3"/>
      <c r="BF108" s="40"/>
      <c r="BG108" s="43"/>
    </row>
    <row r="109" spans="1:59" ht="25.5" hidden="1" customHeight="1" x14ac:dyDescent="0.15">
      <c r="A109" s="28"/>
      <c r="B109" s="221" t="s">
        <v>51</v>
      </c>
      <c r="C109" s="296"/>
      <c r="D109" s="296"/>
      <c r="E109" s="297"/>
      <c r="F109" s="301" t="s">
        <v>12</v>
      </c>
      <c r="G109" s="301"/>
      <c r="H109" s="282"/>
      <c r="I109" s="282"/>
      <c r="J109" s="285" t="s">
        <v>13</v>
      </c>
      <c r="K109" s="285"/>
      <c r="L109" s="282"/>
      <c r="M109" s="282"/>
      <c r="N109" s="285" t="s">
        <v>14</v>
      </c>
      <c r="O109" s="287"/>
      <c r="P109" s="302" t="s">
        <v>15</v>
      </c>
      <c r="Q109" s="287"/>
      <c r="R109" s="279" t="s">
        <v>16</v>
      </c>
      <c r="S109" s="279"/>
      <c r="T109" s="281"/>
      <c r="U109" s="282"/>
      <c r="V109" s="285" t="s">
        <v>13</v>
      </c>
      <c r="W109" s="285"/>
      <c r="X109" s="282"/>
      <c r="Y109" s="282"/>
      <c r="Z109" s="285" t="s">
        <v>14</v>
      </c>
      <c r="AA109" s="287"/>
      <c r="AB109" s="34"/>
      <c r="AC109" s="34"/>
      <c r="AD109" s="34"/>
      <c r="AE109" s="289" t="s">
        <v>52</v>
      </c>
      <c r="AF109" s="285"/>
      <c r="AG109" s="285"/>
      <c r="AH109" s="285"/>
      <c r="AI109" s="287"/>
      <c r="AJ109" s="292">
        <f>ROUNDDOWN(AW114/60,0)</f>
        <v>0</v>
      </c>
      <c r="AK109" s="293"/>
      <c r="AL109" s="285" t="s">
        <v>13</v>
      </c>
      <c r="AM109" s="285"/>
      <c r="AN109" s="293">
        <f>AW114-AJ109*60</f>
        <v>0</v>
      </c>
      <c r="AO109" s="293"/>
      <c r="AP109" s="285" t="s">
        <v>14</v>
      </c>
      <c r="AQ109" s="287"/>
      <c r="AR109" s="34"/>
      <c r="AS109" s="49"/>
      <c r="AT109" s="49"/>
      <c r="AU109" s="31"/>
      <c r="AV109" s="276" t="s">
        <v>30</v>
      </c>
      <c r="AW109" s="291">
        <f>IF(AZ109&lt;=BC109,BC109,AW104)</f>
        <v>1260</v>
      </c>
      <c r="AX109" s="123"/>
      <c r="AY109" s="276" t="s">
        <v>31</v>
      </c>
      <c r="AZ109" s="291">
        <f>T109*60+X109</f>
        <v>0</v>
      </c>
      <c r="BA109" s="123"/>
      <c r="BB109" s="276" t="s">
        <v>32</v>
      </c>
      <c r="BC109" s="291">
        <f>IF(C118="☑",21*60,20*60)</f>
        <v>1260</v>
      </c>
      <c r="BD109" s="3"/>
      <c r="BE109" s="3"/>
      <c r="BF109" s="3"/>
      <c r="BG109" s="31"/>
    </row>
    <row r="110" spans="1:59" ht="35.25" hidden="1" customHeight="1" x14ac:dyDescent="0.15">
      <c r="A110" s="28"/>
      <c r="B110" s="298"/>
      <c r="C110" s="299"/>
      <c r="D110" s="299"/>
      <c r="E110" s="300"/>
      <c r="F110" s="301"/>
      <c r="G110" s="301"/>
      <c r="H110" s="284"/>
      <c r="I110" s="284"/>
      <c r="J110" s="286"/>
      <c r="K110" s="286"/>
      <c r="L110" s="284"/>
      <c r="M110" s="284"/>
      <c r="N110" s="286"/>
      <c r="O110" s="288"/>
      <c r="P110" s="290"/>
      <c r="Q110" s="288"/>
      <c r="R110" s="280"/>
      <c r="S110" s="280"/>
      <c r="T110" s="283"/>
      <c r="U110" s="284"/>
      <c r="V110" s="286"/>
      <c r="W110" s="286"/>
      <c r="X110" s="284"/>
      <c r="Y110" s="284"/>
      <c r="Z110" s="286"/>
      <c r="AA110" s="288"/>
      <c r="AB110" s="31"/>
      <c r="AC110" s="31"/>
      <c r="AD110" s="31"/>
      <c r="AE110" s="290"/>
      <c r="AF110" s="286"/>
      <c r="AG110" s="286"/>
      <c r="AH110" s="286"/>
      <c r="AI110" s="288"/>
      <c r="AJ110" s="294"/>
      <c r="AK110" s="295"/>
      <c r="AL110" s="286"/>
      <c r="AM110" s="286"/>
      <c r="AN110" s="295"/>
      <c r="AO110" s="295"/>
      <c r="AP110" s="286"/>
      <c r="AQ110" s="288"/>
      <c r="AR110" s="34"/>
      <c r="AS110" s="49"/>
      <c r="AT110" s="49"/>
      <c r="AU110" s="31"/>
      <c r="AV110" s="276"/>
      <c r="AW110" s="291"/>
      <c r="AX110" s="123"/>
      <c r="AY110" s="276"/>
      <c r="AZ110" s="291"/>
      <c r="BA110" s="123"/>
      <c r="BB110" s="276"/>
      <c r="BC110" s="291"/>
      <c r="BD110" s="3"/>
      <c r="BE110" s="3"/>
      <c r="BF110" s="3"/>
      <c r="BG110" s="31"/>
    </row>
    <row r="111" spans="1:59" ht="17.25" hidden="1" customHeight="1" x14ac:dyDescent="0.15">
      <c r="A111" s="50"/>
      <c r="B111" s="35"/>
      <c r="C111" s="35"/>
      <c r="D111" s="35"/>
      <c r="E111" s="35"/>
      <c r="F111" s="31"/>
      <c r="G111" s="35"/>
      <c r="H111" s="37"/>
      <c r="I111" s="35"/>
      <c r="J111" s="35"/>
      <c r="K111" s="35"/>
      <c r="L111" s="35"/>
      <c r="M111" s="35"/>
      <c r="N111" s="35"/>
      <c r="O111" s="35"/>
      <c r="P111" s="51"/>
      <c r="Q111" s="35"/>
      <c r="R111" s="35"/>
      <c r="S111" s="35"/>
      <c r="T111" s="35"/>
      <c r="U111" s="35"/>
      <c r="V111" s="35"/>
      <c r="W111" s="35"/>
      <c r="X111" s="34"/>
      <c r="Y111" s="34"/>
      <c r="Z111" s="32"/>
      <c r="AA111" s="31"/>
      <c r="AB111" s="31"/>
      <c r="AC111" s="31"/>
      <c r="AD111" s="31"/>
      <c r="AE111" s="47"/>
      <c r="AF111" s="47"/>
      <c r="AG111" s="47"/>
      <c r="AH111" s="47"/>
      <c r="AI111" s="47"/>
      <c r="AJ111" s="39" t="s">
        <v>21</v>
      </c>
      <c r="AK111" s="47"/>
      <c r="AL111" s="47"/>
      <c r="AM111" s="47"/>
      <c r="AN111" s="47"/>
      <c r="AO111" s="47"/>
      <c r="AP111" s="47"/>
      <c r="AQ111" s="47"/>
      <c r="AR111" s="31"/>
      <c r="AS111" s="31"/>
      <c r="AT111" s="31"/>
      <c r="AU111" s="31"/>
      <c r="AV111" s="31"/>
      <c r="AW111" s="31"/>
      <c r="AX111" s="31"/>
      <c r="AY111" s="31"/>
      <c r="AZ111" s="60" t="s">
        <v>33</v>
      </c>
      <c r="BA111" s="31"/>
      <c r="BB111" s="31"/>
      <c r="BC111" s="31"/>
      <c r="BD111" s="3"/>
      <c r="BE111" s="3"/>
      <c r="BF111" s="3"/>
      <c r="BG111" s="31"/>
    </row>
    <row r="112" spans="1:59" ht="25.5" hidden="1" customHeight="1" x14ac:dyDescent="0.2">
      <c r="A112" s="50"/>
      <c r="B112" s="31"/>
      <c r="C112" s="258" t="s">
        <v>96</v>
      </c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60"/>
      <c r="AC112" s="31"/>
      <c r="AD112" s="31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31"/>
      <c r="AS112" s="31"/>
      <c r="AT112" s="31"/>
      <c r="AU112" s="31"/>
      <c r="AV112" s="31"/>
      <c r="AW112" s="31"/>
      <c r="AX112" s="31"/>
      <c r="AY112" s="31"/>
      <c r="AZ112" s="101" t="s">
        <v>34</v>
      </c>
      <c r="BA112" s="31"/>
      <c r="BB112" s="31"/>
      <c r="BC112" s="31"/>
      <c r="BD112" s="3"/>
      <c r="BE112" s="3"/>
      <c r="BF112" s="3"/>
      <c r="BG112" s="31"/>
    </row>
    <row r="113" spans="1:59" ht="25.5" hidden="1" customHeight="1" x14ac:dyDescent="0.15">
      <c r="A113" s="50"/>
      <c r="B113" s="31"/>
      <c r="C113" s="261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3"/>
      <c r="AC113" s="31"/>
      <c r="AD113" s="31"/>
      <c r="AE113" s="44" t="s">
        <v>35</v>
      </c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31"/>
      <c r="AS113" s="31"/>
      <c r="AT113" s="31"/>
      <c r="AU113" s="31"/>
      <c r="AV113" s="31"/>
      <c r="AW113" s="31" t="s">
        <v>36</v>
      </c>
      <c r="AX113" s="31"/>
      <c r="AY113" s="31"/>
      <c r="AZ113" s="31" t="s">
        <v>37</v>
      </c>
      <c r="BA113" s="102"/>
      <c r="BB113" s="31"/>
      <c r="BC113" s="31"/>
      <c r="BD113" s="3"/>
      <c r="BE113" s="3"/>
      <c r="BF113" s="3"/>
      <c r="BG113" s="31"/>
    </row>
    <row r="114" spans="1:59" s="48" customFormat="1" ht="25.5" hidden="1" customHeight="1" x14ac:dyDescent="0.15">
      <c r="A114" s="50"/>
      <c r="B114" s="31"/>
      <c r="C114" s="261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3"/>
      <c r="AC114" s="34"/>
      <c r="AD114" s="34"/>
      <c r="AE114" s="264" t="s">
        <v>48</v>
      </c>
      <c r="AF114" s="265"/>
      <c r="AG114" s="265"/>
      <c r="AH114" s="265"/>
      <c r="AI114" s="265"/>
      <c r="AJ114" s="265"/>
      <c r="AK114" s="266"/>
      <c r="AL114" s="270">
        <f>IF(AZ104=0,0,ROUNDUP(AW114/AZ104,3))</f>
        <v>0</v>
      </c>
      <c r="AM114" s="271"/>
      <c r="AN114" s="271"/>
      <c r="AO114" s="271"/>
      <c r="AP114" s="271"/>
      <c r="AQ114" s="272"/>
      <c r="AR114" s="31"/>
      <c r="AS114" s="31"/>
      <c r="AT114" s="31"/>
      <c r="AU114" s="43"/>
      <c r="AV114" s="276" t="s">
        <v>39</v>
      </c>
      <c r="AW114" s="277">
        <f>IF(AW104-AW109&gt;0,IF(AW104-AW109&gt;AZ104,AZ104,AW104-AW109),0)</f>
        <v>0</v>
      </c>
      <c r="AX114" s="278" t="s">
        <v>40</v>
      </c>
      <c r="AY114" s="278"/>
      <c r="AZ114" s="102"/>
      <c r="BA114" s="102"/>
      <c r="BB114" s="43"/>
      <c r="BC114" s="43"/>
      <c r="BD114" s="40"/>
      <c r="BE114" s="40"/>
      <c r="BF114" s="40"/>
      <c r="BG114" s="43"/>
    </row>
    <row r="115" spans="1:59" ht="35.25" hidden="1" customHeight="1" x14ac:dyDescent="0.15">
      <c r="A115" s="62"/>
      <c r="B115" s="31"/>
      <c r="C115" s="261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3"/>
      <c r="AC115" s="31"/>
      <c r="AD115" s="31"/>
      <c r="AE115" s="267"/>
      <c r="AF115" s="268"/>
      <c r="AG115" s="268"/>
      <c r="AH115" s="268"/>
      <c r="AI115" s="268"/>
      <c r="AJ115" s="268"/>
      <c r="AK115" s="269"/>
      <c r="AL115" s="273"/>
      <c r="AM115" s="274"/>
      <c r="AN115" s="274"/>
      <c r="AO115" s="274"/>
      <c r="AP115" s="274"/>
      <c r="AQ115" s="275"/>
      <c r="AR115" s="31"/>
      <c r="AS115" s="31"/>
      <c r="AT115" s="31"/>
      <c r="AU115" s="276"/>
      <c r="AV115" s="276"/>
      <c r="AW115" s="277"/>
      <c r="AX115" s="278"/>
      <c r="AY115" s="278"/>
      <c r="AZ115" s="31"/>
      <c r="BA115" s="31"/>
      <c r="BB115" s="31"/>
      <c r="BC115" s="31"/>
      <c r="BD115" s="3"/>
      <c r="BE115" s="3"/>
      <c r="BF115" s="3"/>
      <c r="BG115" s="31"/>
    </row>
    <row r="116" spans="1:59" ht="25.5" hidden="1" customHeight="1" x14ac:dyDescent="0.15">
      <c r="A116" s="62"/>
      <c r="B116" s="31"/>
      <c r="C116" s="261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3"/>
      <c r="AC116" s="31"/>
      <c r="AD116" s="31"/>
      <c r="AE116" s="31"/>
      <c r="AF116" s="31"/>
      <c r="AG116" s="31"/>
      <c r="AH116" s="31"/>
      <c r="AI116" s="31"/>
      <c r="AJ116" s="31"/>
      <c r="AK116" s="52" t="s">
        <v>21</v>
      </c>
      <c r="AL116" s="31"/>
      <c r="AM116" s="34"/>
      <c r="AN116" s="34"/>
      <c r="AO116" s="34"/>
      <c r="AP116" s="31"/>
      <c r="AQ116" s="31"/>
      <c r="AR116" s="31"/>
      <c r="AS116" s="31"/>
      <c r="AT116" s="31"/>
      <c r="AU116" s="276"/>
      <c r="AV116" s="31"/>
      <c r="AW116" s="31"/>
      <c r="AX116" s="31"/>
      <c r="AY116" s="31"/>
      <c r="AZ116" s="31"/>
      <c r="BA116" s="31"/>
      <c r="BB116" s="31"/>
      <c r="BC116" s="31"/>
      <c r="BD116" s="3"/>
      <c r="BE116" s="3"/>
      <c r="BF116" s="3"/>
      <c r="BG116" s="31"/>
    </row>
    <row r="117" spans="1:59" ht="25.5" hidden="1" customHeight="1" x14ac:dyDescent="0.15">
      <c r="A117" s="50"/>
      <c r="B117" s="30"/>
      <c r="C117" s="261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3"/>
      <c r="AC117" s="31"/>
      <c r="AD117" s="31"/>
      <c r="AE117" s="31"/>
      <c r="AF117" s="31"/>
      <c r="AG117" s="31"/>
      <c r="AH117" s="31"/>
      <c r="AI117" s="31"/>
      <c r="AJ117" s="31"/>
      <c r="AK117" s="53" t="s">
        <v>41</v>
      </c>
      <c r="AL117" s="31"/>
      <c r="AM117" s="34"/>
      <c r="AN117" s="34"/>
      <c r="AO117" s="34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"/>
      <c r="BE117" s="3"/>
      <c r="BF117" s="3"/>
    </row>
    <row r="118" spans="1:59" ht="25.5" hidden="1" customHeight="1" x14ac:dyDescent="0.15">
      <c r="A118" s="50"/>
      <c r="B118" s="30"/>
      <c r="C118" s="253" t="s">
        <v>42</v>
      </c>
      <c r="D118" s="254"/>
      <c r="E118" s="255" t="s">
        <v>53</v>
      </c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6"/>
      <c r="AC118" s="31"/>
      <c r="AD118" s="31"/>
      <c r="AE118" s="31"/>
      <c r="AF118" s="31"/>
      <c r="AG118" s="31"/>
      <c r="AH118" s="31"/>
      <c r="AI118" s="31"/>
      <c r="AJ118" s="31"/>
      <c r="AK118" s="53"/>
      <c r="AL118" s="31"/>
      <c r="AM118" s="34"/>
      <c r="AN118" s="34"/>
      <c r="AO118" s="34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"/>
      <c r="BE118" s="3"/>
      <c r="BF118" s="3"/>
    </row>
    <row r="119" spans="1:59" ht="17.25" hidden="1" customHeight="1" x14ac:dyDescent="0.15">
      <c r="A119" s="54"/>
      <c r="B119" s="55"/>
      <c r="C119" s="55"/>
      <c r="D119" s="55"/>
      <c r="E119" s="55"/>
      <c r="F119" s="56"/>
      <c r="G119" s="55"/>
      <c r="H119" s="55"/>
      <c r="I119" s="55"/>
      <c r="J119" s="55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8"/>
      <c r="AL119" s="57"/>
      <c r="AM119" s="59"/>
      <c r="AN119" s="59"/>
      <c r="AO119" s="59"/>
      <c r="AP119" s="57"/>
      <c r="AQ119" s="57"/>
      <c r="AR119" s="57"/>
      <c r="AS119" s="57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"/>
      <c r="BE119" s="3"/>
      <c r="BF119" s="3"/>
    </row>
    <row r="120" spans="1:59" ht="25.5" hidden="1" customHeight="1" x14ac:dyDescent="0.15">
      <c r="A120" s="308" t="s">
        <v>56</v>
      </c>
      <c r="B120" s="309"/>
      <c r="C120" s="309"/>
      <c r="D120" s="309"/>
      <c r="E120" s="309"/>
      <c r="F120" s="309"/>
      <c r="G120" s="309"/>
      <c r="H120" s="309"/>
      <c r="I120" s="310"/>
      <c r="J120" s="23"/>
      <c r="K120" s="61" t="s">
        <v>50</v>
      </c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23"/>
      <c r="AP120" s="23"/>
      <c r="AQ120" s="23"/>
      <c r="AR120" s="23"/>
      <c r="AS120" s="23"/>
      <c r="AT120" s="23"/>
      <c r="AU120" s="31"/>
      <c r="AV120" s="31" t="s">
        <v>6</v>
      </c>
      <c r="AW120" s="34"/>
      <c r="AX120" s="34"/>
      <c r="AY120" s="34"/>
      <c r="AZ120" s="34"/>
      <c r="BA120" s="31"/>
      <c r="BB120" s="34"/>
      <c r="BC120" s="34"/>
      <c r="BD120" s="21"/>
      <c r="BE120" s="21"/>
      <c r="BF120" s="21"/>
      <c r="BG120" s="10"/>
    </row>
    <row r="121" spans="1:59" ht="17.25" hidden="1" customHeight="1" x14ac:dyDescent="0.15">
      <c r="A121" s="311"/>
      <c r="B121" s="312"/>
      <c r="C121" s="312"/>
      <c r="D121" s="312"/>
      <c r="E121" s="312"/>
      <c r="F121" s="312"/>
      <c r="G121" s="312"/>
      <c r="H121" s="312"/>
      <c r="I121" s="313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  <c r="Z121" s="25"/>
      <c r="AA121" s="25"/>
      <c r="AB121" s="25"/>
      <c r="AC121" s="25"/>
      <c r="AD121" s="25"/>
      <c r="AE121" s="26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7"/>
      <c r="AQ121" s="27"/>
      <c r="AR121" s="27"/>
      <c r="AS121" s="27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"/>
      <c r="BE121" s="3"/>
      <c r="BF121" s="3"/>
      <c r="BG121" s="31"/>
    </row>
    <row r="122" spans="1:59" ht="28.5" hidden="1" customHeight="1" x14ac:dyDescent="0.15">
      <c r="A122" s="28"/>
      <c r="B122" s="29" t="s">
        <v>7</v>
      </c>
      <c r="C122" s="30"/>
      <c r="D122" s="30"/>
      <c r="E122" s="30"/>
      <c r="F122" s="31"/>
      <c r="G122" s="32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3"/>
      <c r="AB122" s="34"/>
      <c r="AC122" s="34"/>
      <c r="AD122" s="34"/>
      <c r="AE122" s="29" t="s">
        <v>8</v>
      </c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1"/>
      <c r="AV122" s="31"/>
      <c r="AW122" s="31" t="s">
        <v>9</v>
      </c>
      <c r="AX122" s="31"/>
      <c r="AY122" s="31"/>
      <c r="AZ122" s="31" t="s">
        <v>10</v>
      </c>
      <c r="BA122" s="31"/>
      <c r="BB122" s="31"/>
      <c r="BC122" s="31"/>
      <c r="BD122" s="3"/>
      <c r="BE122" s="3"/>
      <c r="BF122" s="3"/>
      <c r="BG122" s="31"/>
    </row>
    <row r="123" spans="1:59" ht="25.5" hidden="1" customHeight="1" x14ac:dyDescent="0.15">
      <c r="A123" s="28"/>
      <c r="B123" s="221" t="s">
        <v>11</v>
      </c>
      <c r="C123" s="296"/>
      <c r="D123" s="296"/>
      <c r="E123" s="297"/>
      <c r="F123" s="301" t="s">
        <v>12</v>
      </c>
      <c r="G123" s="301"/>
      <c r="H123" s="282"/>
      <c r="I123" s="282"/>
      <c r="J123" s="285" t="s">
        <v>13</v>
      </c>
      <c r="K123" s="285"/>
      <c r="L123" s="282"/>
      <c r="M123" s="282"/>
      <c r="N123" s="285" t="s">
        <v>14</v>
      </c>
      <c r="O123" s="287"/>
      <c r="P123" s="302" t="s">
        <v>15</v>
      </c>
      <c r="Q123" s="287"/>
      <c r="R123" s="279" t="s">
        <v>16</v>
      </c>
      <c r="S123" s="279"/>
      <c r="T123" s="282"/>
      <c r="U123" s="282"/>
      <c r="V123" s="285" t="s">
        <v>13</v>
      </c>
      <c r="W123" s="285"/>
      <c r="X123" s="282"/>
      <c r="Y123" s="282"/>
      <c r="Z123" s="285" t="s">
        <v>14</v>
      </c>
      <c r="AA123" s="287"/>
      <c r="AB123" s="31"/>
      <c r="AC123" s="31"/>
      <c r="AD123" s="31"/>
      <c r="AE123" s="264" t="s">
        <v>46</v>
      </c>
      <c r="AF123" s="303"/>
      <c r="AG123" s="303"/>
      <c r="AH123" s="303"/>
      <c r="AI123" s="305"/>
      <c r="AJ123" s="293">
        <f>ROUNDDOWN(AZ123/60,0)</f>
        <v>0</v>
      </c>
      <c r="AK123" s="293"/>
      <c r="AL123" s="303" t="s">
        <v>18</v>
      </c>
      <c r="AM123" s="303"/>
      <c r="AN123" s="293">
        <f>AZ123-AJ123*60</f>
        <v>0</v>
      </c>
      <c r="AO123" s="293"/>
      <c r="AP123" s="285" t="s">
        <v>14</v>
      </c>
      <c r="AQ123" s="287"/>
      <c r="AR123" s="34"/>
      <c r="AS123" s="31"/>
      <c r="AT123" s="31"/>
      <c r="AU123" s="276"/>
      <c r="AV123" s="276" t="s">
        <v>19</v>
      </c>
      <c r="AW123" s="291">
        <f>T123*60+X123</f>
        <v>0</v>
      </c>
      <c r="AX123" s="31"/>
      <c r="AY123" s="276" t="s">
        <v>20</v>
      </c>
      <c r="AZ123" s="291">
        <f>(T123*60+X123)-(H123*60+L123)</f>
        <v>0</v>
      </c>
      <c r="BA123" s="31"/>
      <c r="BB123" s="31"/>
      <c r="BC123" s="31"/>
      <c r="BD123" s="3"/>
      <c r="BE123" s="3"/>
      <c r="BF123" s="3"/>
      <c r="BG123" s="31"/>
    </row>
    <row r="124" spans="1:59" ht="35.25" hidden="1" customHeight="1" x14ac:dyDescent="0.15">
      <c r="A124" s="28"/>
      <c r="B124" s="298"/>
      <c r="C124" s="299"/>
      <c r="D124" s="299"/>
      <c r="E124" s="300"/>
      <c r="F124" s="301"/>
      <c r="G124" s="301"/>
      <c r="H124" s="284"/>
      <c r="I124" s="284"/>
      <c r="J124" s="286"/>
      <c r="K124" s="286"/>
      <c r="L124" s="284"/>
      <c r="M124" s="284"/>
      <c r="N124" s="286"/>
      <c r="O124" s="288"/>
      <c r="P124" s="290"/>
      <c r="Q124" s="288"/>
      <c r="R124" s="280"/>
      <c r="S124" s="280"/>
      <c r="T124" s="284"/>
      <c r="U124" s="284"/>
      <c r="V124" s="286"/>
      <c r="W124" s="286"/>
      <c r="X124" s="284"/>
      <c r="Y124" s="284"/>
      <c r="Z124" s="286"/>
      <c r="AA124" s="288"/>
      <c r="AB124" s="31"/>
      <c r="AC124" s="31"/>
      <c r="AD124" s="31"/>
      <c r="AE124" s="306"/>
      <c r="AF124" s="304"/>
      <c r="AG124" s="304"/>
      <c r="AH124" s="304"/>
      <c r="AI124" s="307"/>
      <c r="AJ124" s="295"/>
      <c r="AK124" s="295"/>
      <c r="AL124" s="304"/>
      <c r="AM124" s="304"/>
      <c r="AN124" s="295"/>
      <c r="AO124" s="295"/>
      <c r="AP124" s="286"/>
      <c r="AQ124" s="288"/>
      <c r="AR124" s="34"/>
      <c r="AS124" s="31"/>
      <c r="AT124" s="31"/>
      <c r="AU124" s="276"/>
      <c r="AV124" s="276"/>
      <c r="AW124" s="291"/>
      <c r="AX124" s="31"/>
      <c r="AY124" s="276"/>
      <c r="AZ124" s="291"/>
      <c r="BA124" s="31"/>
      <c r="BB124" s="31"/>
      <c r="BC124" s="31"/>
      <c r="BD124" s="3"/>
      <c r="BE124" s="3"/>
      <c r="BF124" s="3"/>
      <c r="BG124" s="31"/>
    </row>
    <row r="125" spans="1:59" ht="17.25" hidden="1" customHeight="1" x14ac:dyDescent="0.15">
      <c r="A125" s="28"/>
      <c r="B125" s="35"/>
      <c r="C125" s="35"/>
      <c r="D125" s="35"/>
      <c r="E125" s="35"/>
      <c r="F125" s="36"/>
      <c r="G125" s="36"/>
      <c r="H125" s="37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4"/>
      <c r="Y125" s="34"/>
      <c r="Z125" s="32"/>
      <c r="AA125" s="33"/>
      <c r="AB125" s="34"/>
      <c r="AC125" s="34"/>
      <c r="AD125" s="34"/>
      <c r="AE125" s="38"/>
      <c r="AF125" s="38"/>
      <c r="AG125" s="38"/>
      <c r="AH125" s="38"/>
      <c r="AI125" s="38"/>
      <c r="AJ125" s="39" t="s">
        <v>21</v>
      </c>
      <c r="AK125" s="38"/>
      <c r="AL125" s="38"/>
      <c r="AM125" s="38"/>
      <c r="AN125" s="38"/>
      <c r="AO125" s="38"/>
      <c r="AP125" s="38"/>
      <c r="AQ125" s="38"/>
      <c r="AR125" s="34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"/>
      <c r="BE125" s="3"/>
      <c r="BF125" s="3"/>
      <c r="BG125" s="31"/>
    </row>
    <row r="126" spans="1:59" s="31" customFormat="1" ht="25.5" hidden="1" customHeight="1" x14ac:dyDescent="0.15">
      <c r="A126" s="28"/>
      <c r="B126" s="29"/>
      <c r="C126" s="30"/>
      <c r="D126" s="30"/>
      <c r="E126" s="30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3"/>
      <c r="X126" s="34"/>
      <c r="Y126" s="34"/>
      <c r="Z126" s="32"/>
      <c r="AA126" s="33"/>
      <c r="AB126" s="34"/>
      <c r="AC126" s="34"/>
      <c r="AD126" s="34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4"/>
      <c r="AW126" s="43" t="s">
        <v>22</v>
      </c>
      <c r="AZ126" s="31" t="s">
        <v>23</v>
      </c>
      <c r="BC126" s="31" t="s">
        <v>24</v>
      </c>
      <c r="BD126" s="3"/>
      <c r="BE126" s="3"/>
      <c r="BF126" s="3"/>
    </row>
    <row r="127" spans="1:59" s="48" customFormat="1" ht="25.5" hidden="1" customHeight="1" x14ac:dyDescent="0.15">
      <c r="A127" s="41"/>
      <c r="B127" s="42" t="s">
        <v>103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3"/>
      <c r="P127" s="42"/>
      <c r="Q127" s="42"/>
      <c r="R127" s="42"/>
      <c r="S127" s="42"/>
      <c r="T127" s="42"/>
      <c r="U127" s="13"/>
      <c r="V127" s="42"/>
      <c r="W127" s="42"/>
      <c r="X127" s="34"/>
      <c r="Y127" s="34"/>
      <c r="Z127" s="32"/>
      <c r="AA127" s="33"/>
      <c r="AB127" s="34"/>
      <c r="AC127" s="34"/>
      <c r="AD127" s="34"/>
      <c r="AE127" s="44" t="s">
        <v>25</v>
      </c>
      <c r="AF127" s="45"/>
      <c r="AG127" s="46"/>
      <c r="AH127" s="46"/>
      <c r="AI127" s="46"/>
      <c r="AJ127" s="46"/>
      <c r="AK127" s="46"/>
      <c r="AL127" s="46"/>
      <c r="AM127" s="46"/>
      <c r="AN127" s="38"/>
      <c r="AO127" s="38"/>
      <c r="AP127" s="38"/>
      <c r="AQ127" s="47"/>
      <c r="AR127" s="34"/>
      <c r="AS127" s="31"/>
      <c r="AT127" s="31"/>
      <c r="AU127" s="43"/>
      <c r="AV127" s="43"/>
      <c r="AW127" s="43" t="s">
        <v>26</v>
      </c>
      <c r="AX127" s="43"/>
      <c r="AY127" s="43"/>
      <c r="AZ127" s="31" t="s">
        <v>27</v>
      </c>
      <c r="BA127" s="43"/>
      <c r="BB127" s="31"/>
      <c r="BC127" s="31" t="s">
        <v>28</v>
      </c>
      <c r="BD127" s="40"/>
      <c r="BE127" s="3"/>
      <c r="BF127" s="40"/>
      <c r="BG127" s="43"/>
    </row>
    <row r="128" spans="1:59" ht="25.5" hidden="1" customHeight="1" x14ac:dyDescent="0.15">
      <c r="A128" s="28"/>
      <c r="B128" s="221" t="s">
        <v>51</v>
      </c>
      <c r="C128" s="296"/>
      <c r="D128" s="296"/>
      <c r="E128" s="297"/>
      <c r="F128" s="301" t="s">
        <v>12</v>
      </c>
      <c r="G128" s="301"/>
      <c r="H128" s="282"/>
      <c r="I128" s="282"/>
      <c r="J128" s="285" t="s">
        <v>13</v>
      </c>
      <c r="K128" s="285"/>
      <c r="L128" s="282"/>
      <c r="M128" s="282"/>
      <c r="N128" s="285" t="s">
        <v>14</v>
      </c>
      <c r="O128" s="287"/>
      <c r="P128" s="302" t="s">
        <v>15</v>
      </c>
      <c r="Q128" s="287"/>
      <c r="R128" s="279" t="s">
        <v>16</v>
      </c>
      <c r="S128" s="279"/>
      <c r="T128" s="281"/>
      <c r="U128" s="282"/>
      <c r="V128" s="285" t="s">
        <v>13</v>
      </c>
      <c r="W128" s="285"/>
      <c r="X128" s="282"/>
      <c r="Y128" s="282"/>
      <c r="Z128" s="285" t="s">
        <v>14</v>
      </c>
      <c r="AA128" s="287"/>
      <c r="AB128" s="34"/>
      <c r="AC128" s="34"/>
      <c r="AD128" s="34"/>
      <c r="AE128" s="289" t="s">
        <v>52</v>
      </c>
      <c r="AF128" s="285"/>
      <c r="AG128" s="285"/>
      <c r="AH128" s="285"/>
      <c r="AI128" s="287"/>
      <c r="AJ128" s="292">
        <f>ROUNDDOWN(AW133/60,0)</f>
        <v>0</v>
      </c>
      <c r="AK128" s="293"/>
      <c r="AL128" s="285" t="s">
        <v>13</v>
      </c>
      <c r="AM128" s="285"/>
      <c r="AN128" s="293">
        <f>AW133-AJ128*60</f>
        <v>0</v>
      </c>
      <c r="AO128" s="293"/>
      <c r="AP128" s="285" t="s">
        <v>14</v>
      </c>
      <c r="AQ128" s="287"/>
      <c r="AR128" s="34"/>
      <c r="AS128" s="49"/>
      <c r="AT128" s="49"/>
      <c r="AU128" s="31"/>
      <c r="AV128" s="276" t="s">
        <v>30</v>
      </c>
      <c r="AW128" s="291">
        <f>IF(AZ128&lt;=BC128,BC128,AW123)</f>
        <v>1260</v>
      </c>
      <c r="AX128" s="123"/>
      <c r="AY128" s="276" t="s">
        <v>31</v>
      </c>
      <c r="AZ128" s="291">
        <f>T128*60+X128</f>
        <v>0</v>
      </c>
      <c r="BA128" s="123"/>
      <c r="BB128" s="276" t="s">
        <v>32</v>
      </c>
      <c r="BC128" s="291">
        <f>IF(C137="☑",21*60,20*60)</f>
        <v>1260</v>
      </c>
      <c r="BD128" s="3"/>
      <c r="BE128" s="3"/>
      <c r="BF128" s="3"/>
      <c r="BG128" s="31"/>
    </row>
    <row r="129" spans="1:59" ht="35.25" hidden="1" customHeight="1" x14ac:dyDescent="0.15">
      <c r="A129" s="28"/>
      <c r="B129" s="298"/>
      <c r="C129" s="299"/>
      <c r="D129" s="299"/>
      <c r="E129" s="300"/>
      <c r="F129" s="301"/>
      <c r="G129" s="301"/>
      <c r="H129" s="284"/>
      <c r="I129" s="284"/>
      <c r="J129" s="286"/>
      <c r="K129" s="286"/>
      <c r="L129" s="284"/>
      <c r="M129" s="284"/>
      <c r="N129" s="286"/>
      <c r="O129" s="288"/>
      <c r="P129" s="290"/>
      <c r="Q129" s="288"/>
      <c r="R129" s="280"/>
      <c r="S129" s="280"/>
      <c r="T129" s="283"/>
      <c r="U129" s="284"/>
      <c r="V129" s="286"/>
      <c r="W129" s="286"/>
      <c r="X129" s="284"/>
      <c r="Y129" s="284"/>
      <c r="Z129" s="286"/>
      <c r="AA129" s="288"/>
      <c r="AB129" s="31"/>
      <c r="AC129" s="31"/>
      <c r="AD129" s="31"/>
      <c r="AE129" s="290"/>
      <c r="AF129" s="286"/>
      <c r="AG129" s="286"/>
      <c r="AH129" s="286"/>
      <c r="AI129" s="288"/>
      <c r="AJ129" s="294"/>
      <c r="AK129" s="295"/>
      <c r="AL129" s="286"/>
      <c r="AM129" s="286"/>
      <c r="AN129" s="295"/>
      <c r="AO129" s="295"/>
      <c r="AP129" s="286"/>
      <c r="AQ129" s="288"/>
      <c r="AR129" s="34"/>
      <c r="AS129" s="49"/>
      <c r="AT129" s="49"/>
      <c r="AU129" s="31"/>
      <c r="AV129" s="276"/>
      <c r="AW129" s="291"/>
      <c r="AX129" s="123"/>
      <c r="AY129" s="276"/>
      <c r="AZ129" s="291"/>
      <c r="BA129" s="123"/>
      <c r="BB129" s="276"/>
      <c r="BC129" s="291"/>
      <c r="BD129" s="3"/>
      <c r="BE129" s="3"/>
      <c r="BF129" s="3"/>
      <c r="BG129" s="31"/>
    </row>
    <row r="130" spans="1:59" ht="17.25" hidden="1" customHeight="1" x14ac:dyDescent="0.15">
      <c r="A130" s="50"/>
      <c r="B130" s="35"/>
      <c r="C130" s="35"/>
      <c r="D130" s="35"/>
      <c r="E130" s="35"/>
      <c r="F130" s="31"/>
      <c r="G130" s="35"/>
      <c r="H130" s="37"/>
      <c r="I130" s="35"/>
      <c r="J130" s="35"/>
      <c r="K130" s="35"/>
      <c r="L130" s="35"/>
      <c r="M130" s="35"/>
      <c r="N130" s="35"/>
      <c r="O130" s="35"/>
      <c r="P130" s="51"/>
      <c r="Q130" s="35"/>
      <c r="R130" s="35"/>
      <c r="S130" s="35"/>
      <c r="T130" s="35"/>
      <c r="U130" s="35"/>
      <c r="V130" s="35"/>
      <c r="W130" s="35"/>
      <c r="X130" s="34"/>
      <c r="Y130" s="34"/>
      <c r="Z130" s="32"/>
      <c r="AA130" s="31"/>
      <c r="AB130" s="31"/>
      <c r="AC130" s="31"/>
      <c r="AD130" s="31"/>
      <c r="AE130" s="47"/>
      <c r="AF130" s="47"/>
      <c r="AG130" s="47"/>
      <c r="AH130" s="47"/>
      <c r="AI130" s="47"/>
      <c r="AJ130" s="39" t="s">
        <v>21</v>
      </c>
      <c r="AK130" s="47"/>
      <c r="AL130" s="47"/>
      <c r="AM130" s="47"/>
      <c r="AN130" s="47"/>
      <c r="AO130" s="47"/>
      <c r="AP130" s="47"/>
      <c r="AQ130" s="47"/>
      <c r="AR130" s="31"/>
      <c r="AS130" s="31"/>
      <c r="AT130" s="31"/>
      <c r="AU130" s="31"/>
      <c r="AV130" s="31"/>
      <c r="AW130" s="31"/>
      <c r="AX130" s="31"/>
      <c r="AY130" s="31"/>
      <c r="AZ130" s="60" t="s">
        <v>33</v>
      </c>
      <c r="BA130" s="31"/>
      <c r="BB130" s="31"/>
      <c r="BC130" s="31"/>
      <c r="BD130" s="3"/>
      <c r="BE130" s="3"/>
      <c r="BF130" s="3"/>
      <c r="BG130" s="31"/>
    </row>
    <row r="131" spans="1:59" ht="25.5" hidden="1" customHeight="1" x14ac:dyDescent="0.2">
      <c r="A131" s="50"/>
      <c r="B131" s="31"/>
      <c r="C131" s="258" t="s">
        <v>96</v>
      </c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60"/>
      <c r="AC131" s="31"/>
      <c r="AD131" s="31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31"/>
      <c r="AS131" s="31"/>
      <c r="AT131" s="31"/>
      <c r="AU131" s="31"/>
      <c r="AV131" s="31"/>
      <c r="AW131" s="31"/>
      <c r="AX131" s="31"/>
      <c r="AY131" s="31"/>
      <c r="AZ131" s="101" t="s">
        <v>34</v>
      </c>
      <c r="BA131" s="31"/>
      <c r="BB131" s="31"/>
      <c r="BC131" s="31"/>
      <c r="BD131" s="3"/>
      <c r="BE131" s="3"/>
      <c r="BF131" s="3"/>
      <c r="BG131" s="31"/>
    </row>
    <row r="132" spans="1:59" ht="25.5" hidden="1" customHeight="1" x14ac:dyDescent="0.15">
      <c r="A132" s="50"/>
      <c r="B132" s="31"/>
      <c r="C132" s="261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3"/>
      <c r="AC132" s="31"/>
      <c r="AD132" s="31"/>
      <c r="AE132" s="44" t="s">
        <v>35</v>
      </c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31"/>
      <c r="AS132" s="31"/>
      <c r="AT132" s="31"/>
      <c r="AU132" s="31"/>
      <c r="AV132" s="31"/>
      <c r="AW132" s="31" t="s">
        <v>36</v>
      </c>
      <c r="AX132" s="31"/>
      <c r="AY132" s="31"/>
      <c r="AZ132" s="31" t="s">
        <v>37</v>
      </c>
      <c r="BA132" s="102"/>
      <c r="BB132" s="31"/>
      <c r="BC132" s="31"/>
      <c r="BD132" s="3"/>
      <c r="BE132" s="3"/>
      <c r="BF132" s="3"/>
      <c r="BG132" s="31"/>
    </row>
    <row r="133" spans="1:59" s="48" customFormat="1" ht="25.5" hidden="1" customHeight="1" x14ac:dyDescent="0.15">
      <c r="A133" s="50"/>
      <c r="B133" s="31"/>
      <c r="C133" s="261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3"/>
      <c r="AC133" s="34"/>
      <c r="AD133" s="34"/>
      <c r="AE133" s="264" t="s">
        <v>48</v>
      </c>
      <c r="AF133" s="265"/>
      <c r="AG133" s="265"/>
      <c r="AH133" s="265"/>
      <c r="AI133" s="265"/>
      <c r="AJ133" s="265"/>
      <c r="AK133" s="266"/>
      <c r="AL133" s="270">
        <f>IF(AZ123=0,0,ROUNDUP(AW133/AZ123,3))</f>
        <v>0</v>
      </c>
      <c r="AM133" s="271"/>
      <c r="AN133" s="271"/>
      <c r="AO133" s="271"/>
      <c r="AP133" s="271"/>
      <c r="AQ133" s="272"/>
      <c r="AR133" s="31"/>
      <c r="AS133" s="31"/>
      <c r="AT133" s="31"/>
      <c r="AU133" s="43"/>
      <c r="AV133" s="276" t="s">
        <v>39</v>
      </c>
      <c r="AW133" s="277">
        <f>IF(AW123-AW128&gt;0,IF(AW123-AW128&gt;AZ123,AZ123,AW123-AW128),0)</f>
        <v>0</v>
      </c>
      <c r="AX133" s="278" t="s">
        <v>40</v>
      </c>
      <c r="AY133" s="278"/>
      <c r="AZ133" s="102"/>
      <c r="BA133" s="102"/>
      <c r="BB133" s="43"/>
      <c r="BC133" s="43"/>
      <c r="BD133" s="40"/>
      <c r="BE133" s="40"/>
      <c r="BF133" s="40"/>
      <c r="BG133" s="43"/>
    </row>
    <row r="134" spans="1:59" ht="35.25" hidden="1" customHeight="1" x14ac:dyDescent="0.15">
      <c r="A134" s="62"/>
      <c r="B134" s="31"/>
      <c r="C134" s="261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3"/>
      <c r="AC134" s="31"/>
      <c r="AD134" s="31"/>
      <c r="AE134" s="267"/>
      <c r="AF134" s="268"/>
      <c r="AG134" s="268"/>
      <c r="AH134" s="268"/>
      <c r="AI134" s="268"/>
      <c r="AJ134" s="268"/>
      <c r="AK134" s="269"/>
      <c r="AL134" s="273"/>
      <c r="AM134" s="274"/>
      <c r="AN134" s="274"/>
      <c r="AO134" s="274"/>
      <c r="AP134" s="274"/>
      <c r="AQ134" s="275"/>
      <c r="AR134" s="31"/>
      <c r="AS134" s="31"/>
      <c r="AT134" s="31"/>
      <c r="AU134" s="276"/>
      <c r="AV134" s="276"/>
      <c r="AW134" s="277"/>
      <c r="AX134" s="278"/>
      <c r="AY134" s="278"/>
      <c r="AZ134" s="31"/>
      <c r="BA134" s="31"/>
      <c r="BB134" s="31"/>
      <c r="BC134" s="31"/>
      <c r="BD134" s="3"/>
      <c r="BE134" s="3"/>
      <c r="BF134" s="3"/>
      <c r="BG134" s="31"/>
    </row>
    <row r="135" spans="1:59" ht="25.5" hidden="1" customHeight="1" x14ac:dyDescent="0.15">
      <c r="A135" s="62"/>
      <c r="B135" s="31"/>
      <c r="C135" s="261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3"/>
      <c r="AC135" s="31"/>
      <c r="AD135" s="31"/>
      <c r="AE135" s="31"/>
      <c r="AF135" s="31"/>
      <c r="AG135" s="31"/>
      <c r="AH135" s="31"/>
      <c r="AI135" s="31"/>
      <c r="AJ135" s="31"/>
      <c r="AK135" s="52" t="s">
        <v>21</v>
      </c>
      <c r="AL135" s="31"/>
      <c r="AM135" s="34"/>
      <c r="AN135" s="34"/>
      <c r="AO135" s="34"/>
      <c r="AP135" s="31"/>
      <c r="AQ135" s="31"/>
      <c r="AR135" s="31"/>
      <c r="AS135" s="31"/>
      <c r="AT135" s="31"/>
      <c r="AU135" s="276"/>
      <c r="AV135" s="31"/>
      <c r="AW135" s="31"/>
      <c r="AX135" s="31"/>
      <c r="AY135" s="31"/>
      <c r="AZ135" s="31"/>
      <c r="BA135" s="31"/>
      <c r="BB135" s="31"/>
      <c r="BC135" s="31"/>
      <c r="BD135" s="3"/>
      <c r="BE135" s="3"/>
      <c r="BF135" s="3"/>
      <c r="BG135" s="31"/>
    </row>
    <row r="136" spans="1:59" ht="25.5" hidden="1" customHeight="1" x14ac:dyDescent="0.15">
      <c r="A136" s="50"/>
      <c r="B136" s="30"/>
      <c r="C136" s="261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3"/>
      <c r="AC136" s="31"/>
      <c r="AD136" s="31"/>
      <c r="AE136" s="31"/>
      <c r="AF136" s="31"/>
      <c r="AG136" s="31"/>
      <c r="AH136" s="31"/>
      <c r="AI136" s="31"/>
      <c r="AJ136" s="31"/>
      <c r="AK136" s="53" t="s">
        <v>41</v>
      </c>
      <c r="AL136" s="31"/>
      <c r="AM136" s="34"/>
      <c r="AN136" s="34"/>
      <c r="AO136" s="34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"/>
      <c r="BE136" s="3"/>
      <c r="BF136" s="3"/>
    </row>
    <row r="137" spans="1:59" ht="25.5" hidden="1" customHeight="1" x14ac:dyDescent="0.15">
      <c r="A137" s="50"/>
      <c r="B137" s="30"/>
      <c r="C137" s="253" t="s">
        <v>42</v>
      </c>
      <c r="D137" s="254"/>
      <c r="E137" s="255" t="s">
        <v>53</v>
      </c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6"/>
      <c r="AC137" s="31"/>
      <c r="AD137" s="31"/>
      <c r="AE137" s="31"/>
      <c r="AF137" s="31"/>
      <c r="AG137" s="31"/>
      <c r="AH137" s="31"/>
      <c r="AI137" s="31"/>
      <c r="AJ137" s="31"/>
      <c r="AK137" s="53"/>
      <c r="AL137" s="31"/>
      <c r="AM137" s="34"/>
      <c r="AN137" s="34"/>
      <c r="AO137" s="34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"/>
      <c r="BE137" s="3"/>
      <c r="BF137" s="3"/>
    </row>
    <row r="138" spans="1:59" ht="17.25" hidden="1" customHeight="1" x14ac:dyDescent="0.15">
      <c r="A138" s="54"/>
      <c r="B138" s="55"/>
      <c r="C138" s="55"/>
      <c r="D138" s="55"/>
      <c r="E138" s="55"/>
      <c r="F138" s="56"/>
      <c r="G138" s="55"/>
      <c r="H138" s="55"/>
      <c r="I138" s="55"/>
      <c r="J138" s="55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8"/>
      <c r="AL138" s="57"/>
      <c r="AM138" s="59"/>
      <c r="AN138" s="59"/>
      <c r="AO138" s="59"/>
      <c r="AP138" s="57"/>
      <c r="AQ138" s="57"/>
      <c r="AR138" s="57"/>
      <c r="AS138" s="57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"/>
      <c r="BE138" s="3"/>
      <c r="BF138" s="3"/>
    </row>
    <row r="139" spans="1:59" ht="25.5" hidden="1" customHeight="1" x14ac:dyDescent="0.15">
      <c r="A139" s="308" t="s">
        <v>57</v>
      </c>
      <c r="B139" s="309"/>
      <c r="C139" s="309"/>
      <c r="D139" s="309"/>
      <c r="E139" s="309"/>
      <c r="F139" s="309"/>
      <c r="G139" s="309"/>
      <c r="H139" s="309"/>
      <c r="I139" s="310"/>
      <c r="J139" s="23"/>
      <c r="K139" s="61" t="s">
        <v>50</v>
      </c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23"/>
      <c r="AP139" s="23"/>
      <c r="AQ139" s="23"/>
      <c r="AR139" s="23"/>
      <c r="AS139" s="23"/>
      <c r="AT139" s="23"/>
      <c r="AU139" s="31"/>
      <c r="AV139" s="31" t="s">
        <v>6</v>
      </c>
      <c r="AW139" s="34"/>
      <c r="AX139" s="34"/>
      <c r="AY139" s="34"/>
      <c r="AZ139" s="34"/>
      <c r="BA139" s="31"/>
      <c r="BB139" s="34"/>
      <c r="BC139" s="34"/>
      <c r="BD139" s="21"/>
      <c r="BE139" s="21"/>
      <c r="BF139" s="21"/>
      <c r="BG139" s="10"/>
    </row>
    <row r="140" spans="1:59" ht="17.25" hidden="1" customHeight="1" x14ac:dyDescent="0.15">
      <c r="A140" s="311"/>
      <c r="B140" s="312"/>
      <c r="C140" s="312"/>
      <c r="D140" s="312"/>
      <c r="E140" s="312"/>
      <c r="F140" s="312"/>
      <c r="G140" s="312"/>
      <c r="H140" s="312"/>
      <c r="I140" s="313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5"/>
      <c r="Y140" s="25"/>
      <c r="Z140" s="25"/>
      <c r="AA140" s="25"/>
      <c r="AB140" s="25"/>
      <c r="AC140" s="25"/>
      <c r="AD140" s="25"/>
      <c r="AE140" s="26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7"/>
      <c r="AQ140" s="27"/>
      <c r="AR140" s="27"/>
      <c r="AS140" s="27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"/>
      <c r="BE140" s="3"/>
      <c r="BF140" s="3"/>
      <c r="BG140" s="31"/>
    </row>
    <row r="141" spans="1:59" ht="28.5" hidden="1" customHeight="1" x14ac:dyDescent="0.15">
      <c r="A141" s="28"/>
      <c r="B141" s="29" t="s">
        <v>7</v>
      </c>
      <c r="C141" s="30"/>
      <c r="D141" s="30"/>
      <c r="E141" s="30"/>
      <c r="F141" s="31"/>
      <c r="G141" s="32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3"/>
      <c r="AB141" s="34"/>
      <c r="AC141" s="34"/>
      <c r="AD141" s="34"/>
      <c r="AE141" s="29" t="s">
        <v>8</v>
      </c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1"/>
      <c r="AV141" s="31"/>
      <c r="AW141" s="31" t="s">
        <v>9</v>
      </c>
      <c r="AX141" s="31"/>
      <c r="AY141" s="31"/>
      <c r="AZ141" s="31" t="s">
        <v>10</v>
      </c>
      <c r="BA141" s="31"/>
      <c r="BB141" s="31"/>
      <c r="BC141" s="31"/>
      <c r="BD141" s="3"/>
      <c r="BE141" s="3"/>
      <c r="BF141" s="3"/>
      <c r="BG141" s="31"/>
    </row>
    <row r="142" spans="1:59" ht="25.5" hidden="1" customHeight="1" x14ac:dyDescent="0.15">
      <c r="A142" s="28"/>
      <c r="B142" s="221" t="s">
        <v>11</v>
      </c>
      <c r="C142" s="296"/>
      <c r="D142" s="296"/>
      <c r="E142" s="297"/>
      <c r="F142" s="301" t="s">
        <v>12</v>
      </c>
      <c r="G142" s="301"/>
      <c r="H142" s="282"/>
      <c r="I142" s="282"/>
      <c r="J142" s="285" t="s">
        <v>13</v>
      </c>
      <c r="K142" s="285"/>
      <c r="L142" s="282"/>
      <c r="M142" s="282"/>
      <c r="N142" s="285" t="s">
        <v>14</v>
      </c>
      <c r="O142" s="287"/>
      <c r="P142" s="302" t="s">
        <v>15</v>
      </c>
      <c r="Q142" s="287"/>
      <c r="R142" s="279" t="s">
        <v>16</v>
      </c>
      <c r="S142" s="279"/>
      <c r="T142" s="282"/>
      <c r="U142" s="282"/>
      <c r="V142" s="285" t="s">
        <v>13</v>
      </c>
      <c r="W142" s="285"/>
      <c r="X142" s="282"/>
      <c r="Y142" s="282"/>
      <c r="Z142" s="285" t="s">
        <v>14</v>
      </c>
      <c r="AA142" s="287"/>
      <c r="AB142" s="31"/>
      <c r="AC142" s="31"/>
      <c r="AD142" s="31"/>
      <c r="AE142" s="264" t="s">
        <v>46</v>
      </c>
      <c r="AF142" s="303"/>
      <c r="AG142" s="303"/>
      <c r="AH142" s="303"/>
      <c r="AI142" s="305"/>
      <c r="AJ142" s="293">
        <f>ROUNDDOWN(AZ142/60,0)</f>
        <v>0</v>
      </c>
      <c r="AK142" s="293"/>
      <c r="AL142" s="303" t="s">
        <v>18</v>
      </c>
      <c r="AM142" s="303"/>
      <c r="AN142" s="293">
        <f>AZ142-AJ142*60</f>
        <v>0</v>
      </c>
      <c r="AO142" s="293"/>
      <c r="AP142" s="285" t="s">
        <v>14</v>
      </c>
      <c r="AQ142" s="287"/>
      <c r="AR142" s="34"/>
      <c r="AS142" s="31"/>
      <c r="AT142" s="31"/>
      <c r="AU142" s="276"/>
      <c r="AV142" s="276" t="s">
        <v>19</v>
      </c>
      <c r="AW142" s="291">
        <f>T142*60+X142</f>
        <v>0</v>
      </c>
      <c r="AX142" s="31"/>
      <c r="AY142" s="276" t="s">
        <v>20</v>
      </c>
      <c r="AZ142" s="291">
        <f>(T142*60+X142)-(H142*60+L142)</f>
        <v>0</v>
      </c>
      <c r="BA142" s="31"/>
      <c r="BB142" s="31"/>
      <c r="BC142" s="31"/>
      <c r="BD142" s="3"/>
      <c r="BE142" s="3"/>
      <c r="BF142" s="3"/>
      <c r="BG142" s="31"/>
    </row>
    <row r="143" spans="1:59" ht="35.25" hidden="1" customHeight="1" x14ac:dyDescent="0.15">
      <c r="A143" s="28"/>
      <c r="B143" s="298"/>
      <c r="C143" s="299"/>
      <c r="D143" s="299"/>
      <c r="E143" s="300"/>
      <c r="F143" s="301"/>
      <c r="G143" s="301"/>
      <c r="H143" s="284"/>
      <c r="I143" s="284"/>
      <c r="J143" s="286"/>
      <c r="K143" s="286"/>
      <c r="L143" s="284"/>
      <c r="M143" s="284"/>
      <c r="N143" s="286"/>
      <c r="O143" s="288"/>
      <c r="P143" s="290"/>
      <c r="Q143" s="288"/>
      <c r="R143" s="280"/>
      <c r="S143" s="280"/>
      <c r="T143" s="284"/>
      <c r="U143" s="284"/>
      <c r="V143" s="286"/>
      <c r="W143" s="286"/>
      <c r="X143" s="284"/>
      <c r="Y143" s="284"/>
      <c r="Z143" s="286"/>
      <c r="AA143" s="288"/>
      <c r="AB143" s="31"/>
      <c r="AC143" s="31"/>
      <c r="AD143" s="31"/>
      <c r="AE143" s="306"/>
      <c r="AF143" s="304"/>
      <c r="AG143" s="304"/>
      <c r="AH143" s="304"/>
      <c r="AI143" s="307"/>
      <c r="AJ143" s="295"/>
      <c r="AK143" s="295"/>
      <c r="AL143" s="304"/>
      <c r="AM143" s="304"/>
      <c r="AN143" s="295"/>
      <c r="AO143" s="295"/>
      <c r="AP143" s="286"/>
      <c r="AQ143" s="288"/>
      <c r="AR143" s="34"/>
      <c r="AS143" s="31"/>
      <c r="AT143" s="31"/>
      <c r="AU143" s="276"/>
      <c r="AV143" s="276"/>
      <c r="AW143" s="291"/>
      <c r="AX143" s="31"/>
      <c r="AY143" s="276"/>
      <c r="AZ143" s="291"/>
      <c r="BA143" s="31"/>
      <c r="BB143" s="31"/>
      <c r="BC143" s="31"/>
      <c r="BD143" s="3"/>
      <c r="BE143" s="3"/>
      <c r="BF143" s="3"/>
      <c r="BG143" s="31"/>
    </row>
    <row r="144" spans="1:59" ht="17.25" hidden="1" customHeight="1" x14ac:dyDescent="0.15">
      <c r="A144" s="28"/>
      <c r="B144" s="35"/>
      <c r="C144" s="35"/>
      <c r="D144" s="35"/>
      <c r="E144" s="35"/>
      <c r="F144" s="36"/>
      <c r="G144" s="36"/>
      <c r="H144" s="37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4"/>
      <c r="Y144" s="34"/>
      <c r="Z144" s="32"/>
      <c r="AA144" s="33"/>
      <c r="AB144" s="34"/>
      <c r="AC144" s="34"/>
      <c r="AD144" s="34"/>
      <c r="AE144" s="38"/>
      <c r="AF144" s="38"/>
      <c r="AG144" s="38"/>
      <c r="AH144" s="38"/>
      <c r="AI144" s="38"/>
      <c r="AJ144" s="39" t="s">
        <v>21</v>
      </c>
      <c r="AK144" s="38"/>
      <c r="AL144" s="38"/>
      <c r="AM144" s="38"/>
      <c r="AN144" s="38"/>
      <c r="AO144" s="38"/>
      <c r="AP144" s="38"/>
      <c r="AQ144" s="38"/>
      <c r="AR144" s="34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"/>
      <c r="BE144" s="3"/>
      <c r="BF144" s="3"/>
      <c r="BG144" s="31"/>
    </row>
    <row r="145" spans="1:59" s="31" customFormat="1" ht="25.5" hidden="1" customHeight="1" x14ac:dyDescent="0.15">
      <c r="A145" s="28"/>
      <c r="B145" s="29"/>
      <c r="C145" s="30"/>
      <c r="D145" s="30"/>
      <c r="E145" s="30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3"/>
      <c r="X145" s="34"/>
      <c r="Y145" s="34"/>
      <c r="Z145" s="32"/>
      <c r="AA145" s="33"/>
      <c r="AB145" s="34"/>
      <c r="AC145" s="34"/>
      <c r="AD145" s="34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4"/>
      <c r="AW145" s="43" t="s">
        <v>22</v>
      </c>
      <c r="AZ145" s="31" t="s">
        <v>23</v>
      </c>
      <c r="BC145" s="31" t="s">
        <v>24</v>
      </c>
      <c r="BD145" s="3"/>
      <c r="BE145" s="3"/>
      <c r="BF145" s="3"/>
    </row>
    <row r="146" spans="1:59" s="48" customFormat="1" ht="25.5" hidden="1" customHeight="1" x14ac:dyDescent="0.15">
      <c r="A146" s="41"/>
      <c r="B146" s="42" t="s">
        <v>103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3"/>
      <c r="P146" s="42"/>
      <c r="Q146" s="42"/>
      <c r="R146" s="42"/>
      <c r="S146" s="42"/>
      <c r="T146" s="42"/>
      <c r="U146" s="13"/>
      <c r="V146" s="42"/>
      <c r="W146" s="42"/>
      <c r="X146" s="34"/>
      <c r="Y146" s="34"/>
      <c r="Z146" s="32"/>
      <c r="AA146" s="33"/>
      <c r="AB146" s="34"/>
      <c r="AC146" s="34"/>
      <c r="AD146" s="34"/>
      <c r="AE146" s="44" t="s">
        <v>25</v>
      </c>
      <c r="AF146" s="45"/>
      <c r="AG146" s="46"/>
      <c r="AH146" s="46"/>
      <c r="AI146" s="46"/>
      <c r="AJ146" s="46"/>
      <c r="AK146" s="46"/>
      <c r="AL146" s="46"/>
      <c r="AM146" s="46"/>
      <c r="AN146" s="38"/>
      <c r="AO146" s="38"/>
      <c r="AP146" s="38"/>
      <c r="AQ146" s="47"/>
      <c r="AR146" s="34"/>
      <c r="AS146" s="31"/>
      <c r="AT146" s="31"/>
      <c r="AU146" s="43"/>
      <c r="AV146" s="43"/>
      <c r="AW146" s="43" t="s">
        <v>26</v>
      </c>
      <c r="AX146" s="43"/>
      <c r="AY146" s="43"/>
      <c r="AZ146" s="31" t="s">
        <v>27</v>
      </c>
      <c r="BA146" s="43"/>
      <c r="BB146" s="31"/>
      <c r="BC146" s="31" t="s">
        <v>28</v>
      </c>
      <c r="BD146" s="40"/>
      <c r="BE146" s="3"/>
      <c r="BF146" s="40"/>
      <c r="BG146" s="43"/>
    </row>
    <row r="147" spans="1:59" ht="25.5" hidden="1" customHeight="1" x14ac:dyDescent="0.15">
      <c r="A147" s="28"/>
      <c r="B147" s="221" t="s">
        <v>51</v>
      </c>
      <c r="C147" s="296"/>
      <c r="D147" s="296"/>
      <c r="E147" s="297"/>
      <c r="F147" s="301" t="s">
        <v>12</v>
      </c>
      <c r="G147" s="301"/>
      <c r="H147" s="282"/>
      <c r="I147" s="282"/>
      <c r="J147" s="285" t="s">
        <v>13</v>
      </c>
      <c r="K147" s="285"/>
      <c r="L147" s="282"/>
      <c r="M147" s="282"/>
      <c r="N147" s="285" t="s">
        <v>14</v>
      </c>
      <c r="O147" s="287"/>
      <c r="P147" s="302" t="s">
        <v>15</v>
      </c>
      <c r="Q147" s="287"/>
      <c r="R147" s="279" t="s">
        <v>16</v>
      </c>
      <c r="S147" s="279"/>
      <c r="T147" s="281"/>
      <c r="U147" s="282"/>
      <c r="V147" s="285" t="s">
        <v>13</v>
      </c>
      <c r="W147" s="285"/>
      <c r="X147" s="282"/>
      <c r="Y147" s="282"/>
      <c r="Z147" s="285" t="s">
        <v>14</v>
      </c>
      <c r="AA147" s="287"/>
      <c r="AB147" s="34"/>
      <c r="AC147" s="34"/>
      <c r="AD147" s="34"/>
      <c r="AE147" s="289" t="s">
        <v>52</v>
      </c>
      <c r="AF147" s="285"/>
      <c r="AG147" s="285"/>
      <c r="AH147" s="285"/>
      <c r="AI147" s="287"/>
      <c r="AJ147" s="292">
        <f>ROUNDDOWN(AW152/60,0)</f>
        <v>0</v>
      </c>
      <c r="AK147" s="293"/>
      <c r="AL147" s="285" t="s">
        <v>13</v>
      </c>
      <c r="AM147" s="285"/>
      <c r="AN147" s="293">
        <f>AW152-AJ147*60</f>
        <v>0</v>
      </c>
      <c r="AO147" s="293"/>
      <c r="AP147" s="285" t="s">
        <v>14</v>
      </c>
      <c r="AQ147" s="287"/>
      <c r="AR147" s="34"/>
      <c r="AS147" s="49"/>
      <c r="AT147" s="49"/>
      <c r="AU147" s="31"/>
      <c r="AV147" s="276" t="s">
        <v>30</v>
      </c>
      <c r="AW147" s="291">
        <f>IF(AZ147&lt;=BC147,BC147,AW142)</f>
        <v>1260</v>
      </c>
      <c r="AX147" s="123"/>
      <c r="AY147" s="276" t="s">
        <v>31</v>
      </c>
      <c r="AZ147" s="291">
        <f>T147*60+X147</f>
        <v>0</v>
      </c>
      <c r="BA147" s="123"/>
      <c r="BB147" s="276" t="s">
        <v>32</v>
      </c>
      <c r="BC147" s="291">
        <f>IF(C156="☑",21*60,20*60)</f>
        <v>1260</v>
      </c>
      <c r="BD147" s="3"/>
      <c r="BE147" s="3"/>
      <c r="BF147" s="3"/>
      <c r="BG147" s="31"/>
    </row>
    <row r="148" spans="1:59" ht="35.25" hidden="1" customHeight="1" x14ac:dyDescent="0.15">
      <c r="A148" s="28"/>
      <c r="B148" s="298"/>
      <c r="C148" s="299"/>
      <c r="D148" s="299"/>
      <c r="E148" s="300"/>
      <c r="F148" s="301"/>
      <c r="G148" s="301"/>
      <c r="H148" s="284"/>
      <c r="I148" s="284"/>
      <c r="J148" s="286"/>
      <c r="K148" s="286"/>
      <c r="L148" s="284"/>
      <c r="M148" s="284"/>
      <c r="N148" s="286"/>
      <c r="O148" s="288"/>
      <c r="P148" s="290"/>
      <c r="Q148" s="288"/>
      <c r="R148" s="280"/>
      <c r="S148" s="280"/>
      <c r="T148" s="283"/>
      <c r="U148" s="284"/>
      <c r="V148" s="286"/>
      <c r="W148" s="286"/>
      <c r="X148" s="284"/>
      <c r="Y148" s="284"/>
      <c r="Z148" s="286"/>
      <c r="AA148" s="288"/>
      <c r="AB148" s="31"/>
      <c r="AC148" s="31"/>
      <c r="AD148" s="31"/>
      <c r="AE148" s="290"/>
      <c r="AF148" s="286"/>
      <c r="AG148" s="286"/>
      <c r="AH148" s="286"/>
      <c r="AI148" s="288"/>
      <c r="AJ148" s="294"/>
      <c r="AK148" s="295"/>
      <c r="AL148" s="286"/>
      <c r="AM148" s="286"/>
      <c r="AN148" s="295"/>
      <c r="AO148" s="295"/>
      <c r="AP148" s="286"/>
      <c r="AQ148" s="288"/>
      <c r="AR148" s="34"/>
      <c r="AS148" s="49"/>
      <c r="AT148" s="49"/>
      <c r="AU148" s="31"/>
      <c r="AV148" s="276"/>
      <c r="AW148" s="291"/>
      <c r="AX148" s="123"/>
      <c r="AY148" s="276"/>
      <c r="AZ148" s="291"/>
      <c r="BA148" s="123"/>
      <c r="BB148" s="276"/>
      <c r="BC148" s="291"/>
      <c r="BD148" s="3"/>
      <c r="BE148" s="3"/>
      <c r="BF148" s="3"/>
      <c r="BG148" s="31"/>
    </row>
    <row r="149" spans="1:59" ht="17.25" hidden="1" customHeight="1" x14ac:dyDescent="0.15">
      <c r="A149" s="50"/>
      <c r="B149" s="35"/>
      <c r="C149" s="35"/>
      <c r="D149" s="35"/>
      <c r="E149" s="35"/>
      <c r="F149" s="31"/>
      <c r="G149" s="35"/>
      <c r="H149" s="37"/>
      <c r="I149" s="35"/>
      <c r="J149" s="35"/>
      <c r="K149" s="35"/>
      <c r="L149" s="35"/>
      <c r="M149" s="35"/>
      <c r="N149" s="35"/>
      <c r="O149" s="35"/>
      <c r="P149" s="51"/>
      <c r="Q149" s="35"/>
      <c r="R149" s="35"/>
      <c r="S149" s="35"/>
      <c r="T149" s="35"/>
      <c r="U149" s="35"/>
      <c r="V149" s="35"/>
      <c r="W149" s="35"/>
      <c r="X149" s="34"/>
      <c r="Y149" s="34"/>
      <c r="Z149" s="32"/>
      <c r="AA149" s="31"/>
      <c r="AB149" s="31"/>
      <c r="AC149" s="31"/>
      <c r="AD149" s="31"/>
      <c r="AE149" s="47"/>
      <c r="AF149" s="47"/>
      <c r="AG149" s="47"/>
      <c r="AH149" s="47"/>
      <c r="AI149" s="47"/>
      <c r="AJ149" s="39" t="s">
        <v>21</v>
      </c>
      <c r="AK149" s="47"/>
      <c r="AL149" s="47"/>
      <c r="AM149" s="47"/>
      <c r="AN149" s="47"/>
      <c r="AO149" s="47"/>
      <c r="AP149" s="47"/>
      <c r="AQ149" s="47"/>
      <c r="AR149" s="31"/>
      <c r="AS149" s="31"/>
      <c r="AT149" s="31"/>
      <c r="AU149" s="31"/>
      <c r="AV149" s="31"/>
      <c r="AW149" s="31"/>
      <c r="AX149" s="31"/>
      <c r="AY149" s="31"/>
      <c r="AZ149" s="60" t="s">
        <v>33</v>
      </c>
      <c r="BA149" s="31"/>
      <c r="BB149" s="31"/>
      <c r="BC149" s="31"/>
      <c r="BD149" s="3"/>
      <c r="BE149" s="3"/>
      <c r="BF149" s="3"/>
      <c r="BG149" s="31"/>
    </row>
    <row r="150" spans="1:59" ht="25.5" hidden="1" customHeight="1" x14ac:dyDescent="0.2">
      <c r="A150" s="50"/>
      <c r="B150" s="31"/>
      <c r="C150" s="258" t="s">
        <v>96</v>
      </c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60"/>
      <c r="AC150" s="31"/>
      <c r="AD150" s="3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31"/>
      <c r="AS150" s="31"/>
      <c r="AT150" s="31"/>
      <c r="AU150" s="31"/>
      <c r="AV150" s="31"/>
      <c r="AW150" s="31"/>
      <c r="AX150" s="31"/>
      <c r="AY150" s="31"/>
      <c r="AZ150" s="101" t="s">
        <v>34</v>
      </c>
      <c r="BA150" s="31"/>
      <c r="BB150" s="31"/>
      <c r="BC150" s="31"/>
      <c r="BD150" s="3"/>
      <c r="BE150" s="3"/>
      <c r="BF150" s="3"/>
      <c r="BG150" s="31"/>
    </row>
    <row r="151" spans="1:59" ht="25.5" hidden="1" customHeight="1" x14ac:dyDescent="0.15">
      <c r="A151" s="50"/>
      <c r="B151" s="31"/>
      <c r="C151" s="261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3"/>
      <c r="AC151" s="31"/>
      <c r="AD151" s="31"/>
      <c r="AE151" s="44" t="s">
        <v>35</v>
      </c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31"/>
      <c r="AS151" s="31"/>
      <c r="AT151" s="31"/>
      <c r="AU151" s="31"/>
      <c r="AV151" s="31"/>
      <c r="AW151" s="31" t="s">
        <v>36</v>
      </c>
      <c r="AX151" s="31"/>
      <c r="AY151" s="31"/>
      <c r="AZ151" s="31" t="s">
        <v>37</v>
      </c>
      <c r="BA151" s="102"/>
      <c r="BB151" s="31"/>
      <c r="BC151" s="31"/>
      <c r="BD151" s="3"/>
      <c r="BE151" s="3"/>
      <c r="BF151" s="3"/>
      <c r="BG151" s="31"/>
    </row>
    <row r="152" spans="1:59" s="48" customFormat="1" ht="25.5" hidden="1" customHeight="1" x14ac:dyDescent="0.15">
      <c r="A152" s="50"/>
      <c r="B152" s="31"/>
      <c r="C152" s="261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3"/>
      <c r="AC152" s="34"/>
      <c r="AD152" s="34"/>
      <c r="AE152" s="264" t="s">
        <v>48</v>
      </c>
      <c r="AF152" s="265"/>
      <c r="AG152" s="265"/>
      <c r="AH152" s="265"/>
      <c r="AI152" s="265"/>
      <c r="AJ152" s="265"/>
      <c r="AK152" s="266"/>
      <c r="AL152" s="270">
        <f>IF(AZ142=0,0,ROUNDUP(AW152/AZ142,3))</f>
        <v>0</v>
      </c>
      <c r="AM152" s="271"/>
      <c r="AN152" s="271"/>
      <c r="AO152" s="271"/>
      <c r="AP152" s="271"/>
      <c r="AQ152" s="272"/>
      <c r="AR152" s="31"/>
      <c r="AS152" s="31"/>
      <c r="AT152" s="31"/>
      <c r="AU152" s="43"/>
      <c r="AV152" s="276" t="s">
        <v>39</v>
      </c>
      <c r="AW152" s="277">
        <f>IF(AW142-AW147&gt;0,IF(AW142-AW147&gt;AZ142,AZ142,AW142-AW147),0)</f>
        <v>0</v>
      </c>
      <c r="AX152" s="278" t="s">
        <v>40</v>
      </c>
      <c r="AY152" s="278"/>
      <c r="AZ152" s="102"/>
      <c r="BA152" s="102"/>
      <c r="BB152" s="43"/>
      <c r="BC152" s="43"/>
      <c r="BD152" s="40"/>
      <c r="BE152" s="40"/>
      <c r="BF152" s="40"/>
      <c r="BG152" s="43"/>
    </row>
    <row r="153" spans="1:59" ht="35.25" hidden="1" customHeight="1" x14ac:dyDescent="0.15">
      <c r="A153" s="62"/>
      <c r="B153" s="31"/>
      <c r="C153" s="261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3"/>
      <c r="AC153" s="31"/>
      <c r="AD153" s="31"/>
      <c r="AE153" s="267"/>
      <c r="AF153" s="268"/>
      <c r="AG153" s="268"/>
      <c r="AH153" s="268"/>
      <c r="AI153" s="268"/>
      <c r="AJ153" s="268"/>
      <c r="AK153" s="269"/>
      <c r="AL153" s="273"/>
      <c r="AM153" s="274"/>
      <c r="AN153" s="274"/>
      <c r="AO153" s="274"/>
      <c r="AP153" s="274"/>
      <c r="AQ153" s="275"/>
      <c r="AR153" s="31"/>
      <c r="AS153" s="31"/>
      <c r="AT153" s="31"/>
      <c r="AU153" s="276"/>
      <c r="AV153" s="276"/>
      <c r="AW153" s="277"/>
      <c r="AX153" s="278"/>
      <c r="AY153" s="278"/>
      <c r="AZ153" s="31"/>
      <c r="BA153" s="31"/>
      <c r="BB153" s="31"/>
      <c r="BC153" s="31"/>
      <c r="BD153" s="3"/>
      <c r="BE153" s="3"/>
      <c r="BF153" s="3"/>
      <c r="BG153" s="31"/>
    </row>
    <row r="154" spans="1:59" ht="25.5" hidden="1" customHeight="1" x14ac:dyDescent="0.15">
      <c r="A154" s="62"/>
      <c r="B154" s="31"/>
      <c r="C154" s="261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3"/>
      <c r="AC154" s="31"/>
      <c r="AD154" s="31"/>
      <c r="AE154" s="31"/>
      <c r="AF154" s="31"/>
      <c r="AG154" s="31"/>
      <c r="AH154" s="31"/>
      <c r="AI154" s="31"/>
      <c r="AJ154" s="31"/>
      <c r="AK154" s="52" t="s">
        <v>21</v>
      </c>
      <c r="AL154" s="31"/>
      <c r="AM154" s="34"/>
      <c r="AN154" s="34"/>
      <c r="AO154" s="34"/>
      <c r="AP154" s="31"/>
      <c r="AQ154" s="31"/>
      <c r="AR154" s="31"/>
      <c r="AS154" s="31"/>
      <c r="AT154" s="31"/>
      <c r="AU154" s="276"/>
      <c r="AV154" s="31"/>
      <c r="AW154" s="31"/>
      <c r="AX154" s="31"/>
      <c r="AY154" s="31"/>
      <c r="AZ154" s="31"/>
      <c r="BA154" s="31"/>
      <c r="BB154" s="31"/>
      <c r="BC154" s="31"/>
      <c r="BD154" s="3"/>
      <c r="BE154" s="3"/>
      <c r="BF154" s="3"/>
      <c r="BG154" s="31"/>
    </row>
    <row r="155" spans="1:59" ht="25.5" hidden="1" customHeight="1" x14ac:dyDescent="0.15">
      <c r="A155" s="50"/>
      <c r="B155" s="30"/>
      <c r="C155" s="261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3"/>
      <c r="AC155" s="31"/>
      <c r="AD155" s="31"/>
      <c r="AE155" s="31"/>
      <c r="AF155" s="31"/>
      <c r="AG155" s="31"/>
      <c r="AH155" s="31"/>
      <c r="AI155" s="31"/>
      <c r="AJ155" s="31"/>
      <c r="AK155" s="53" t="s">
        <v>41</v>
      </c>
      <c r="AL155" s="31"/>
      <c r="AM155" s="34"/>
      <c r="AN155" s="34"/>
      <c r="AO155" s="34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"/>
      <c r="BE155" s="3"/>
      <c r="BF155" s="3"/>
    </row>
    <row r="156" spans="1:59" ht="25.5" hidden="1" customHeight="1" x14ac:dyDescent="0.15">
      <c r="A156" s="50"/>
      <c r="B156" s="30"/>
      <c r="C156" s="253" t="s">
        <v>42</v>
      </c>
      <c r="D156" s="254"/>
      <c r="E156" s="255" t="s">
        <v>53</v>
      </c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6"/>
      <c r="AC156" s="31"/>
      <c r="AD156" s="31"/>
      <c r="AE156" s="31"/>
      <c r="AF156" s="31"/>
      <c r="AG156" s="31"/>
      <c r="AH156" s="31"/>
      <c r="AI156" s="31"/>
      <c r="AJ156" s="31"/>
      <c r="AK156" s="53"/>
      <c r="AL156" s="31"/>
      <c r="AM156" s="34"/>
      <c r="AN156" s="34"/>
      <c r="AO156" s="34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"/>
      <c r="BE156" s="3"/>
      <c r="BF156" s="3"/>
    </row>
    <row r="157" spans="1:59" ht="17.25" hidden="1" customHeight="1" x14ac:dyDescent="0.15">
      <c r="A157" s="54"/>
      <c r="B157" s="55"/>
      <c r="C157" s="55"/>
      <c r="D157" s="55"/>
      <c r="E157" s="55"/>
      <c r="F157" s="56"/>
      <c r="G157" s="55"/>
      <c r="H157" s="55"/>
      <c r="I157" s="55"/>
      <c r="J157" s="55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8"/>
      <c r="AL157" s="57"/>
      <c r="AM157" s="59"/>
      <c r="AN157" s="59"/>
      <c r="AO157" s="59"/>
      <c r="AP157" s="57"/>
      <c r="AQ157" s="57"/>
      <c r="AR157" s="57"/>
      <c r="AS157" s="57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"/>
      <c r="BE157" s="3"/>
      <c r="BF157" s="3"/>
    </row>
    <row r="158" spans="1:59" ht="25.5" hidden="1" customHeight="1" x14ac:dyDescent="0.15">
      <c r="A158" s="308" t="s">
        <v>58</v>
      </c>
      <c r="B158" s="309"/>
      <c r="C158" s="309"/>
      <c r="D158" s="309"/>
      <c r="E158" s="309"/>
      <c r="F158" s="309"/>
      <c r="G158" s="309"/>
      <c r="H158" s="309"/>
      <c r="I158" s="310"/>
      <c r="J158" s="23"/>
      <c r="K158" s="61" t="s">
        <v>50</v>
      </c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23"/>
      <c r="AP158" s="23"/>
      <c r="AQ158" s="23"/>
      <c r="AR158" s="23"/>
      <c r="AS158" s="23"/>
      <c r="AT158" s="23"/>
      <c r="AU158" s="31"/>
      <c r="AV158" s="31" t="s">
        <v>6</v>
      </c>
      <c r="AW158" s="34"/>
      <c r="AX158" s="34"/>
      <c r="AY158" s="34"/>
      <c r="AZ158" s="34"/>
      <c r="BA158" s="31"/>
      <c r="BB158" s="34"/>
      <c r="BC158" s="34"/>
      <c r="BD158" s="21"/>
      <c r="BE158" s="21"/>
      <c r="BF158" s="21"/>
      <c r="BG158" s="10"/>
    </row>
    <row r="159" spans="1:59" ht="17.25" hidden="1" customHeight="1" x14ac:dyDescent="0.15">
      <c r="A159" s="311"/>
      <c r="B159" s="312"/>
      <c r="C159" s="312"/>
      <c r="D159" s="312"/>
      <c r="E159" s="312"/>
      <c r="F159" s="312"/>
      <c r="G159" s="312"/>
      <c r="H159" s="312"/>
      <c r="I159" s="313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5"/>
      <c r="Y159" s="25"/>
      <c r="Z159" s="25"/>
      <c r="AA159" s="25"/>
      <c r="AB159" s="25"/>
      <c r="AC159" s="25"/>
      <c r="AD159" s="25"/>
      <c r="AE159" s="26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7"/>
      <c r="AQ159" s="27"/>
      <c r="AR159" s="27"/>
      <c r="AS159" s="27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"/>
      <c r="BE159" s="3"/>
      <c r="BF159" s="3"/>
      <c r="BG159" s="31"/>
    </row>
    <row r="160" spans="1:59" ht="28.5" hidden="1" customHeight="1" x14ac:dyDescent="0.15">
      <c r="A160" s="28"/>
      <c r="B160" s="29" t="s">
        <v>7</v>
      </c>
      <c r="C160" s="30"/>
      <c r="D160" s="30"/>
      <c r="E160" s="30"/>
      <c r="F160" s="31"/>
      <c r="G160" s="32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3"/>
      <c r="AB160" s="34"/>
      <c r="AC160" s="34"/>
      <c r="AD160" s="34"/>
      <c r="AE160" s="29" t="s">
        <v>8</v>
      </c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1"/>
      <c r="AV160" s="31"/>
      <c r="AW160" s="31" t="s">
        <v>9</v>
      </c>
      <c r="AX160" s="31"/>
      <c r="AY160" s="31"/>
      <c r="AZ160" s="31" t="s">
        <v>10</v>
      </c>
      <c r="BA160" s="31"/>
      <c r="BB160" s="31"/>
      <c r="BC160" s="31"/>
      <c r="BD160" s="3"/>
      <c r="BE160" s="3"/>
      <c r="BF160" s="3"/>
      <c r="BG160" s="31"/>
    </row>
    <row r="161" spans="1:59" ht="25.5" hidden="1" customHeight="1" x14ac:dyDescent="0.15">
      <c r="A161" s="28"/>
      <c r="B161" s="221" t="s">
        <v>11</v>
      </c>
      <c r="C161" s="296"/>
      <c r="D161" s="296"/>
      <c r="E161" s="297"/>
      <c r="F161" s="301" t="s">
        <v>12</v>
      </c>
      <c r="G161" s="301"/>
      <c r="H161" s="282"/>
      <c r="I161" s="282"/>
      <c r="J161" s="285" t="s">
        <v>13</v>
      </c>
      <c r="K161" s="285"/>
      <c r="L161" s="282"/>
      <c r="M161" s="282"/>
      <c r="N161" s="285" t="s">
        <v>14</v>
      </c>
      <c r="O161" s="287"/>
      <c r="P161" s="302" t="s">
        <v>15</v>
      </c>
      <c r="Q161" s="287"/>
      <c r="R161" s="279" t="s">
        <v>16</v>
      </c>
      <c r="S161" s="279"/>
      <c r="T161" s="282"/>
      <c r="U161" s="282"/>
      <c r="V161" s="285" t="s">
        <v>13</v>
      </c>
      <c r="W161" s="285"/>
      <c r="X161" s="282"/>
      <c r="Y161" s="282"/>
      <c r="Z161" s="285" t="s">
        <v>14</v>
      </c>
      <c r="AA161" s="287"/>
      <c r="AB161" s="31"/>
      <c r="AC161" s="31"/>
      <c r="AD161" s="31"/>
      <c r="AE161" s="264" t="s">
        <v>46</v>
      </c>
      <c r="AF161" s="303"/>
      <c r="AG161" s="303"/>
      <c r="AH161" s="303"/>
      <c r="AI161" s="305"/>
      <c r="AJ161" s="293">
        <f>ROUNDDOWN(AZ161/60,0)</f>
        <v>0</v>
      </c>
      <c r="AK161" s="293"/>
      <c r="AL161" s="303" t="s">
        <v>18</v>
      </c>
      <c r="AM161" s="303"/>
      <c r="AN161" s="293">
        <f>AZ161-AJ161*60</f>
        <v>0</v>
      </c>
      <c r="AO161" s="293"/>
      <c r="AP161" s="285" t="s">
        <v>14</v>
      </c>
      <c r="AQ161" s="287"/>
      <c r="AR161" s="34"/>
      <c r="AS161" s="31"/>
      <c r="AT161" s="31"/>
      <c r="AU161" s="276"/>
      <c r="AV161" s="276" t="s">
        <v>19</v>
      </c>
      <c r="AW161" s="291">
        <f>T161*60+X161</f>
        <v>0</v>
      </c>
      <c r="AX161" s="31"/>
      <c r="AY161" s="276" t="s">
        <v>20</v>
      </c>
      <c r="AZ161" s="291">
        <f>(T161*60+X161)-(H161*60+L161)</f>
        <v>0</v>
      </c>
      <c r="BA161" s="31"/>
      <c r="BB161" s="31"/>
      <c r="BC161" s="31"/>
      <c r="BD161" s="3"/>
      <c r="BE161" s="3"/>
      <c r="BF161" s="3"/>
      <c r="BG161" s="31"/>
    </row>
    <row r="162" spans="1:59" ht="35.25" hidden="1" customHeight="1" x14ac:dyDescent="0.15">
      <c r="A162" s="28"/>
      <c r="B162" s="298"/>
      <c r="C162" s="299"/>
      <c r="D162" s="299"/>
      <c r="E162" s="300"/>
      <c r="F162" s="301"/>
      <c r="G162" s="301"/>
      <c r="H162" s="284"/>
      <c r="I162" s="284"/>
      <c r="J162" s="286"/>
      <c r="K162" s="286"/>
      <c r="L162" s="284"/>
      <c r="M162" s="284"/>
      <c r="N162" s="286"/>
      <c r="O162" s="288"/>
      <c r="P162" s="290"/>
      <c r="Q162" s="288"/>
      <c r="R162" s="280"/>
      <c r="S162" s="280"/>
      <c r="T162" s="284"/>
      <c r="U162" s="284"/>
      <c r="V162" s="286"/>
      <c r="W162" s="286"/>
      <c r="X162" s="284"/>
      <c r="Y162" s="284"/>
      <c r="Z162" s="286"/>
      <c r="AA162" s="288"/>
      <c r="AB162" s="31"/>
      <c r="AC162" s="31"/>
      <c r="AD162" s="31"/>
      <c r="AE162" s="306"/>
      <c r="AF162" s="304"/>
      <c r="AG162" s="304"/>
      <c r="AH162" s="304"/>
      <c r="AI162" s="307"/>
      <c r="AJ162" s="295"/>
      <c r="AK162" s="295"/>
      <c r="AL162" s="304"/>
      <c r="AM162" s="304"/>
      <c r="AN162" s="295"/>
      <c r="AO162" s="295"/>
      <c r="AP162" s="286"/>
      <c r="AQ162" s="288"/>
      <c r="AR162" s="34"/>
      <c r="AS162" s="31"/>
      <c r="AT162" s="31"/>
      <c r="AU162" s="276"/>
      <c r="AV162" s="276"/>
      <c r="AW162" s="291"/>
      <c r="AX162" s="31"/>
      <c r="AY162" s="276"/>
      <c r="AZ162" s="291"/>
      <c r="BA162" s="31"/>
      <c r="BB162" s="31"/>
      <c r="BC162" s="31"/>
      <c r="BD162" s="3"/>
      <c r="BE162" s="3"/>
      <c r="BF162" s="3"/>
      <c r="BG162" s="31"/>
    </row>
    <row r="163" spans="1:59" ht="17.25" hidden="1" customHeight="1" x14ac:dyDescent="0.15">
      <c r="A163" s="28"/>
      <c r="B163" s="35"/>
      <c r="C163" s="35"/>
      <c r="D163" s="35"/>
      <c r="E163" s="35"/>
      <c r="F163" s="36"/>
      <c r="G163" s="36"/>
      <c r="H163" s="37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4"/>
      <c r="Y163" s="34"/>
      <c r="Z163" s="32"/>
      <c r="AA163" s="33"/>
      <c r="AB163" s="34"/>
      <c r="AC163" s="34"/>
      <c r="AD163" s="34"/>
      <c r="AE163" s="38"/>
      <c r="AF163" s="38"/>
      <c r="AG163" s="38"/>
      <c r="AH163" s="38"/>
      <c r="AI163" s="38"/>
      <c r="AJ163" s="39" t="s">
        <v>21</v>
      </c>
      <c r="AK163" s="38"/>
      <c r="AL163" s="38"/>
      <c r="AM163" s="38"/>
      <c r="AN163" s="38"/>
      <c r="AO163" s="38"/>
      <c r="AP163" s="38"/>
      <c r="AQ163" s="38"/>
      <c r="AR163" s="34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"/>
      <c r="BE163" s="3"/>
      <c r="BF163" s="3"/>
      <c r="BG163" s="31"/>
    </row>
    <row r="164" spans="1:59" s="31" customFormat="1" ht="25.5" hidden="1" customHeight="1" x14ac:dyDescent="0.15">
      <c r="A164" s="28"/>
      <c r="B164" s="29"/>
      <c r="C164" s="30"/>
      <c r="D164" s="30"/>
      <c r="E164" s="3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3"/>
      <c r="X164" s="34"/>
      <c r="Y164" s="34"/>
      <c r="Z164" s="32"/>
      <c r="AA164" s="33"/>
      <c r="AB164" s="34"/>
      <c r="AC164" s="34"/>
      <c r="AD164" s="34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4"/>
      <c r="AW164" s="43" t="s">
        <v>22</v>
      </c>
      <c r="AZ164" s="31" t="s">
        <v>23</v>
      </c>
      <c r="BC164" s="31" t="s">
        <v>24</v>
      </c>
      <c r="BD164" s="3"/>
      <c r="BE164" s="3"/>
      <c r="BF164" s="3"/>
    </row>
    <row r="165" spans="1:59" s="48" customFormat="1" ht="25.5" hidden="1" customHeight="1" x14ac:dyDescent="0.15">
      <c r="A165" s="41"/>
      <c r="B165" s="42" t="s">
        <v>103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3"/>
      <c r="P165" s="42"/>
      <c r="Q165" s="42"/>
      <c r="R165" s="42"/>
      <c r="S165" s="42"/>
      <c r="T165" s="42"/>
      <c r="U165" s="13"/>
      <c r="V165" s="42"/>
      <c r="W165" s="42"/>
      <c r="X165" s="34"/>
      <c r="Y165" s="34"/>
      <c r="Z165" s="32"/>
      <c r="AA165" s="33"/>
      <c r="AB165" s="34"/>
      <c r="AC165" s="34"/>
      <c r="AD165" s="34"/>
      <c r="AE165" s="44" t="s">
        <v>25</v>
      </c>
      <c r="AF165" s="45"/>
      <c r="AG165" s="46"/>
      <c r="AH165" s="46"/>
      <c r="AI165" s="46"/>
      <c r="AJ165" s="46"/>
      <c r="AK165" s="46"/>
      <c r="AL165" s="46"/>
      <c r="AM165" s="46"/>
      <c r="AN165" s="38"/>
      <c r="AO165" s="38"/>
      <c r="AP165" s="38"/>
      <c r="AQ165" s="47"/>
      <c r="AR165" s="34"/>
      <c r="AS165" s="31"/>
      <c r="AT165" s="31"/>
      <c r="AU165" s="43"/>
      <c r="AV165" s="43"/>
      <c r="AW165" s="43" t="s">
        <v>26</v>
      </c>
      <c r="AX165" s="43"/>
      <c r="AY165" s="43"/>
      <c r="AZ165" s="31" t="s">
        <v>27</v>
      </c>
      <c r="BA165" s="43"/>
      <c r="BB165" s="31"/>
      <c r="BC165" s="31" t="s">
        <v>28</v>
      </c>
      <c r="BD165" s="40"/>
      <c r="BE165" s="3"/>
      <c r="BF165" s="40"/>
      <c r="BG165" s="43"/>
    </row>
    <row r="166" spans="1:59" ht="25.5" hidden="1" customHeight="1" x14ac:dyDescent="0.15">
      <c r="A166" s="28"/>
      <c r="B166" s="221" t="s">
        <v>51</v>
      </c>
      <c r="C166" s="296"/>
      <c r="D166" s="296"/>
      <c r="E166" s="297"/>
      <c r="F166" s="301" t="s">
        <v>12</v>
      </c>
      <c r="G166" s="301"/>
      <c r="H166" s="282"/>
      <c r="I166" s="282"/>
      <c r="J166" s="285" t="s">
        <v>13</v>
      </c>
      <c r="K166" s="285"/>
      <c r="L166" s="282"/>
      <c r="M166" s="282"/>
      <c r="N166" s="285" t="s">
        <v>14</v>
      </c>
      <c r="O166" s="287"/>
      <c r="P166" s="302" t="s">
        <v>15</v>
      </c>
      <c r="Q166" s="287"/>
      <c r="R166" s="279" t="s">
        <v>16</v>
      </c>
      <c r="S166" s="279"/>
      <c r="T166" s="281"/>
      <c r="U166" s="282"/>
      <c r="V166" s="285" t="s">
        <v>13</v>
      </c>
      <c r="W166" s="285"/>
      <c r="X166" s="282"/>
      <c r="Y166" s="282"/>
      <c r="Z166" s="285" t="s">
        <v>14</v>
      </c>
      <c r="AA166" s="287"/>
      <c r="AB166" s="34"/>
      <c r="AC166" s="34"/>
      <c r="AD166" s="34"/>
      <c r="AE166" s="289" t="s">
        <v>52</v>
      </c>
      <c r="AF166" s="285"/>
      <c r="AG166" s="285"/>
      <c r="AH166" s="285"/>
      <c r="AI166" s="287"/>
      <c r="AJ166" s="292">
        <f>ROUNDDOWN(AW171/60,0)</f>
        <v>0</v>
      </c>
      <c r="AK166" s="293"/>
      <c r="AL166" s="285" t="s">
        <v>13</v>
      </c>
      <c r="AM166" s="285"/>
      <c r="AN166" s="293">
        <f>AW171-AJ166*60</f>
        <v>0</v>
      </c>
      <c r="AO166" s="293"/>
      <c r="AP166" s="285" t="s">
        <v>14</v>
      </c>
      <c r="AQ166" s="287"/>
      <c r="AR166" s="34"/>
      <c r="AS166" s="49"/>
      <c r="AT166" s="49"/>
      <c r="AU166" s="31"/>
      <c r="AV166" s="276" t="s">
        <v>30</v>
      </c>
      <c r="AW166" s="291">
        <f>IF(AZ166&lt;=BC166,BC166,AW161)</f>
        <v>1260</v>
      </c>
      <c r="AX166" s="123"/>
      <c r="AY166" s="276" t="s">
        <v>31</v>
      </c>
      <c r="AZ166" s="291">
        <f>T166*60+X166</f>
        <v>0</v>
      </c>
      <c r="BA166" s="123"/>
      <c r="BB166" s="276" t="s">
        <v>32</v>
      </c>
      <c r="BC166" s="291">
        <f>IF(C175="☑",21*60,20*60)</f>
        <v>1260</v>
      </c>
      <c r="BD166" s="3"/>
      <c r="BE166" s="3"/>
      <c r="BF166" s="3"/>
      <c r="BG166" s="31"/>
    </row>
    <row r="167" spans="1:59" ht="35.25" hidden="1" customHeight="1" x14ac:dyDescent="0.15">
      <c r="A167" s="28"/>
      <c r="B167" s="298"/>
      <c r="C167" s="299"/>
      <c r="D167" s="299"/>
      <c r="E167" s="300"/>
      <c r="F167" s="301"/>
      <c r="G167" s="301"/>
      <c r="H167" s="284"/>
      <c r="I167" s="284"/>
      <c r="J167" s="286"/>
      <c r="K167" s="286"/>
      <c r="L167" s="284"/>
      <c r="M167" s="284"/>
      <c r="N167" s="286"/>
      <c r="O167" s="288"/>
      <c r="P167" s="290"/>
      <c r="Q167" s="288"/>
      <c r="R167" s="280"/>
      <c r="S167" s="280"/>
      <c r="T167" s="283"/>
      <c r="U167" s="284"/>
      <c r="V167" s="286"/>
      <c r="W167" s="286"/>
      <c r="X167" s="284"/>
      <c r="Y167" s="284"/>
      <c r="Z167" s="286"/>
      <c r="AA167" s="288"/>
      <c r="AB167" s="31"/>
      <c r="AC167" s="31"/>
      <c r="AD167" s="31"/>
      <c r="AE167" s="290"/>
      <c r="AF167" s="286"/>
      <c r="AG167" s="286"/>
      <c r="AH167" s="286"/>
      <c r="AI167" s="288"/>
      <c r="AJ167" s="294"/>
      <c r="AK167" s="295"/>
      <c r="AL167" s="286"/>
      <c r="AM167" s="286"/>
      <c r="AN167" s="295"/>
      <c r="AO167" s="295"/>
      <c r="AP167" s="286"/>
      <c r="AQ167" s="288"/>
      <c r="AR167" s="34"/>
      <c r="AS167" s="49"/>
      <c r="AT167" s="49"/>
      <c r="AU167" s="31"/>
      <c r="AV167" s="276"/>
      <c r="AW167" s="291"/>
      <c r="AX167" s="123"/>
      <c r="AY167" s="276"/>
      <c r="AZ167" s="291"/>
      <c r="BA167" s="123"/>
      <c r="BB167" s="276"/>
      <c r="BC167" s="291"/>
      <c r="BD167" s="3"/>
      <c r="BE167" s="3"/>
      <c r="BF167" s="3"/>
      <c r="BG167" s="31"/>
    </row>
    <row r="168" spans="1:59" ht="17.25" hidden="1" customHeight="1" x14ac:dyDescent="0.15">
      <c r="A168" s="50"/>
      <c r="B168" s="35"/>
      <c r="C168" s="35"/>
      <c r="D168" s="35"/>
      <c r="E168" s="35"/>
      <c r="F168" s="31"/>
      <c r="G168" s="35"/>
      <c r="H168" s="37"/>
      <c r="I168" s="35"/>
      <c r="J168" s="35"/>
      <c r="K168" s="35"/>
      <c r="L168" s="35"/>
      <c r="M168" s="35"/>
      <c r="N168" s="35"/>
      <c r="O168" s="35"/>
      <c r="P168" s="51"/>
      <c r="Q168" s="35"/>
      <c r="R168" s="35"/>
      <c r="S168" s="35"/>
      <c r="T168" s="35"/>
      <c r="U168" s="35"/>
      <c r="V168" s="35"/>
      <c r="W168" s="35"/>
      <c r="X168" s="34"/>
      <c r="Y168" s="34"/>
      <c r="Z168" s="32"/>
      <c r="AA168" s="31"/>
      <c r="AB168" s="31"/>
      <c r="AC168" s="31"/>
      <c r="AD168" s="31"/>
      <c r="AE168" s="47"/>
      <c r="AF168" s="47"/>
      <c r="AG168" s="47"/>
      <c r="AH168" s="47"/>
      <c r="AI168" s="47"/>
      <c r="AJ168" s="39" t="s">
        <v>21</v>
      </c>
      <c r="AK168" s="47"/>
      <c r="AL168" s="47"/>
      <c r="AM168" s="47"/>
      <c r="AN168" s="47"/>
      <c r="AO168" s="47"/>
      <c r="AP168" s="47"/>
      <c r="AQ168" s="47"/>
      <c r="AR168" s="31"/>
      <c r="AS168" s="31"/>
      <c r="AT168" s="31"/>
      <c r="AU168" s="31"/>
      <c r="AV168" s="31"/>
      <c r="AW168" s="31"/>
      <c r="AX168" s="31"/>
      <c r="AY168" s="31"/>
      <c r="AZ168" s="60" t="s">
        <v>33</v>
      </c>
      <c r="BA168" s="31"/>
      <c r="BB168" s="31"/>
      <c r="BC168" s="31"/>
      <c r="BD168" s="3"/>
      <c r="BE168" s="3"/>
      <c r="BF168" s="3"/>
      <c r="BG168" s="31"/>
    </row>
    <row r="169" spans="1:59" ht="25.5" hidden="1" customHeight="1" x14ac:dyDescent="0.2">
      <c r="A169" s="50"/>
      <c r="B169" s="31"/>
      <c r="C169" s="258" t="s">
        <v>96</v>
      </c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  <c r="AA169" s="259"/>
      <c r="AB169" s="260"/>
      <c r="AC169" s="31"/>
      <c r="AD169" s="3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31"/>
      <c r="AS169" s="31"/>
      <c r="AT169" s="31"/>
      <c r="AU169" s="31"/>
      <c r="AV169" s="31"/>
      <c r="AW169" s="31"/>
      <c r="AX169" s="31"/>
      <c r="AY169" s="31"/>
      <c r="AZ169" s="101" t="s">
        <v>34</v>
      </c>
      <c r="BA169" s="31"/>
      <c r="BB169" s="31"/>
      <c r="BC169" s="31"/>
      <c r="BD169" s="3"/>
      <c r="BE169" s="3"/>
      <c r="BF169" s="3"/>
      <c r="BG169" s="31"/>
    </row>
    <row r="170" spans="1:59" ht="25.5" hidden="1" customHeight="1" x14ac:dyDescent="0.15">
      <c r="A170" s="50"/>
      <c r="B170" s="31"/>
      <c r="C170" s="261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3"/>
      <c r="AC170" s="31"/>
      <c r="AD170" s="31"/>
      <c r="AE170" s="44" t="s">
        <v>35</v>
      </c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31"/>
      <c r="AS170" s="31"/>
      <c r="AT170" s="31"/>
      <c r="AU170" s="31"/>
      <c r="AV170" s="31"/>
      <c r="AW170" s="31" t="s">
        <v>36</v>
      </c>
      <c r="AX170" s="31"/>
      <c r="AY170" s="31"/>
      <c r="AZ170" s="31" t="s">
        <v>37</v>
      </c>
      <c r="BA170" s="102"/>
      <c r="BB170" s="31"/>
      <c r="BC170" s="31"/>
      <c r="BD170" s="3"/>
      <c r="BE170" s="3"/>
      <c r="BF170" s="3"/>
      <c r="BG170" s="31"/>
    </row>
    <row r="171" spans="1:59" s="48" customFormat="1" ht="25.5" hidden="1" customHeight="1" x14ac:dyDescent="0.15">
      <c r="A171" s="50"/>
      <c r="B171" s="31"/>
      <c r="C171" s="261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3"/>
      <c r="AC171" s="34"/>
      <c r="AD171" s="34"/>
      <c r="AE171" s="264" t="s">
        <v>48</v>
      </c>
      <c r="AF171" s="265"/>
      <c r="AG171" s="265"/>
      <c r="AH171" s="265"/>
      <c r="AI171" s="265"/>
      <c r="AJ171" s="265"/>
      <c r="AK171" s="266"/>
      <c r="AL171" s="270">
        <f>IF(AZ161=0,0,ROUNDUP(AW171/AZ161,3))</f>
        <v>0</v>
      </c>
      <c r="AM171" s="271"/>
      <c r="AN171" s="271"/>
      <c r="AO171" s="271"/>
      <c r="AP171" s="271"/>
      <c r="AQ171" s="272"/>
      <c r="AR171" s="31"/>
      <c r="AS171" s="31"/>
      <c r="AT171" s="31"/>
      <c r="AU171" s="43"/>
      <c r="AV171" s="276" t="s">
        <v>39</v>
      </c>
      <c r="AW171" s="277">
        <f>IF(AW161-AW166&gt;0,IF(AW161-AW166&gt;AZ161,AZ161,AW161-AW166),0)</f>
        <v>0</v>
      </c>
      <c r="AX171" s="278" t="s">
        <v>40</v>
      </c>
      <c r="AY171" s="278"/>
      <c r="AZ171" s="102"/>
      <c r="BA171" s="102"/>
      <c r="BB171" s="43"/>
      <c r="BC171" s="43"/>
      <c r="BD171" s="40"/>
      <c r="BE171" s="40"/>
      <c r="BF171" s="40"/>
      <c r="BG171" s="43"/>
    </row>
    <row r="172" spans="1:59" ht="35.25" hidden="1" customHeight="1" x14ac:dyDescent="0.15">
      <c r="A172" s="62"/>
      <c r="B172" s="31"/>
      <c r="C172" s="261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3"/>
      <c r="AC172" s="31"/>
      <c r="AD172" s="31"/>
      <c r="AE172" s="267"/>
      <c r="AF172" s="268"/>
      <c r="AG172" s="268"/>
      <c r="AH172" s="268"/>
      <c r="AI172" s="268"/>
      <c r="AJ172" s="268"/>
      <c r="AK172" s="269"/>
      <c r="AL172" s="273"/>
      <c r="AM172" s="274"/>
      <c r="AN172" s="274"/>
      <c r="AO172" s="274"/>
      <c r="AP172" s="274"/>
      <c r="AQ172" s="275"/>
      <c r="AR172" s="31"/>
      <c r="AS172" s="31"/>
      <c r="AT172" s="31"/>
      <c r="AU172" s="276"/>
      <c r="AV172" s="276"/>
      <c r="AW172" s="277"/>
      <c r="AX172" s="278"/>
      <c r="AY172" s="278"/>
      <c r="AZ172" s="31"/>
      <c r="BA172" s="31"/>
      <c r="BB172" s="31"/>
      <c r="BC172" s="31"/>
      <c r="BD172" s="3"/>
      <c r="BE172" s="3"/>
      <c r="BF172" s="3"/>
      <c r="BG172" s="31"/>
    </row>
    <row r="173" spans="1:59" ht="25.5" hidden="1" customHeight="1" x14ac:dyDescent="0.15">
      <c r="A173" s="62"/>
      <c r="B173" s="31"/>
      <c r="C173" s="261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3"/>
      <c r="AC173" s="31"/>
      <c r="AD173" s="31"/>
      <c r="AE173" s="31"/>
      <c r="AF173" s="31"/>
      <c r="AG173" s="31"/>
      <c r="AH173" s="31"/>
      <c r="AI173" s="31"/>
      <c r="AJ173" s="31"/>
      <c r="AK173" s="52" t="s">
        <v>21</v>
      </c>
      <c r="AL173" s="31"/>
      <c r="AM173" s="34"/>
      <c r="AN173" s="34"/>
      <c r="AO173" s="34"/>
      <c r="AP173" s="31"/>
      <c r="AQ173" s="31"/>
      <c r="AR173" s="31"/>
      <c r="AS173" s="31"/>
      <c r="AT173" s="31"/>
      <c r="AU173" s="276"/>
      <c r="AV173" s="31"/>
      <c r="AW173" s="31"/>
      <c r="AX173" s="31"/>
      <c r="AY173" s="31"/>
      <c r="AZ173" s="31"/>
      <c r="BA173" s="31"/>
      <c r="BB173" s="31"/>
      <c r="BC173" s="31"/>
      <c r="BD173" s="3"/>
      <c r="BE173" s="3"/>
      <c r="BF173" s="3"/>
      <c r="BG173" s="31"/>
    </row>
    <row r="174" spans="1:59" ht="25.5" hidden="1" customHeight="1" x14ac:dyDescent="0.15">
      <c r="A174" s="50"/>
      <c r="B174" s="30"/>
      <c r="C174" s="261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3"/>
      <c r="AC174" s="31"/>
      <c r="AD174" s="31"/>
      <c r="AE174" s="31"/>
      <c r="AF174" s="31"/>
      <c r="AG174" s="31"/>
      <c r="AH174" s="31"/>
      <c r="AI174" s="31"/>
      <c r="AJ174" s="31"/>
      <c r="AK174" s="53" t="s">
        <v>41</v>
      </c>
      <c r="AL174" s="31"/>
      <c r="AM174" s="34"/>
      <c r="AN174" s="34"/>
      <c r="AO174" s="34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"/>
      <c r="BE174" s="3"/>
      <c r="BF174" s="3"/>
    </row>
    <row r="175" spans="1:59" ht="25.5" hidden="1" customHeight="1" x14ac:dyDescent="0.15">
      <c r="A175" s="50"/>
      <c r="B175" s="30"/>
      <c r="C175" s="253" t="s">
        <v>42</v>
      </c>
      <c r="D175" s="254"/>
      <c r="E175" s="255" t="s">
        <v>53</v>
      </c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6"/>
      <c r="AC175" s="31"/>
      <c r="AD175" s="31"/>
      <c r="AE175" s="31"/>
      <c r="AF175" s="31"/>
      <c r="AG175" s="31"/>
      <c r="AH175" s="31"/>
      <c r="AI175" s="31"/>
      <c r="AJ175" s="31"/>
      <c r="AK175" s="53"/>
      <c r="AL175" s="31"/>
      <c r="AM175" s="34"/>
      <c r="AN175" s="34"/>
      <c r="AO175" s="34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"/>
      <c r="BE175" s="3"/>
      <c r="BF175" s="3"/>
    </row>
    <row r="176" spans="1:59" ht="17.25" hidden="1" customHeight="1" x14ac:dyDescent="0.15">
      <c r="A176" s="54"/>
      <c r="B176" s="55"/>
      <c r="C176" s="55"/>
      <c r="D176" s="55"/>
      <c r="E176" s="55"/>
      <c r="F176" s="56"/>
      <c r="G176" s="55"/>
      <c r="H176" s="55"/>
      <c r="I176" s="55"/>
      <c r="J176" s="55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8"/>
      <c r="AL176" s="57"/>
      <c r="AM176" s="59"/>
      <c r="AN176" s="59"/>
      <c r="AO176" s="59"/>
      <c r="AP176" s="57"/>
      <c r="AQ176" s="57"/>
      <c r="AR176" s="57"/>
      <c r="AS176" s="57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"/>
      <c r="BE176" s="3"/>
      <c r="BF176" s="3"/>
    </row>
    <row r="177" spans="1:59" ht="25.5" hidden="1" customHeight="1" x14ac:dyDescent="0.15">
      <c r="A177" s="308" t="s">
        <v>59</v>
      </c>
      <c r="B177" s="309"/>
      <c r="C177" s="309"/>
      <c r="D177" s="309"/>
      <c r="E177" s="309"/>
      <c r="F177" s="309"/>
      <c r="G177" s="309"/>
      <c r="H177" s="309"/>
      <c r="I177" s="310"/>
      <c r="J177" s="23"/>
      <c r="K177" s="61" t="s">
        <v>50</v>
      </c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23"/>
      <c r="AP177" s="23"/>
      <c r="AQ177" s="23"/>
      <c r="AR177" s="23"/>
      <c r="AS177" s="23"/>
      <c r="AT177" s="23"/>
      <c r="AU177" s="31"/>
      <c r="AV177" s="31" t="s">
        <v>6</v>
      </c>
      <c r="AW177" s="34"/>
      <c r="AX177" s="34"/>
      <c r="AY177" s="34"/>
      <c r="AZ177" s="34"/>
      <c r="BA177" s="31"/>
      <c r="BB177" s="34"/>
      <c r="BC177" s="34"/>
      <c r="BD177" s="21"/>
      <c r="BE177" s="21"/>
      <c r="BF177" s="21"/>
      <c r="BG177" s="10"/>
    </row>
    <row r="178" spans="1:59" ht="17.25" hidden="1" customHeight="1" x14ac:dyDescent="0.15">
      <c r="A178" s="311"/>
      <c r="B178" s="312"/>
      <c r="C178" s="312"/>
      <c r="D178" s="312"/>
      <c r="E178" s="312"/>
      <c r="F178" s="312"/>
      <c r="G178" s="312"/>
      <c r="H178" s="312"/>
      <c r="I178" s="313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5"/>
      <c r="Y178" s="25"/>
      <c r="Z178" s="25"/>
      <c r="AA178" s="25"/>
      <c r="AB178" s="25"/>
      <c r="AC178" s="25"/>
      <c r="AD178" s="25"/>
      <c r="AE178" s="26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7"/>
      <c r="AQ178" s="27"/>
      <c r="AR178" s="27"/>
      <c r="AS178" s="27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"/>
      <c r="BE178" s="3"/>
      <c r="BF178" s="3"/>
      <c r="BG178" s="31"/>
    </row>
    <row r="179" spans="1:59" ht="28.5" hidden="1" customHeight="1" x14ac:dyDescent="0.15">
      <c r="A179" s="28"/>
      <c r="B179" s="29" t="s">
        <v>7</v>
      </c>
      <c r="C179" s="30"/>
      <c r="D179" s="30"/>
      <c r="E179" s="30"/>
      <c r="F179" s="31"/>
      <c r="G179" s="32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3"/>
      <c r="AB179" s="34"/>
      <c r="AC179" s="34"/>
      <c r="AD179" s="34"/>
      <c r="AE179" s="29" t="s">
        <v>8</v>
      </c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1"/>
      <c r="AV179" s="31"/>
      <c r="AW179" s="31" t="s">
        <v>9</v>
      </c>
      <c r="AX179" s="31"/>
      <c r="AY179" s="31"/>
      <c r="AZ179" s="31" t="s">
        <v>10</v>
      </c>
      <c r="BA179" s="31"/>
      <c r="BB179" s="31"/>
      <c r="BC179" s="31"/>
      <c r="BD179" s="3"/>
      <c r="BE179" s="3"/>
      <c r="BF179" s="3"/>
      <c r="BG179" s="31"/>
    </row>
    <row r="180" spans="1:59" ht="25.5" hidden="1" customHeight="1" x14ac:dyDescent="0.15">
      <c r="A180" s="28"/>
      <c r="B180" s="221" t="s">
        <v>11</v>
      </c>
      <c r="C180" s="296"/>
      <c r="D180" s="296"/>
      <c r="E180" s="297"/>
      <c r="F180" s="301" t="s">
        <v>12</v>
      </c>
      <c r="G180" s="301"/>
      <c r="H180" s="282"/>
      <c r="I180" s="282"/>
      <c r="J180" s="285" t="s">
        <v>13</v>
      </c>
      <c r="K180" s="285"/>
      <c r="L180" s="282"/>
      <c r="M180" s="282"/>
      <c r="N180" s="285" t="s">
        <v>14</v>
      </c>
      <c r="O180" s="287"/>
      <c r="P180" s="302" t="s">
        <v>15</v>
      </c>
      <c r="Q180" s="287"/>
      <c r="R180" s="279" t="s">
        <v>16</v>
      </c>
      <c r="S180" s="279"/>
      <c r="T180" s="282"/>
      <c r="U180" s="282"/>
      <c r="V180" s="285" t="s">
        <v>13</v>
      </c>
      <c r="W180" s="285"/>
      <c r="X180" s="282"/>
      <c r="Y180" s="282"/>
      <c r="Z180" s="285" t="s">
        <v>14</v>
      </c>
      <c r="AA180" s="287"/>
      <c r="AB180" s="31"/>
      <c r="AC180" s="31"/>
      <c r="AD180" s="31"/>
      <c r="AE180" s="264" t="s">
        <v>46</v>
      </c>
      <c r="AF180" s="303"/>
      <c r="AG180" s="303"/>
      <c r="AH180" s="303"/>
      <c r="AI180" s="305"/>
      <c r="AJ180" s="293">
        <f>ROUNDDOWN(AZ180/60,0)</f>
        <v>0</v>
      </c>
      <c r="AK180" s="293"/>
      <c r="AL180" s="303" t="s">
        <v>18</v>
      </c>
      <c r="AM180" s="303"/>
      <c r="AN180" s="293">
        <f>AZ180-AJ180*60</f>
        <v>0</v>
      </c>
      <c r="AO180" s="293"/>
      <c r="AP180" s="285" t="s">
        <v>14</v>
      </c>
      <c r="AQ180" s="287"/>
      <c r="AR180" s="34"/>
      <c r="AS180" s="31"/>
      <c r="AT180" s="31"/>
      <c r="AU180" s="276"/>
      <c r="AV180" s="276" t="s">
        <v>19</v>
      </c>
      <c r="AW180" s="291">
        <f>T180*60+X180</f>
        <v>0</v>
      </c>
      <c r="AX180" s="31"/>
      <c r="AY180" s="276" t="s">
        <v>20</v>
      </c>
      <c r="AZ180" s="291">
        <f>(T180*60+X180)-(H180*60+L180)</f>
        <v>0</v>
      </c>
      <c r="BA180" s="31"/>
      <c r="BB180" s="31"/>
      <c r="BC180" s="31"/>
      <c r="BD180" s="3"/>
      <c r="BE180" s="3"/>
      <c r="BF180" s="3"/>
      <c r="BG180" s="31"/>
    </row>
    <row r="181" spans="1:59" ht="35.25" hidden="1" customHeight="1" x14ac:dyDescent="0.15">
      <c r="A181" s="28"/>
      <c r="B181" s="298"/>
      <c r="C181" s="299"/>
      <c r="D181" s="299"/>
      <c r="E181" s="300"/>
      <c r="F181" s="301"/>
      <c r="G181" s="301"/>
      <c r="H181" s="284"/>
      <c r="I181" s="284"/>
      <c r="J181" s="286"/>
      <c r="K181" s="286"/>
      <c r="L181" s="284"/>
      <c r="M181" s="284"/>
      <c r="N181" s="286"/>
      <c r="O181" s="288"/>
      <c r="P181" s="290"/>
      <c r="Q181" s="288"/>
      <c r="R181" s="280"/>
      <c r="S181" s="280"/>
      <c r="T181" s="284"/>
      <c r="U181" s="284"/>
      <c r="V181" s="286"/>
      <c r="W181" s="286"/>
      <c r="X181" s="284"/>
      <c r="Y181" s="284"/>
      <c r="Z181" s="286"/>
      <c r="AA181" s="288"/>
      <c r="AB181" s="31"/>
      <c r="AC181" s="31"/>
      <c r="AD181" s="31"/>
      <c r="AE181" s="306"/>
      <c r="AF181" s="304"/>
      <c r="AG181" s="304"/>
      <c r="AH181" s="304"/>
      <c r="AI181" s="307"/>
      <c r="AJ181" s="295"/>
      <c r="AK181" s="295"/>
      <c r="AL181" s="304"/>
      <c r="AM181" s="304"/>
      <c r="AN181" s="295"/>
      <c r="AO181" s="295"/>
      <c r="AP181" s="286"/>
      <c r="AQ181" s="288"/>
      <c r="AR181" s="34"/>
      <c r="AS181" s="31"/>
      <c r="AT181" s="31"/>
      <c r="AU181" s="276"/>
      <c r="AV181" s="276"/>
      <c r="AW181" s="291"/>
      <c r="AX181" s="31"/>
      <c r="AY181" s="276"/>
      <c r="AZ181" s="291"/>
      <c r="BA181" s="31"/>
      <c r="BB181" s="31"/>
      <c r="BC181" s="31"/>
      <c r="BD181" s="3"/>
      <c r="BE181" s="3"/>
      <c r="BF181" s="3"/>
      <c r="BG181" s="31"/>
    </row>
    <row r="182" spans="1:59" ht="17.25" hidden="1" customHeight="1" x14ac:dyDescent="0.15">
      <c r="A182" s="28"/>
      <c r="B182" s="35"/>
      <c r="C182" s="35"/>
      <c r="D182" s="35"/>
      <c r="E182" s="35"/>
      <c r="F182" s="36"/>
      <c r="G182" s="36"/>
      <c r="H182" s="37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4"/>
      <c r="Y182" s="34"/>
      <c r="Z182" s="32"/>
      <c r="AA182" s="33"/>
      <c r="AB182" s="34"/>
      <c r="AC182" s="34"/>
      <c r="AD182" s="34"/>
      <c r="AE182" s="38"/>
      <c r="AF182" s="38"/>
      <c r="AG182" s="38"/>
      <c r="AH182" s="38"/>
      <c r="AI182" s="38"/>
      <c r="AJ182" s="39" t="s">
        <v>21</v>
      </c>
      <c r="AK182" s="38"/>
      <c r="AL182" s="38"/>
      <c r="AM182" s="38"/>
      <c r="AN182" s="38"/>
      <c r="AO182" s="38"/>
      <c r="AP182" s="38"/>
      <c r="AQ182" s="38"/>
      <c r="AR182" s="34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"/>
      <c r="BE182" s="3"/>
      <c r="BF182" s="3"/>
      <c r="BG182" s="31"/>
    </row>
    <row r="183" spans="1:59" s="31" customFormat="1" ht="25.5" hidden="1" customHeight="1" x14ac:dyDescent="0.15">
      <c r="A183" s="28"/>
      <c r="B183" s="29"/>
      <c r="C183" s="30"/>
      <c r="D183" s="30"/>
      <c r="E183" s="30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3"/>
      <c r="X183" s="34"/>
      <c r="Y183" s="34"/>
      <c r="Z183" s="32"/>
      <c r="AA183" s="33"/>
      <c r="AB183" s="34"/>
      <c r="AC183" s="34"/>
      <c r="AD183" s="34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4"/>
      <c r="AW183" s="43" t="s">
        <v>22</v>
      </c>
      <c r="AZ183" s="31" t="s">
        <v>23</v>
      </c>
      <c r="BC183" s="31" t="s">
        <v>24</v>
      </c>
      <c r="BD183" s="3"/>
      <c r="BE183" s="3"/>
      <c r="BF183" s="3"/>
    </row>
    <row r="184" spans="1:59" s="48" customFormat="1" ht="25.5" hidden="1" customHeight="1" x14ac:dyDescent="0.15">
      <c r="A184" s="41"/>
      <c r="B184" s="42" t="s">
        <v>103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3"/>
      <c r="P184" s="42"/>
      <c r="Q184" s="42"/>
      <c r="R184" s="42"/>
      <c r="S184" s="42"/>
      <c r="T184" s="42"/>
      <c r="U184" s="13"/>
      <c r="V184" s="42"/>
      <c r="W184" s="42"/>
      <c r="X184" s="34"/>
      <c r="Y184" s="34"/>
      <c r="Z184" s="32"/>
      <c r="AA184" s="33"/>
      <c r="AB184" s="34"/>
      <c r="AC184" s="34"/>
      <c r="AD184" s="34"/>
      <c r="AE184" s="44" t="s">
        <v>25</v>
      </c>
      <c r="AF184" s="45"/>
      <c r="AG184" s="46"/>
      <c r="AH184" s="46"/>
      <c r="AI184" s="46"/>
      <c r="AJ184" s="46"/>
      <c r="AK184" s="46"/>
      <c r="AL184" s="46"/>
      <c r="AM184" s="46"/>
      <c r="AN184" s="38"/>
      <c r="AO184" s="38"/>
      <c r="AP184" s="38"/>
      <c r="AQ184" s="47"/>
      <c r="AR184" s="34"/>
      <c r="AS184" s="31"/>
      <c r="AT184" s="31"/>
      <c r="AU184" s="43"/>
      <c r="AV184" s="43"/>
      <c r="AW184" s="43" t="s">
        <v>26</v>
      </c>
      <c r="AX184" s="43"/>
      <c r="AY184" s="43"/>
      <c r="AZ184" s="31" t="s">
        <v>27</v>
      </c>
      <c r="BA184" s="43"/>
      <c r="BB184" s="31"/>
      <c r="BC184" s="31" t="s">
        <v>28</v>
      </c>
      <c r="BD184" s="40"/>
      <c r="BE184" s="3"/>
      <c r="BF184" s="40"/>
      <c r="BG184" s="43"/>
    </row>
    <row r="185" spans="1:59" ht="25.5" hidden="1" customHeight="1" x14ac:dyDescent="0.15">
      <c r="A185" s="28"/>
      <c r="B185" s="221" t="s">
        <v>51</v>
      </c>
      <c r="C185" s="296"/>
      <c r="D185" s="296"/>
      <c r="E185" s="297"/>
      <c r="F185" s="301" t="s">
        <v>12</v>
      </c>
      <c r="G185" s="301"/>
      <c r="H185" s="282"/>
      <c r="I185" s="282"/>
      <c r="J185" s="285" t="s">
        <v>13</v>
      </c>
      <c r="K185" s="285"/>
      <c r="L185" s="282"/>
      <c r="M185" s="282"/>
      <c r="N185" s="285" t="s">
        <v>14</v>
      </c>
      <c r="O185" s="287"/>
      <c r="P185" s="302" t="s">
        <v>15</v>
      </c>
      <c r="Q185" s="287"/>
      <c r="R185" s="279" t="s">
        <v>16</v>
      </c>
      <c r="S185" s="279"/>
      <c r="T185" s="281"/>
      <c r="U185" s="282"/>
      <c r="V185" s="285" t="s">
        <v>13</v>
      </c>
      <c r="W185" s="285"/>
      <c r="X185" s="282"/>
      <c r="Y185" s="282"/>
      <c r="Z185" s="285" t="s">
        <v>14</v>
      </c>
      <c r="AA185" s="287"/>
      <c r="AB185" s="34"/>
      <c r="AC185" s="34"/>
      <c r="AD185" s="34"/>
      <c r="AE185" s="289" t="s">
        <v>52</v>
      </c>
      <c r="AF185" s="285"/>
      <c r="AG185" s="285"/>
      <c r="AH185" s="285"/>
      <c r="AI185" s="287"/>
      <c r="AJ185" s="292">
        <f>ROUNDDOWN(AW190/60,0)</f>
        <v>0</v>
      </c>
      <c r="AK185" s="293"/>
      <c r="AL185" s="285" t="s">
        <v>13</v>
      </c>
      <c r="AM185" s="285"/>
      <c r="AN185" s="293">
        <f>AW190-AJ185*60</f>
        <v>0</v>
      </c>
      <c r="AO185" s="293"/>
      <c r="AP185" s="285" t="s">
        <v>14</v>
      </c>
      <c r="AQ185" s="287"/>
      <c r="AR185" s="34"/>
      <c r="AS185" s="49"/>
      <c r="AT185" s="49"/>
      <c r="AU185" s="31"/>
      <c r="AV185" s="276" t="s">
        <v>30</v>
      </c>
      <c r="AW185" s="291">
        <f>IF(AZ185&lt;=BC185,BC185,AW180)</f>
        <v>1260</v>
      </c>
      <c r="AX185" s="123"/>
      <c r="AY185" s="276" t="s">
        <v>31</v>
      </c>
      <c r="AZ185" s="291">
        <f>T185*60+X185</f>
        <v>0</v>
      </c>
      <c r="BA185" s="123"/>
      <c r="BB185" s="276" t="s">
        <v>32</v>
      </c>
      <c r="BC185" s="291">
        <f>IF(C194="☑",21*60,20*60)</f>
        <v>1260</v>
      </c>
      <c r="BD185" s="3"/>
      <c r="BE185" s="3"/>
      <c r="BF185" s="3"/>
      <c r="BG185" s="31"/>
    </row>
    <row r="186" spans="1:59" ht="35.25" hidden="1" customHeight="1" x14ac:dyDescent="0.15">
      <c r="A186" s="28"/>
      <c r="B186" s="298"/>
      <c r="C186" s="299"/>
      <c r="D186" s="299"/>
      <c r="E186" s="300"/>
      <c r="F186" s="301"/>
      <c r="G186" s="301"/>
      <c r="H186" s="284"/>
      <c r="I186" s="284"/>
      <c r="J186" s="286"/>
      <c r="K186" s="286"/>
      <c r="L186" s="284"/>
      <c r="M186" s="284"/>
      <c r="N186" s="286"/>
      <c r="O186" s="288"/>
      <c r="P186" s="290"/>
      <c r="Q186" s="288"/>
      <c r="R186" s="280"/>
      <c r="S186" s="280"/>
      <c r="T186" s="283"/>
      <c r="U186" s="284"/>
      <c r="V186" s="286"/>
      <c r="W186" s="286"/>
      <c r="X186" s="284"/>
      <c r="Y186" s="284"/>
      <c r="Z186" s="286"/>
      <c r="AA186" s="288"/>
      <c r="AB186" s="31"/>
      <c r="AC186" s="31"/>
      <c r="AD186" s="31"/>
      <c r="AE186" s="290"/>
      <c r="AF186" s="286"/>
      <c r="AG186" s="286"/>
      <c r="AH186" s="286"/>
      <c r="AI186" s="288"/>
      <c r="AJ186" s="294"/>
      <c r="AK186" s="295"/>
      <c r="AL186" s="286"/>
      <c r="AM186" s="286"/>
      <c r="AN186" s="295"/>
      <c r="AO186" s="295"/>
      <c r="AP186" s="286"/>
      <c r="AQ186" s="288"/>
      <c r="AR186" s="34"/>
      <c r="AS186" s="49"/>
      <c r="AT186" s="49"/>
      <c r="AU186" s="31"/>
      <c r="AV186" s="276"/>
      <c r="AW186" s="291"/>
      <c r="AX186" s="123"/>
      <c r="AY186" s="276"/>
      <c r="AZ186" s="291"/>
      <c r="BA186" s="123"/>
      <c r="BB186" s="276"/>
      <c r="BC186" s="291"/>
      <c r="BD186" s="3"/>
      <c r="BE186" s="3"/>
      <c r="BF186" s="3"/>
      <c r="BG186" s="31"/>
    </row>
    <row r="187" spans="1:59" ht="17.25" hidden="1" customHeight="1" x14ac:dyDescent="0.15">
      <c r="A187" s="50"/>
      <c r="B187" s="35"/>
      <c r="C187" s="35"/>
      <c r="D187" s="35"/>
      <c r="E187" s="35"/>
      <c r="F187" s="31"/>
      <c r="G187" s="35"/>
      <c r="H187" s="37"/>
      <c r="I187" s="35"/>
      <c r="J187" s="35"/>
      <c r="K187" s="35"/>
      <c r="L187" s="35"/>
      <c r="M187" s="35"/>
      <c r="N187" s="35"/>
      <c r="O187" s="35"/>
      <c r="P187" s="51"/>
      <c r="Q187" s="35"/>
      <c r="R187" s="35"/>
      <c r="S187" s="35"/>
      <c r="T187" s="35"/>
      <c r="U187" s="35"/>
      <c r="V187" s="35"/>
      <c r="W187" s="35"/>
      <c r="X187" s="34"/>
      <c r="Y187" s="34"/>
      <c r="Z187" s="32"/>
      <c r="AA187" s="31"/>
      <c r="AB187" s="31"/>
      <c r="AC187" s="31"/>
      <c r="AD187" s="31"/>
      <c r="AE187" s="47"/>
      <c r="AF187" s="47"/>
      <c r="AG187" s="47"/>
      <c r="AH187" s="47"/>
      <c r="AI187" s="47"/>
      <c r="AJ187" s="39" t="s">
        <v>21</v>
      </c>
      <c r="AK187" s="47"/>
      <c r="AL187" s="47"/>
      <c r="AM187" s="47"/>
      <c r="AN187" s="47"/>
      <c r="AO187" s="47"/>
      <c r="AP187" s="47"/>
      <c r="AQ187" s="47"/>
      <c r="AR187" s="31"/>
      <c r="AS187" s="31"/>
      <c r="AT187" s="31"/>
      <c r="AU187" s="31"/>
      <c r="AV187" s="31"/>
      <c r="AW187" s="31"/>
      <c r="AX187" s="31"/>
      <c r="AY187" s="31"/>
      <c r="AZ187" s="60" t="s">
        <v>33</v>
      </c>
      <c r="BA187" s="31"/>
      <c r="BB187" s="31"/>
      <c r="BC187" s="31"/>
      <c r="BD187" s="3"/>
      <c r="BE187" s="3"/>
      <c r="BF187" s="3"/>
      <c r="BG187" s="31"/>
    </row>
    <row r="188" spans="1:59" ht="25.5" hidden="1" customHeight="1" x14ac:dyDescent="0.2">
      <c r="A188" s="50"/>
      <c r="B188" s="31"/>
      <c r="C188" s="258" t="s">
        <v>96</v>
      </c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  <c r="AA188" s="259"/>
      <c r="AB188" s="260"/>
      <c r="AC188" s="31"/>
      <c r="AD188" s="3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31"/>
      <c r="AS188" s="31"/>
      <c r="AT188" s="31"/>
      <c r="AU188" s="31"/>
      <c r="AV188" s="31"/>
      <c r="AW188" s="31"/>
      <c r="AX188" s="31"/>
      <c r="AY188" s="31"/>
      <c r="AZ188" s="101" t="s">
        <v>34</v>
      </c>
      <c r="BA188" s="31"/>
      <c r="BB188" s="31"/>
      <c r="BC188" s="31"/>
      <c r="BD188" s="3"/>
      <c r="BE188" s="3"/>
      <c r="BF188" s="3"/>
      <c r="BG188" s="31"/>
    </row>
    <row r="189" spans="1:59" ht="25.5" hidden="1" customHeight="1" x14ac:dyDescent="0.15">
      <c r="A189" s="50"/>
      <c r="B189" s="31"/>
      <c r="C189" s="261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  <c r="X189" s="262"/>
      <c r="Y189" s="262"/>
      <c r="Z189" s="262"/>
      <c r="AA189" s="262"/>
      <c r="AB189" s="263"/>
      <c r="AC189" s="31"/>
      <c r="AD189" s="31"/>
      <c r="AE189" s="44" t="s">
        <v>35</v>
      </c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31"/>
      <c r="AS189" s="31"/>
      <c r="AT189" s="31"/>
      <c r="AU189" s="31"/>
      <c r="AV189" s="31"/>
      <c r="AW189" s="31" t="s">
        <v>36</v>
      </c>
      <c r="AX189" s="31"/>
      <c r="AY189" s="31"/>
      <c r="AZ189" s="31" t="s">
        <v>37</v>
      </c>
      <c r="BA189" s="102"/>
      <c r="BB189" s="31"/>
      <c r="BC189" s="31"/>
      <c r="BD189" s="3"/>
      <c r="BE189" s="3"/>
      <c r="BF189" s="3"/>
      <c r="BG189" s="31"/>
    </row>
    <row r="190" spans="1:59" s="48" customFormat="1" ht="25.5" hidden="1" customHeight="1" x14ac:dyDescent="0.15">
      <c r="A190" s="50"/>
      <c r="B190" s="31"/>
      <c r="C190" s="261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  <c r="AA190" s="262"/>
      <c r="AB190" s="263"/>
      <c r="AC190" s="34"/>
      <c r="AD190" s="34"/>
      <c r="AE190" s="264" t="s">
        <v>48</v>
      </c>
      <c r="AF190" s="265"/>
      <c r="AG190" s="265"/>
      <c r="AH190" s="265"/>
      <c r="AI190" s="265"/>
      <c r="AJ190" s="265"/>
      <c r="AK190" s="266"/>
      <c r="AL190" s="270">
        <f>IF(AZ180=0,0,ROUNDUP(AW190/AZ180,3))</f>
        <v>0</v>
      </c>
      <c r="AM190" s="271"/>
      <c r="AN190" s="271"/>
      <c r="AO190" s="271"/>
      <c r="AP190" s="271"/>
      <c r="AQ190" s="272"/>
      <c r="AR190" s="31"/>
      <c r="AS190" s="31"/>
      <c r="AT190" s="31"/>
      <c r="AU190" s="43"/>
      <c r="AV190" s="276" t="s">
        <v>39</v>
      </c>
      <c r="AW190" s="277">
        <f>IF(AW180-AW185&gt;0,IF(AW180-AW185&gt;AZ180,AZ180,AW180-AW185),0)</f>
        <v>0</v>
      </c>
      <c r="AX190" s="278" t="s">
        <v>40</v>
      </c>
      <c r="AY190" s="278"/>
      <c r="AZ190" s="102"/>
      <c r="BA190" s="102"/>
      <c r="BB190" s="43"/>
      <c r="BC190" s="43"/>
      <c r="BD190" s="40"/>
      <c r="BE190" s="40"/>
      <c r="BF190" s="40"/>
      <c r="BG190" s="43"/>
    </row>
    <row r="191" spans="1:59" ht="35.25" hidden="1" customHeight="1" x14ac:dyDescent="0.15">
      <c r="A191" s="62"/>
      <c r="B191" s="31"/>
      <c r="C191" s="261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  <c r="AA191" s="262"/>
      <c r="AB191" s="263"/>
      <c r="AC191" s="31"/>
      <c r="AD191" s="31"/>
      <c r="AE191" s="267"/>
      <c r="AF191" s="268"/>
      <c r="AG191" s="268"/>
      <c r="AH191" s="268"/>
      <c r="AI191" s="268"/>
      <c r="AJ191" s="268"/>
      <c r="AK191" s="269"/>
      <c r="AL191" s="273"/>
      <c r="AM191" s="274"/>
      <c r="AN191" s="274"/>
      <c r="AO191" s="274"/>
      <c r="AP191" s="274"/>
      <c r="AQ191" s="275"/>
      <c r="AR191" s="31"/>
      <c r="AS191" s="31"/>
      <c r="AT191" s="31"/>
      <c r="AU191" s="276"/>
      <c r="AV191" s="276"/>
      <c r="AW191" s="277"/>
      <c r="AX191" s="278"/>
      <c r="AY191" s="278"/>
      <c r="AZ191" s="31"/>
      <c r="BA191" s="31"/>
      <c r="BB191" s="31"/>
      <c r="BC191" s="31"/>
      <c r="BD191" s="3"/>
      <c r="BE191" s="3"/>
      <c r="BF191" s="3"/>
      <c r="BG191" s="31"/>
    </row>
    <row r="192" spans="1:59" ht="25.5" hidden="1" customHeight="1" x14ac:dyDescent="0.15">
      <c r="A192" s="62"/>
      <c r="B192" s="31"/>
      <c r="C192" s="261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62"/>
      <c r="AB192" s="263"/>
      <c r="AC192" s="31"/>
      <c r="AD192" s="31"/>
      <c r="AE192" s="31"/>
      <c r="AF192" s="31"/>
      <c r="AG192" s="31"/>
      <c r="AH192" s="31"/>
      <c r="AI192" s="31"/>
      <c r="AJ192" s="31"/>
      <c r="AK192" s="52" t="s">
        <v>21</v>
      </c>
      <c r="AL192" s="31"/>
      <c r="AM192" s="34"/>
      <c r="AN192" s="34"/>
      <c r="AO192" s="34"/>
      <c r="AP192" s="31"/>
      <c r="AQ192" s="31"/>
      <c r="AR192" s="31"/>
      <c r="AS192" s="31"/>
      <c r="AT192" s="31"/>
      <c r="AU192" s="276"/>
      <c r="AV192" s="31"/>
      <c r="AW192" s="31"/>
      <c r="AX192" s="31"/>
      <c r="AY192" s="31"/>
      <c r="AZ192" s="31"/>
      <c r="BA192" s="31"/>
      <c r="BB192" s="31"/>
      <c r="BC192" s="31"/>
      <c r="BD192" s="3"/>
      <c r="BE192" s="3"/>
      <c r="BF192" s="3"/>
      <c r="BG192" s="31"/>
    </row>
    <row r="193" spans="1:59" ht="25.5" hidden="1" customHeight="1" x14ac:dyDescent="0.15">
      <c r="A193" s="50"/>
      <c r="B193" s="30"/>
      <c r="C193" s="261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3"/>
      <c r="AC193" s="31"/>
      <c r="AD193" s="31"/>
      <c r="AE193" s="31"/>
      <c r="AF193" s="31"/>
      <c r="AG193" s="31"/>
      <c r="AH193" s="31"/>
      <c r="AI193" s="31"/>
      <c r="AJ193" s="31"/>
      <c r="AK193" s="53" t="s">
        <v>41</v>
      </c>
      <c r="AL193" s="31"/>
      <c r="AM193" s="34"/>
      <c r="AN193" s="34"/>
      <c r="AO193" s="34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"/>
      <c r="BE193" s="3"/>
      <c r="BF193" s="3"/>
    </row>
    <row r="194" spans="1:59" ht="25.5" hidden="1" customHeight="1" x14ac:dyDescent="0.15">
      <c r="A194" s="50"/>
      <c r="B194" s="30"/>
      <c r="C194" s="253" t="s">
        <v>42</v>
      </c>
      <c r="D194" s="254"/>
      <c r="E194" s="255" t="s">
        <v>53</v>
      </c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6"/>
      <c r="AC194" s="31"/>
      <c r="AD194" s="31"/>
      <c r="AE194" s="31"/>
      <c r="AF194" s="31"/>
      <c r="AG194" s="31"/>
      <c r="AH194" s="31"/>
      <c r="AI194" s="31"/>
      <c r="AJ194" s="31"/>
      <c r="AK194" s="53"/>
      <c r="AL194" s="31"/>
      <c r="AM194" s="34"/>
      <c r="AN194" s="34"/>
      <c r="AO194" s="34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"/>
      <c r="BE194" s="3"/>
      <c r="BF194" s="3"/>
    </row>
    <row r="195" spans="1:59" ht="17.25" hidden="1" customHeight="1" x14ac:dyDescent="0.15">
      <c r="A195" s="54"/>
      <c r="B195" s="55"/>
      <c r="C195" s="55"/>
      <c r="D195" s="55"/>
      <c r="E195" s="55"/>
      <c r="F195" s="56"/>
      <c r="G195" s="55"/>
      <c r="H195" s="55"/>
      <c r="I195" s="55"/>
      <c r="J195" s="55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8"/>
      <c r="AL195" s="57"/>
      <c r="AM195" s="59"/>
      <c r="AN195" s="59"/>
      <c r="AO195" s="59"/>
      <c r="AP195" s="57"/>
      <c r="AQ195" s="57"/>
      <c r="AR195" s="57"/>
      <c r="AS195" s="57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"/>
      <c r="BE195" s="3"/>
      <c r="BF195" s="3"/>
    </row>
    <row r="196" spans="1:59" ht="25.5" hidden="1" customHeight="1" x14ac:dyDescent="0.15">
      <c r="A196" s="308" t="s">
        <v>60</v>
      </c>
      <c r="B196" s="309"/>
      <c r="C196" s="309"/>
      <c r="D196" s="309"/>
      <c r="E196" s="309"/>
      <c r="F196" s="309"/>
      <c r="G196" s="309"/>
      <c r="H196" s="309"/>
      <c r="I196" s="310"/>
      <c r="J196" s="23"/>
      <c r="K196" s="61" t="s">
        <v>50</v>
      </c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23"/>
      <c r="AP196" s="23"/>
      <c r="AQ196" s="23"/>
      <c r="AR196" s="23"/>
      <c r="AS196" s="23"/>
      <c r="AT196" s="23"/>
      <c r="AU196" s="31"/>
      <c r="AV196" s="31" t="s">
        <v>6</v>
      </c>
      <c r="AW196" s="34"/>
      <c r="AX196" s="34"/>
      <c r="AY196" s="34"/>
      <c r="AZ196" s="34"/>
      <c r="BA196" s="31"/>
      <c r="BB196" s="34"/>
      <c r="BC196" s="34"/>
      <c r="BD196" s="21"/>
      <c r="BE196" s="21"/>
      <c r="BF196" s="21"/>
      <c r="BG196" s="10"/>
    </row>
    <row r="197" spans="1:59" ht="17.25" hidden="1" customHeight="1" x14ac:dyDescent="0.15">
      <c r="A197" s="311"/>
      <c r="B197" s="312"/>
      <c r="C197" s="312"/>
      <c r="D197" s="312"/>
      <c r="E197" s="312"/>
      <c r="F197" s="312"/>
      <c r="G197" s="312"/>
      <c r="H197" s="312"/>
      <c r="I197" s="313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5"/>
      <c r="Y197" s="25"/>
      <c r="Z197" s="25"/>
      <c r="AA197" s="25"/>
      <c r="AB197" s="25"/>
      <c r="AC197" s="25"/>
      <c r="AD197" s="25"/>
      <c r="AE197" s="26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7"/>
      <c r="AQ197" s="27"/>
      <c r="AR197" s="27"/>
      <c r="AS197" s="27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"/>
      <c r="BE197" s="3"/>
      <c r="BF197" s="3"/>
      <c r="BG197" s="31"/>
    </row>
    <row r="198" spans="1:59" ht="28.5" hidden="1" customHeight="1" x14ac:dyDescent="0.15">
      <c r="A198" s="28"/>
      <c r="B198" s="29" t="s">
        <v>7</v>
      </c>
      <c r="C198" s="30"/>
      <c r="D198" s="30"/>
      <c r="E198" s="30"/>
      <c r="F198" s="31"/>
      <c r="G198" s="32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3"/>
      <c r="AB198" s="34"/>
      <c r="AC198" s="34"/>
      <c r="AD198" s="34"/>
      <c r="AE198" s="29" t="s">
        <v>8</v>
      </c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1"/>
      <c r="AV198" s="31"/>
      <c r="AW198" s="31" t="s">
        <v>9</v>
      </c>
      <c r="AX198" s="31"/>
      <c r="AY198" s="31"/>
      <c r="AZ198" s="31" t="s">
        <v>10</v>
      </c>
      <c r="BA198" s="31"/>
      <c r="BB198" s="31"/>
      <c r="BC198" s="31"/>
      <c r="BD198" s="3"/>
      <c r="BE198" s="3"/>
      <c r="BF198" s="3"/>
      <c r="BG198" s="31"/>
    </row>
    <row r="199" spans="1:59" ht="25.5" hidden="1" customHeight="1" x14ac:dyDescent="0.15">
      <c r="A199" s="28"/>
      <c r="B199" s="221" t="s">
        <v>11</v>
      </c>
      <c r="C199" s="296"/>
      <c r="D199" s="296"/>
      <c r="E199" s="297"/>
      <c r="F199" s="301" t="s">
        <v>12</v>
      </c>
      <c r="G199" s="301"/>
      <c r="H199" s="282"/>
      <c r="I199" s="282"/>
      <c r="J199" s="285" t="s">
        <v>13</v>
      </c>
      <c r="K199" s="285"/>
      <c r="L199" s="282"/>
      <c r="M199" s="282"/>
      <c r="N199" s="285" t="s">
        <v>14</v>
      </c>
      <c r="O199" s="287"/>
      <c r="P199" s="302" t="s">
        <v>15</v>
      </c>
      <c r="Q199" s="287"/>
      <c r="R199" s="279" t="s">
        <v>16</v>
      </c>
      <c r="S199" s="279"/>
      <c r="T199" s="282"/>
      <c r="U199" s="282"/>
      <c r="V199" s="285" t="s">
        <v>13</v>
      </c>
      <c r="W199" s="285"/>
      <c r="X199" s="282"/>
      <c r="Y199" s="282"/>
      <c r="Z199" s="285" t="s">
        <v>14</v>
      </c>
      <c r="AA199" s="287"/>
      <c r="AB199" s="31"/>
      <c r="AC199" s="31"/>
      <c r="AD199" s="31"/>
      <c r="AE199" s="264" t="s">
        <v>46</v>
      </c>
      <c r="AF199" s="303"/>
      <c r="AG199" s="303"/>
      <c r="AH199" s="303"/>
      <c r="AI199" s="305"/>
      <c r="AJ199" s="293">
        <f>ROUNDDOWN(AZ199/60,0)</f>
        <v>0</v>
      </c>
      <c r="AK199" s="293"/>
      <c r="AL199" s="303" t="s">
        <v>18</v>
      </c>
      <c r="AM199" s="303"/>
      <c r="AN199" s="293">
        <f>AZ199-AJ199*60</f>
        <v>0</v>
      </c>
      <c r="AO199" s="293"/>
      <c r="AP199" s="285" t="s">
        <v>14</v>
      </c>
      <c r="AQ199" s="287"/>
      <c r="AR199" s="34"/>
      <c r="AS199" s="31"/>
      <c r="AT199" s="31"/>
      <c r="AU199" s="276"/>
      <c r="AV199" s="276" t="s">
        <v>19</v>
      </c>
      <c r="AW199" s="291">
        <f>T199*60+X199</f>
        <v>0</v>
      </c>
      <c r="AX199" s="31"/>
      <c r="AY199" s="276" t="s">
        <v>20</v>
      </c>
      <c r="AZ199" s="291">
        <f>(T199*60+X199)-(H199*60+L199)</f>
        <v>0</v>
      </c>
      <c r="BA199" s="31"/>
      <c r="BB199" s="31"/>
      <c r="BC199" s="31"/>
      <c r="BD199" s="3"/>
      <c r="BE199" s="3"/>
      <c r="BF199" s="3"/>
      <c r="BG199" s="31"/>
    </row>
    <row r="200" spans="1:59" ht="35.25" hidden="1" customHeight="1" x14ac:dyDescent="0.15">
      <c r="A200" s="28"/>
      <c r="B200" s="298"/>
      <c r="C200" s="299"/>
      <c r="D200" s="299"/>
      <c r="E200" s="300"/>
      <c r="F200" s="301"/>
      <c r="G200" s="301"/>
      <c r="H200" s="284"/>
      <c r="I200" s="284"/>
      <c r="J200" s="286"/>
      <c r="K200" s="286"/>
      <c r="L200" s="284"/>
      <c r="M200" s="284"/>
      <c r="N200" s="286"/>
      <c r="O200" s="288"/>
      <c r="P200" s="290"/>
      <c r="Q200" s="288"/>
      <c r="R200" s="280"/>
      <c r="S200" s="280"/>
      <c r="T200" s="284"/>
      <c r="U200" s="284"/>
      <c r="V200" s="286"/>
      <c r="W200" s="286"/>
      <c r="X200" s="284"/>
      <c r="Y200" s="284"/>
      <c r="Z200" s="286"/>
      <c r="AA200" s="288"/>
      <c r="AB200" s="31"/>
      <c r="AC200" s="31"/>
      <c r="AD200" s="31"/>
      <c r="AE200" s="306"/>
      <c r="AF200" s="304"/>
      <c r="AG200" s="304"/>
      <c r="AH200" s="304"/>
      <c r="AI200" s="307"/>
      <c r="AJ200" s="295"/>
      <c r="AK200" s="295"/>
      <c r="AL200" s="304"/>
      <c r="AM200" s="304"/>
      <c r="AN200" s="295"/>
      <c r="AO200" s="295"/>
      <c r="AP200" s="286"/>
      <c r="AQ200" s="288"/>
      <c r="AR200" s="34"/>
      <c r="AS200" s="31"/>
      <c r="AT200" s="31"/>
      <c r="AU200" s="276"/>
      <c r="AV200" s="276"/>
      <c r="AW200" s="291"/>
      <c r="AX200" s="31"/>
      <c r="AY200" s="276"/>
      <c r="AZ200" s="291"/>
      <c r="BA200" s="31"/>
      <c r="BB200" s="31"/>
      <c r="BC200" s="31"/>
      <c r="BD200" s="3"/>
      <c r="BE200" s="3"/>
      <c r="BF200" s="3"/>
      <c r="BG200" s="31"/>
    </row>
    <row r="201" spans="1:59" ht="17.25" hidden="1" customHeight="1" x14ac:dyDescent="0.15">
      <c r="A201" s="28"/>
      <c r="B201" s="35"/>
      <c r="C201" s="35"/>
      <c r="D201" s="35"/>
      <c r="E201" s="35"/>
      <c r="F201" s="36"/>
      <c r="G201" s="36"/>
      <c r="H201" s="37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4"/>
      <c r="Y201" s="34"/>
      <c r="Z201" s="32"/>
      <c r="AA201" s="33"/>
      <c r="AB201" s="34"/>
      <c r="AC201" s="34"/>
      <c r="AD201" s="34"/>
      <c r="AE201" s="38"/>
      <c r="AF201" s="38"/>
      <c r="AG201" s="38"/>
      <c r="AH201" s="38"/>
      <c r="AI201" s="38"/>
      <c r="AJ201" s="39" t="s">
        <v>21</v>
      </c>
      <c r="AK201" s="38"/>
      <c r="AL201" s="38"/>
      <c r="AM201" s="38"/>
      <c r="AN201" s="38"/>
      <c r="AO201" s="38"/>
      <c r="AP201" s="38"/>
      <c r="AQ201" s="38"/>
      <c r="AR201" s="34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"/>
      <c r="BE201" s="3"/>
      <c r="BF201" s="3"/>
      <c r="BG201" s="31"/>
    </row>
    <row r="202" spans="1:59" s="31" customFormat="1" ht="25.5" hidden="1" customHeight="1" x14ac:dyDescent="0.15">
      <c r="A202" s="28"/>
      <c r="B202" s="29"/>
      <c r="C202" s="30"/>
      <c r="D202" s="30"/>
      <c r="E202" s="30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3"/>
      <c r="X202" s="34"/>
      <c r="Y202" s="34"/>
      <c r="Z202" s="32"/>
      <c r="AA202" s="33"/>
      <c r="AB202" s="34"/>
      <c r="AC202" s="34"/>
      <c r="AD202" s="34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4"/>
      <c r="AW202" s="43" t="s">
        <v>22</v>
      </c>
      <c r="AZ202" s="31" t="s">
        <v>23</v>
      </c>
      <c r="BC202" s="31" t="s">
        <v>24</v>
      </c>
      <c r="BD202" s="3"/>
      <c r="BE202" s="3"/>
      <c r="BF202" s="3"/>
    </row>
    <row r="203" spans="1:59" s="48" customFormat="1" ht="25.5" hidden="1" customHeight="1" x14ac:dyDescent="0.15">
      <c r="A203" s="41"/>
      <c r="B203" s="42" t="s">
        <v>103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3"/>
      <c r="P203" s="42"/>
      <c r="Q203" s="42"/>
      <c r="R203" s="42"/>
      <c r="S203" s="42"/>
      <c r="T203" s="42"/>
      <c r="U203" s="13"/>
      <c r="V203" s="42"/>
      <c r="W203" s="42"/>
      <c r="X203" s="34"/>
      <c r="Y203" s="34"/>
      <c r="Z203" s="32"/>
      <c r="AA203" s="33"/>
      <c r="AB203" s="34"/>
      <c r="AC203" s="34"/>
      <c r="AD203" s="34"/>
      <c r="AE203" s="44" t="s">
        <v>25</v>
      </c>
      <c r="AF203" s="45"/>
      <c r="AG203" s="46"/>
      <c r="AH203" s="46"/>
      <c r="AI203" s="46"/>
      <c r="AJ203" s="46"/>
      <c r="AK203" s="46"/>
      <c r="AL203" s="46"/>
      <c r="AM203" s="46"/>
      <c r="AN203" s="38"/>
      <c r="AO203" s="38"/>
      <c r="AP203" s="38"/>
      <c r="AQ203" s="47"/>
      <c r="AR203" s="34"/>
      <c r="AS203" s="31"/>
      <c r="AT203" s="31"/>
      <c r="AU203" s="43"/>
      <c r="AV203" s="43"/>
      <c r="AW203" s="43" t="s">
        <v>26</v>
      </c>
      <c r="AX203" s="43"/>
      <c r="AY203" s="43"/>
      <c r="AZ203" s="31" t="s">
        <v>27</v>
      </c>
      <c r="BA203" s="43"/>
      <c r="BB203" s="31"/>
      <c r="BC203" s="31" t="s">
        <v>28</v>
      </c>
      <c r="BD203" s="40"/>
      <c r="BE203" s="3"/>
      <c r="BF203" s="40"/>
      <c r="BG203" s="43"/>
    </row>
    <row r="204" spans="1:59" ht="25.5" hidden="1" customHeight="1" x14ac:dyDescent="0.15">
      <c r="A204" s="28"/>
      <c r="B204" s="221" t="s">
        <v>51</v>
      </c>
      <c r="C204" s="296"/>
      <c r="D204" s="296"/>
      <c r="E204" s="297"/>
      <c r="F204" s="301" t="s">
        <v>12</v>
      </c>
      <c r="G204" s="301"/>
      <c r="H204" s="282"/>
      <c r="I204" s="282"/>
      <c r="J204" s="285" t="s">
        <v>13</v>
      </c>
      <c r="K204" s="285"/>
      <c r="L204" s="282"/>
      <c r="M204" s="282"/>
      <c r="N204" s="285" t="s">
        <v>14</v>
      </c>
      <c r="O204" s="287"/>
      <c r="P204" s="302" t="s">
        <v>15</v>
      </c>
      <c r="Q204" s="287"/>
      <c r="R204" s="279" t="s">
        <v>16</v>
      </c>
      <c r="S204" s="279"/>
      <c r="T204" s="281"/>
      <c r="U204" s="282"/>
      <c r="V204" s="285" t="s">
        <v>13</v>
      </c>
      <c r="W204" s="285"/>
      <c r="X204" s="282"/>
      <c r="Y204" s="282"/>
      <c r="Z204" s="285" t="s">
        <v>14</v>
      </c>
      <c r="AA204" s="287"/>
      <c r="AB204" s="34"/>
      <c r="AC204" s="34"/>
      <c r="AD204" s="34"/>
      <c r="AE204" s="289" t="s">
        <v>52</v>
      </c>
      <c r="AF204" s="285"/>
      <c r="AG204" s="285"/>
      <c r="AH204" s="285"/>
      <c r="AI204" s="287"/>
      <c r="AJ204" s="292">
        <f>ROUNDDOWN(AW209/60,0)</f>
        <v>0</v>
      </c>
      <c r="AK204" s="293"/>
      <c r="AL204" s="285" t="s">
        <v>13</v>
      </c>
      <c r="AM204" s="285"/>
      <c r="AN204" s="293">
        <f>AW209-AJ204*60</f>
        <v>0</v>
      </c>
      <c r="AO204" s="293"/>
      <c r="AP204" s="285" t="s">
        <v>14</v>
      </c>
      <c r="AQ204" s="287"/>
      <c r="AR204" s="34"/>
      <c r="AS204" s="49"/>
      <c r="AT204" s="49"/>
      <c r="AU204" s="31"/>
      <c r="AV204" s="276" t="s">
        <v>30</v>
      </c>
      <c r="AW204" s="291">
        <f>IF(AZ204&lt;=BC204,BC204,AW199)</f>
        <v>1260</v>
      </c>
      <c r="AX204" s="123"/>
      <c r="AY204" s="276" t="s">
        <v>31</v>
      </c>
      <c r="AZ204" s="291">
        <f>T204*60+X204</f>
        <v>0</v>
      </c>
      <c r="BA204" s="123"/>
      <c r="BB204" s="276" t="s">
        <v>32</v>
      </c>
      <c r="BC204" s="291">
        <f>IF(C213="☑",21*60,20*60)</f>
        <v>1260</v>
      </c>
      <c r="BD204" s="3"/>
      <c r="BE204" s="3"/>
      <c r="BF204" s="3"/>
      <c r="BG204" s="31"/>
    </row>
    <row r="205" spans="1:59" ht="35.25" hidden="1" customHeight="1" x14ac:dyDescent="0.15">
      <c r="A205" s="28"/>
      <c r="B205" s="298"/>
      <c r="C205" s="299"/>
      <c r="D205" s="299"/>
      <c r="E205" s="300"/>
      <c r="F205" s="301"/>
      <c r="G205" s="301"/>
      <c r="H205" s="284"/>
      <c r="I205" s="284"/>
      <c r="J205" s="286"/>
      <c r="K205" s="286"/>
      <c r="L205" s="284"/>
      <c r="M205" s="284"/>
      <c r="N205" s="286"/>
      <c r="O205" s="288"/>
      <c r="P205" s="290"/>
      <c r="Q205" s="288"/>
      <c r="R205" s="280"/>
      <c r="S205" s="280"/>
      <c r="T205" s="283"/>
      <c r="U205" s="284"/>
      <c r="V205" s="286"/>
      <c r="W205" s="286"/>
      <c r="X205" s="284"/>
      <c r="Y205" s="284"/>
      <c r="Z205" s="286"/>
      <c r="AA205" s="288"/>
      <c r="AB205" s="31"/>
      <c r="AC205" s="31"/>
      <c r="AD205" s="31"/>
      <c r="AE205" s="290"/>
      <c r="AF205" s="286"/>
      <c r="AG205" s="286"/>
      <c r="AH205" s="286"/>
      <c r="AI205" s="288"/>
      <c r="AJ205" s="294"/>
      <c r="AK205" s="295"/>
      <c r="AL205" s="286"/>
      <c r="AM205" s="286"/>
      <c r="AN205" s="295"/>
      <c r="AO205" s="295"/>
      <c r="AP205" s="286"/>
      <c r="AQ205" s="288"/>
      <c r="AR205" s="34"/>
      <c r="AS205" s="49"/>
      <c r="AT205" s="49"/>
      <c r="AU205" s="31"/>
      <c r="AV205" s="276"/>
      <c r="AW205" s="291"/>
      <c r="AX205" s="123"/>
      <c r="AY205" s="276"/>
      <c r="AZ205" s="291"/>
      <c r="BA205" s="123"/>
      <c r="BB205" s="276"/>
      <c r="BC205" s="291"/>
      <c r="BD205" s="3"/>
      <c r="BE205" s="3"/>
      <c r="BF205" s="3"/>
      <c r="BG205" s="31"/>
    </row>
    <row r="206" spans="1:59" ht="17.25" hidden="1" customHeight="1" x14ac:dyDescent="0.15">
      <c r="A206" s="50"/>
      <c r="B206" s="35"/>
      <c r="C206" s="35"/>
      <c r="D206" s="35"/>
      <c r="E206" s="35"/>
      <c r="F206" s="31"/>
      <c r="G206" s="35"/>
      <c r="H206" s="37"/>
      <c r="I206" s="35"/>
      <c r="J206" s="35"/>
      <c r="K206" s="35"/>
      <c r="L206" s="35"/>
      <c r="M206" s="35"/>
      <c r="N206" s="35"/>
      <c r="O206" s="35"/>
      <c r="P206" s="51"/>
      <c r="Q206" s="35"/>
      <c r="R206" s="35"/>
      <c r="S206" s="35"/>
      <c r="T206" s="35"/>
      <c r="U206" s="35"/>
      <c r="V206" s="35"/>
      <c r="W206" s="35"/>
      <c r="X206" s="34"/>
      <c r="Y206" s="34"/>
      <c r="Z206" s="32"/>
      <c r="AA206" s="31"/>
      <c r="AB206" s="31"/>
      <c r="AC206" s="31"/>
      <c r="AD206" s="31"/>
      <c r="AE206" s="47"/>
      <c r="AF206" s="47"/>
      <c r="AG206" s="47"/>
      <c r="AH206" s="47"/>
      <c r="AI206" s="47"/>
      <c r="AJ206" s="39" t="s">
        <v>21</v>
      </c>
      <c r="AK206" s="47"/>
      <c r="AL206" s="47"/>
      <c r="AM206" s="47"/>
      <c r="AN206" s="47"/>
      <c r="AO206" s="47"/>
      <c r="AP206" s="47"/>
      <c r="AQ206" s="47"/>
      <c r="AR206" s="31"/>
      <c r="AS206" s="31"/>
      <c r="AT206" s="31"/>
      <c r="AU206" s="31"/>
      <c r="AV206" s="31"/>
      <c r="AW206" s="31"/>
      <c r="AX206" s="31"/>
      <c r="AY206" s="31"/>
      <c r="AZ206" s="60" t="s">
        <v>33</v>
      </c>
      <c r="BA206" s="31"/>
      <c r="BB206" s="31"/>
      <c r="BC206" s="31"/>
      <c r="BD206" s="3"/>
      <c r="BE206" s="3"/>
      <c r="BF206" s="3"/>
      <c r="BG206" s="31"/>
    </row>
    <row r="207" spans="1:59" ht="25.5" hidden="1" customHeight="1" x14ac:dyDescent="0.2">
      <c r="A207" s="50"/>
      <c r="B207" s="31"/>
      <c r="C207" s="258" t="s">
        <v>96</v>
      </c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  <c r="V207" s="259"/>
      <c r="W207" s="259"/>
      <c r="X207" s="259"/>
      <c r="Y207" s="259"/>
      <c r="Z207" s="259"/>
      <c r="AA207" s="259"/>
      <c r="AB207" s="260"/>
      <c r="AC207" s="31"/>
      <c r="AD207" s="3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31"/>
      <c r="AS207" s="31"/>
      <c r="AT207" s="31"/>
      <c r="AU207" s="31"/>
      <c r="AV207" s="31"/>
      <c r="AW207" s="31"/>
      <c r="AX207" s="31"/>
      <c r="AY207" s="31"/>
      <c r="AZ207" s="101" t="s">
        <v>34</v>
      </c>
      <c r="BA207" s="31"/>
      <c r="BB207" s="31"/>
      <c r="BC207" s="31"/>
      <c r="BD207" s="3"/>
      <c r="BE207" s="3"/>
      <c r="BF207" s="3"/>
      <c r="BG207" s="31"/>
    </row>
    <row r="208" spans="1:59" ht="25.5" hidden="1" customHeight="1" x14ac:dyDescent="0.15">
      <c r="A208" s="50"/>
      <c r="B208" s="31"/>
      <c r="C208" s="261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3"/>
      <c r="AC208" s="31"/>
      <c r="AD208" s="31"/>
      <c r="AE208" s="44" t="s">
        <v>35</v>
      </c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31"/>
      <c r="AS208" s="31"/>
      <c r="AT208" s="31"/>
      <c r="AU208" s="31"/>
      <c r="AV208" s="31"/>
      <c r="AW208" s="31" t="s">
        <v>36</v>
      </c>
      <c r="AX208" s="31"/>
      <c r="AY208" s="31"/>
      <c r="AZ208" s="31" t="s">
        <v>37</v>
      </c>
      <c r="BA208" s="102"/>
      <c r="BB208" s="31"/>
      <c r="BC208" s="31"/>
      <c r="BD208" s="3"/>
      <c r="BE208" s="3"/>
      <c r="BF208" s="3"/>
      <c r="BG208" s="31"/>
    </row>
    <row r="209" spans="1:59" s="48" customFormat="1" ht="25.5" hidden="1" customHeight="1" x14ac:dyDescent="0.15">
      <c r="A209" s="50"/>
      <c r="B209" s="31"/>
      <c r="C209" s="261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3"/>
      <c r="AC209" s="34"/>
      <c r="AD209" s="34"/>
      <c r="AE209" s="264" t="s">
        <v>48</v>
      </c>
      <c r="AF209" s="265"/>
      <c r="AG209" s="265"/>
      <c r="AH209" s="265"/>
      <c r="AI209" s="265"/>
      <c r="AJ209" s="265"/>
      <c r="AK209" s="266"/>
      <c r="AL209" s="270">
        <f>IF(AZ199=0,0,ROUNDUP(AW209/AZ199,3))</f>
        <v>0</v>
      </c>
      <c r="AM209" s="271"/>
      <c r="AN209" s="271"/>
      <c r="AO209" s="271"/>
      <c r="AP209" s="271"/>
      <c r="AQ209" s="272"/>
      <c r="AR209" s="31"/>
      <c r="AS209" s="31"/>
      <c r="AT209" s="31"/>
      <c r="AU209" s="43"/>
      <c r="AV209" s="276" t="s">
        <v>39</v>
      </c>
      <c r="AW209" s="277">
        <f>IF(AW199-AW204&gt;0,IF(AW199-AW204&gt;AZ199,AZ199,AW199-AW204),0)</f>
        <v>0</v>
      </c>
      <c r="AX209" s="278" t="s">
        <v>40</v>
      </c>
      <c r="AY209" s="278"/>
      <c r="AZ209" s="102"/>
      <c r="BA209" s="102"/>
      <c r="BB209" s="43"/>
      <c r="BC209" s="43"/>
      <c r="BD209" s="40"/>
      <c r="BE209" s="40"/>
      <c r="BF209" s="40"/>
      <c r="BG209" s="43"/>
    </row>
    <row r="210" spans="1:59" ht="35.25" hidden="1" customHeight="1" x14ac:dyDescent="0.15">
      <c r="A210" s="62"/>
      <c r="B210" s="31"/>
      <c r="C210" s="261"/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3"/>
      <c r="AC210" s="31"/>
      <c r="AD210" s="31"/>
      <c r="AE210" s="267"/>
      <c r="AF210" s="268"/>
      <c r="AG210" s="268"/>
      <c r="AH210" s="268"/>
      <c r="AI210" s="268"/>
      <c r="AJ210" s="268"/>
      <c r="AK210" s="269"/>
      <c r="AL210" s="273"/>
      <c r="AM210" s="274"/>
      <c r="AN210" s="274"/>
      <c r="AO210" s="274"/>
      <c r="AP210" s="274"/>
      <c r="AQ210" s="275"/>
      <c r="AR210" s="31"/>
      <c r="AS210" s="31"/>
      <c r="AT210" s="31"/>
      <c r="AU210" s="276"/>
      <c r="AV210" s="276"/>
      <c r="AW210" s="277"/>
      <c r="AX210" s="278"/>
      <c r="AY210" s="278"/>
      <c r="AZ210" s="31"/>
      <c r="BA210" s="31"/>
      <c r="BB210" s="31"/>
      <c r="BC210" s="31"/>
      <c r="BD210" s="3"/>
      <c r="BE210" s="3"/>
      <c r="BF210" s="3"/>
      <c r="BG210" s="31"/>
    </row>
    <row r="211" spans="1:59" ht="25.5" hidden="1" customHeight="1" x14ac:dyDescent="0.15">
      <c r="A211" s="62"/>
      <c r="B211" s="31"/>
      <c r="C211" s="261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3"/>
      <c r="AC211" s="31"/>
      <c r="AD211" s="31"/>
      <c r="AE211" s="31"/>
      <c r="AF211" s="31"/>
      <c r="AG211" s="31"/>
      <c r="AH211" s="31"/>
      <c r="AI211" s="31"/>
      <c r="AJ211" s="31"/>
      <c r="AK211" s="52" t="s">
        <v>21</v>
      </c>
      <c r="AL211" s="31"/>
      <c r="AM211" s="34"/>
      <c r="AN211" s="34"/>
      <c r="AO211" s="34"/>
      <c r="AP211" s="31"/>
      <c r="AQ211" s="31"/>
      <c r="AR211" s="31"/>
      <c r="AS211" s="31"/>
      <c r="AT211" s="31"/>
      <c r="AU211" s="276"/>
      <c r="AV211" s="31"/>
      <c r="AW211" s="31"/>
      <c r="AX211" s="31"/>
      <c r="AY211" s="31"/>
      <c r="AZ211" s="31"/>
      <c r="BA211" s="31"/>
      <c r="BB211" s="31"/>
      <c r="BC211" s="31"/>
      <c r="BD211" s="3"/>
      <c r="BE211" s="3"/>
      <c r="BF211" s="3"/>
      <c r="BG211" s="31"/>
    </row>
    <row r="212" spans="1:59" ht="25.5" hidden="1" customHeight="1" x14ac:dyDescent="0.15">
      <c r="A212" s="50"/>
      <c r="B212" s="30"/>
      <c r="C212" s="261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3"/>
      <c r="AC212" s="31"/>
      <c r="AD212" s="31"/>
      <c r="AE212" s="31"/>
      <c r="AF212" s="31"/>
      <c r="AG212" s="31"/>
      <c r="AH212" s="31"/>
      <c r="AI212" s="31"/>
      <c r="AJ212" s="31"/>
      <c r="AK212" s="53" t="s">
        <v>41</v>
      </c>
      <c r="AL212" s="31"/>
      <c r="AM212" s="34"/>
      <c r="AN212" s="34"/>
      <c r="AO212" s="34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"/>
      <c r="BE212" s="3"/>
      <c r="BF212" s="3"/>
    </row>
    <row r="213" spans="1:59" ht="25.5" hidden="1" customHeight="1" x14ac:dyDescent="0.15">
      <c r="A213" s="50"/>
      <c r="B213" s="30"/>
      <c r="C213" s="253" t="s">
        <v>42</v>
      </c>
      <c r="D213" s="254"/>
      <c r="E213" s="255" t="s">
        <v>53</v>
      </c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6"/>
      <c r="AC213" s="31"/>
      <c r="AD213" s="31"/>
      <c r="AE213" s="31"/>
      <c r="AF213" s="31"/>
      <c r="AG213" s="31"/>
      <c r="AH213" s="31"/>
      <c r="AI213" s="31"/>
      <c r="AJ213" s="31"/>
      <c r="AK213" s="53"/>
      <c r="AL213" s="31"/>
      <c r="AM213" s="34"/>
      <c r="AN213" s="34"/>
      <c r="AO213" s="34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"/>
      <c r="BE213" s="3"/>
      <c r="BF213" s="3"/>
    </row>
    <row r="214" spans="1:59" ht="55.5" customHeight="1" x14ac:dyDescent="0.15">
      <c r="A214" s="54"/>
      <c r="B214" s="257" t="s">
        <v>61</v>
      </c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  <c r="AA214" s="257"/>
      <c r="AB214" s="257"/>
      <c r="AC214" s="257"/>
      <c r="AD214" s="257"/>
      <c r="AE214" s="257"/>
      <c r="AF214" s="257"/>
      <c r="AG214" s="257"/>
      <c r="AH214" s="257"/>
      <c r="AI214" s="257"/>
      <c r="AJ214" s="257"/>
      <c r="AK214" s="257"/>
      <c r="AL214" s="257"/>
      <c r="AM214" s="257"/>
      <c r="AN214" s="257"/>
      <c r="AO214" s="257"/>
      <c r="AP214" s="257"/>
      <c r="AQ214" s="57"/>
      <c r="AR214" s="57"/>
      <c r="AS214" s="57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"/>
      <c r="BE214" s="3"/>
      <c r="BF214" s="3"/>
    </row>
    <row r="215" spans="1:59" s="10" customFormat="1" ht="28.5" customHeight="1" x14ac:dyDescent="0.15">
      <c r="A215" s="5" t="s">
        <v>62</v>
      </c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3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4"/>
      <c r="AF215" s="64"/>
      <c r="AG215" s="64"/>
      <c r="AH215" s="64"/>
      <c r="AI215" s="64"/>
      <c r="AJ215" s="64"/>
      <c r="AK215" s="6"/>
      <c r="AL215" s="64"/>
      <c r="AM215" s="6"/>
      <c r="AN215" s="6"/>
      <c r="AO215" s="6"/>
      <c r="AP215" s="64"/>
      <c r="AQ215" s="64"/>
      <c r="AR215" s="64"/>
      <c r="AS215" s="1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21"/>
      <c r="BE215" s="21"/>
      <c r="BF215" s="21"/>
    </row>
    <row r="216" spans="1:59" ht="15.75" customHeight="1" x14ac:dyDescent="0.1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"/>
      <c r="BE216" s="3"/>
      <c r="BF216" s="3"/>
    </row>
    <row r="217" spans="1:59" x14ac:dyDescent="0.15">
      <c r="C217" s="1" t="s">
        <v>63</v>
      </c>
      <c r="AG217" s="60"/>
      <c r="AH217" s="60"/>
      <c r="AI217" s="60"/>
      <c r="AJ217" s="60"/>
      <c r="AK217" s="60"/>
      <c r="AL217" s="60"/>
      <c r="AM217" s="60"/>
      <c r="AN217" s="60"/>
      <c r="AO217" s="60"/>
      <c r="AT217" s="31"/>
      <c r="AU217" s="31"/>
      <c r="AV217" s="106"/>
      <c r="AW217" s="106"/>
      <c r="AX217" s="106"/>
      <c r="AY217" s="106"/>
      <c r="AZ217" s="106"/>
      <c r="BA217" s="106"/>
      <c r="BB217" s="106"/>
      <c r="BC217" s="31"/>
      <c r="BD217" s="3"/>
      <c r="BE217" s="3"/>
      <c r="BF217" s="3"/>
    </row>
    <row r="218" spans="1:59" ht="37.5" customHeight="1" x14ac:dyDescent="0.15">
      <c r="C218" s="236" t="s">
        <v>95</v>
      </c>
      <c r="D218" s="237"/>
      <c r="E218" s="238" t="s">
        <v>64</v>
      </c>
      <c r="F218" s="239"/>
      <c r="G218" s="239"/>
      <c r="H218" s="239"/>
      <c r="I218" s="239"/>
      <c r="J218" s="239"/>
      <c r="K218" s="239"/>
      <c r="L218" s="239"/>
      <c r="M218" s="240"/>
      <c r="N218" s="244" t="s">
        <v>94</v>
      </c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  <c r="AI218" s="245"/>
      <c r="AJ218" s="245"/>
      <c r="AK218" s="245"/>
      <c r="AL218" s="245"/>
      <c r="AM218" s="245"/>
      <c r="AN218" s="245"/>
      <c r="AO218" s="245"/>
      <c r="AP218" s="246"/>
      <c r="AQ218" s="227"/>
      <c r="AR218" s="227"/>
      <c r="AS218" s="227"/>
      <c r="AT218" s="227"/>
      <c r="AU218" s="227"/>
      <c r="AV218" s="227"/>
      <c r="AW218" s="227"/>
      <c r="AX218" s="31"/>
      <c r="AY218" s="3"/>
      <c r="AZ218" s="3"/>
      <c r="BA218" s="3"/>
    </row>
    <row r="219" spans="1:59" ht="18.75" customHeight="1" x14ac:dyDescent="0.15">
      <c r="C219" s="237"/>
      <c r="D219" s="237"/>
      <c r="E219" s="241"/>
      <c r="F219" s="242"/>
      <c r="G219" s="242"/>
      <c r="H219" s="242"/>
      <c r="I219" s="242"/>
      <c r="J219" s="242"/>
      <c r="K219" s="242"/>
      <c r="L219" s="242"/>
      <c r="M219" s="243"/>
      <c r="N219" s="247"/>
      <c r="O219" s="248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248"/>
      <c r="AM219" s="248"/>
      <c r="AN219" s="248"/>
      <c r="AO219" s="248"/>
      <c r="AP219" s="249"/>
      <c r="AQ219" s="227"/>
      <c r="AR219" s="227"/>
      <c r="AS219" s="227"/>
      <c r="AT219" s="227"/>
      <c r="AU219" s="227"/>
      <c r="AV219" s="227"/>
      <c r="AW219" s="227"/>
      <c r="AX219" s="31"/>
      <c r="AY219" s="3"/>
      <c r="AZ219" s="3"/>
      <c r="BA219" s="3"/>
    </row>
    <row r="220" spans="1:59" ht="32.25" customHeight="1" x14ac:dyDescent="0.15">
      <c r="C220" s="237"/>
      <c r="D220" s="237"/>
      <c r="E220" s="228">
        <v>150</v>
      </c>
      <c r="F220" s="229"/>
      <c r="G220" s="229"/>
      <c r="H220" s="229"/>
      <c r="I220" s="229"/>
      <c r="J220" s="229"/>
      <c r="K220" s="229"/>
      <c r="L220" s="232" t="s">
        <v>0</v>
      </c>
      <c r="M220" s="233"/>
      <c r="N220" s="247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  <c r="AM220" s="248"/>
      <c r="AN220" s="248"/>
      <c r="AO220" s="248"/>
      <c r="AP220" s="249"/>
      <c r="AQ220" s="123"/>
      <c r="AR220" s="123"/>
      <c r="AS220" s="123"/>
      <c r="AT220" s="123"/>
      <c r="AU220" s="123"/>
      <c r="AV220" s="123"/>
      <c r="AW220" s="123"/>
      <c r="AX220" s="31"/>
      <c r="AY220" s="3"/>
      <c r="AZ220" s="3"/>
      <c r="BA220" s="3"/>
    </row>
    <row r="221" spans="1:59" ht="32.25" customHeight="1" x14ac:dyDescent="0.15">
      <c r="C221" s="237"/>
      <c r="D221" s="237"/>
      <c r="E221" s="230"/>
      <c r="F221" s="231"/>
      <c r="G221" s="231"/>
      <c r="H221" s="231"/>
      <c r="I221" s="231"/>
      <c r="J221" s="231"/>
      <c r="K221" s="231"/>
      <c r="L221" s="234"/>
      <c r="M221" s="235"/>
      <c r="N221" s="250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2"/>
      <c r="AQ221" s="123"/>
      <c r="AR221" s="123"/>
      <c r="AS221" s="123"/>
      <c r="AT221" s="123"/>
      <c r="AU221" s="123"/>
      <c r="AV221" s="123"/>
      <c r="AW221" s="123"/>
      <c r="AX221" s="31"/>
      <c r="AY221" s="3"/>
      <c r="AZ221" s="3"/>
      <c r="BA221" s="3"/>
    </row>
    <row r="222" spans="1:59" ht="32.25" customHeight="1" x14ac:dyDescent="0.15">
      <c r="C222" s="68"/>
      <c r="D222" s="68"/>
      <c r="E222" s="106"/>
      <c r="F222" s="106"/>
      <c r="G222" s="106"/>
      <c r="H222" s="33"/>
      <c r="I222" s="33"/>
      <c r="J222" s="70"/>
      <c r="K222" s="70"/>
      <c r="L222" s="70"/>
      <c r="M222" s="70"/>
      <c r="N222" s="70"/>
      <c r="O222" s="70"/>
      <c r="P222" s="70"/>
      <c r="Q222" s="71"/>
      <c r="R222" s="71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73" t="s">
        <v>65</v>
      </c>
      <c r="AT222" s="31"/>
      <c r="AU222" s="31"/>
      <c r="AV222" s="106"/>
      <c r="AW222" s="106"/>
      <c r="AX222" s="106"/>
      <c r="AY222" s="106"/>
      <c r="AZ222" s="106"/>
      <c r="BA222" s="106"/>
      <c r="BB222" s="106"/>
      <c r="BC222" s="31"/>
      <c r="BD222" s="3"/>
      <c r="BE222" s="3"/>
      <c r="BF222" s="3"/>
    </row>
    <row r="223" spans="1:59" s="74" customFormat="1" ht="18.75" customHeight="1" x14ac:dyDescent="0.15">
      <c r="C223" s="33"/>
      <c r="D223" s="33"/>
      <c r="E223" s="33"/>
      <c r="F223" s="33"/>
      <c r="G223" s="33"/>
      <c r="H223" s="33"/>
      <c r="I223" s="33"/>
      <c r="J223" s="75"/>
      <c r="K223" s="33"/>
      <c r="L223" s="33"/>
      <c r="M223" s="33"/>
      <c r="N223" s="33"/>
      <c r="O223" s="33"/>
      <c r="P223" s="71"/>
      <c r="Q223" s="71"/>
      <c r="R223" s="71"/>
      <c r="S223" s="71"/>
      <c r="T223" s="71"/>
      <c r="U223" s="71"/>
      <c r="V223" s="71"/>
      <c r="W223" s="71"/>
      <c r="X223" s="32"/>
      <c r="Y223" s="32"/>
      <c r="Z223" s="32"/>
      <c r="AA223" s="33"/>
      <c r="AB223" s="33"/>
      <c r="AC223" s="33"/>
      <c r="AD223" s="47"/>
      <c r="AE223" s="66"/>
      <c r="AF223" s="66"/>
      <c r="AG223" s="47"/>
      <c r="AH223" s="47"/>
      <c r="AI223" s="47"/>
      <c r="AJ223" s="47"/>
      <c r="AK223" s="47"/>
      <c r="AL223" s="47"/>
      <c r="AM223" s="47"/>
      <c r="AN223" s="47"/>
      <c r="AO223" s="47"/>
      <c r="AT223" s="47"/>
      <c r="AU223" s="47"/>
      <c r="AV223" s="31"/>
      <c r="AW223" s="31"/>
      <c r="AX223" s="31"/>
      <c r="AY223" s="31"/>
      <c r="AZ223" s="31"/>
      <c r="BA223" s="31"/>
      <c r="BB223" s="31"/>
      <c r="BC223" s="47"/>
      <c r="BD223" s="4"/>
      <c r="BE223" s="4"/>
      <c r="BF223" s="4"/>
    </row>
    <row r="224" spans="1:59" ht="33" customHeight="1" x14ac:dyDescent="0.15">
      <c r="C224" s="65" t="s">
        <v>66</v>
      </c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"/>
      <c r="BE224" s="3"/>
      <c r="BF224" s="3"/>
    </row>
    <row r="225" spans="2:58" ht="24.95" customHeight="1" x14ac:dyDescent="0.15">
      <c r="C225" s="1" t="s">
        <v>67</v>
      </c>
      <c r="D225" s="77" t="s">
        <v>68</v>
      </c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"/>
      <c r="BE225" s="3"/>
      <c r="BF225" s="3"/>
    </row>
    <row r="226" spans="2:58" s="78" customFormat="1" ht="25.5" customHeight="1" x14ac:dyDescent="0.15">
      <c r="B226" s="79"/>
      <c r="C226" s="98" t="s">
        <v>67</v>
      </c>
      <c r="D226" s="188" t="s">
        <v>97</v>
      </c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79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80"/>
      <c r="BE226" s="80"/>
      <c r="BF226" s="80"/>
    </row>
    <row r="227" spans="2:58" ht="23.25" customHeight="1" x14ac:dyDescent="0.15">
      <c r="B227" s="79"/>
      <c r="C227" s="98"/>
      <c r="D227" s="104" t="s">
        <v>98</v>
      </c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"/>
      <c r="BE227" s="3"/>
      <c r="BF227" s="3"/>
    </row>
    <row r="228" spans="2:58" ht="23.25" customHeight="1" x14ac:dyDescent="0.15">
      <c r="B228" s="79"/>
      <c r="C228" s="98" t="s">
        <v>67</v>
      </c>
      <c r="D228" s="188" t="s">
        <v>99</v>
      </c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79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"/>
      <c r="BE228" s="3"/>
      <c r="BF228" s="3"/>
    </row>
    <row r="229" spans="2:58" ht="23.25" customHeight="1" x14ac:dyDescent="0.15">
      <c r="B229" s="79"/>
      <c r="C229" s="98"/>
      <c r="D229" s="104" t="s">
        <v>100</v>
      </c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"/>
      <c r="BE229" s="3"/>
      <c r="BF229" s="3"/>
    </row>
    <row r="230" spans="2:58" s="11" customFormat="1" ht="28.5" customHeight="1" x14ac:dyDescent="0.15">
      <c r="C230" s="76" t="s">
        <v>67</v>
      </c>
      <c r="D230" s="105" t="s">
        <v>89</v>
      </c>
      <c r="E230" s="81"/>
      <c r="F230" s="2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3"/>
      <c r="AR230" s="83"/>
      <c r="AS230" s="1"/>
      <c r="AT230" s="31"/>
      <c r="AU230" s="29"/>
      <c r="AV230" s="29"/>
      <c r="AW230" s="29"/>
      <c r="AX230" s="29"/>
      <c r="AY230" s="29"/>
      <c r="AZ230" s="29"/>
      <c r="BA230" s="29"/>
      <c r="BB230" s="29"/>
      <c r="BC230" s="29"/>
      <c r="BD230" s="84"/>
      <c r="BE230" s="84"/>
      <c r="BF230" s="84"/>
    </row>
    <row r="231" spans="2:58" s="11" customFormat="1" ht="18.75" customHeight="1" thickBot="1" x14ac:dyDescent="0.2">
      <c r="D231" s="22"/>
      <c r="E231" s="85"/>
      <c r="L231" s="86"/>
      <c r="M231" s="86"/>
      <c r="N231" s="86"/>
      <c r="O231" s="86"/>
      <c r="P231" s="86"/>
      <c r="Q231" s="86"/>
      <c r="R231" s="87"/>
      <c r="S231" s="87"/>
      <c r="T231" s="87"/>
      <c r="U231" s="87"/>
      <c r="V231" s="87"/>
      <c r="W231" s="87"/>
      <c r="X231" s="88"/>
      <c r="Y231" s="88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9"/>
      <c r="AR231" s="89"/>
      <c r="AS231" s="74"/>
      <c r="AT231" s="31"/>
      <c r="AU231" s="52"/>
      <c r="AV231" s="29"/>
      <c r="AW231" s="29"/>
      <c r="AX231" s="29"/>
      <c r="AY231" s="29"/>
      <c r="AZ231" s="29"/>
      <c r="BA231" s="29"/>
      <c r="BB231" s="29"/>
      <c r="BC231" s="29"/>
      <c r="BD231" s="84"/>
      <c r="BE231" s="84"/>
      <c r="BF231" s="84"/>
    </row>
    <row r="232" spans="2:58" x14ac:dyDescent="0.15">
      <c r="C232" s="189" t="s">
        <v>69</v>
      </c>
      <c r="D232" s="190"/>
      <c r="E232" s="190"/>
      <c r="F232" s="190"/>
      <c r="G232" s="190"/>
      <c r="H232" s="190"/>
      <c r="I232" s="194" t="s">
        <v>104</v>
      </c>
      <c r="J232" s="195"/>
      <c r="K232" s="196"/>
      <c r="L232" s="197" t="s">
        <v>64</v>
      </c>
      <c r="M232" s="123"/>
      <c r="N232" s="123"/>
      <c r="O232" s="123"/>
      <c r="P232" s="123"/>
      <c r="Q232" s="198"/>
      <c r="R232" s="201" t="s">
        <v>70</v>
      </c>
      <c r="S232" s="202"/>
      <c r="T232" s="202"/>
      <c r="U232" s="202"/>
      <c r="V232" s="202"/>
      <c r="W232" s="203"/>
      <c r="X232" s="207" t="s">
        <v>71</v>
      </c>
      <c r="Y232" s="208"/>
      <c r="Z232" s="208"/>
      <c r="AA232" s="208"/>
      <c r="AB232" s="208"/>
      <c r="AC232" s="209"/>
      <c r="AD232" s="204" t="s">
        <v>93</v>
      </c>
      <c r="AE232" s="205"/>
      <c r="AF232" s="205"/>
      <c r="AG232" s="205"/>
      <c r="AH232" s="205"/>
      <c r="AI232" s="210"/>
      <c r="AJ232" s="60"/>
      <c r="AT232" s="31"/>
      <c r="AU232" s="31"/>
      <c r="AV232" s="31"/>
      <c r="AW232" s="31"/>
      <c r="AX232" s="31"/>
      <c r="AY232" s="31"/>
      <c r="AZ232" s="31"/>
      <c r="BA232" s="211" t="s">
        <v>72</v>
      </c>
      <c r="BB232" s="211" t="s">
        <v>73</v>
      </c>
      <c r="BC232" s="31"/>
      <c r="BD232" s="3"/>
      <c r="BE232" s="3"/>
      <c r="BF232" s="3"/>
    </row>
    <row r="233" spans="2:58" x14ac:dyDescent="0.15">
      <c r="C233" s="191"/>
      <c r="D233" s="123"/>
      <c r="E233" s="123"/>
      <c r="F233" s="123"/>
      <c r="G233" s="123"/>
      <c r="H233" s="123"/>
      <c r="I233" s="197"/>
      <c r="J233" s="123"/>
      <c r="K233" s="198"/>
      <c r="L233" s="197"/>
      <c r="M233" s="123"/>
      <c r="N233" s="123"/>
      <c r="O233" s="123"/>
      <c r="P233" s="123"/>
      <c r="Q233" s="198"/>
      <c r="R233" s="204"/>
      <c r="S233" s="205"/>
      <c r="T233" s="205"/>
      <c r="U233" s="205"/>
      <c r="V233" s="205"/>
      <c r="W233" s="206"/>
      <c r="X233" s="212" t="s">
        <v>74</v>
      </c>
      <c r="Y233" s="213"/>
      <c r="Z233" s="214"/>
      <c r="AA233" s="221" t="s">
        <v>75</v>
      </c>
      <c r="AB233" s="213"/>
      <c r="AC233" s="222"/>
      <c r="AD233" s="204"/>
      <c r="AE233" s="205"/>
      <c r="AF233" s="205"/>
      <c r="AG233" s="205"/>
      <c r="AH233" s="205"/>
      <c r="AI233" s="210"/>
      <c r="AJ233" s="60"/>
      <c r="AT233" s="31"/>
      <c r="AU233" s="31"/>
      <c r="AV233" s="31"/>
      <c r="AW233" s="31"/>
      <c r="AX233" s="31"/>
      <c r="AY233" s="31"/>
      <c r="AZ233" s="31"/>
      <c r="BA233" s="123"/>
      <c r="BB233" s="124"/>
      <c r="BC233" s="31"/>
      <c r="BD233" s="3"/>
      <c r="BE233" s="3"/>
      <c r="BF233" s="3"/>
    </row>
    <row r="234" spans="2:58" x14ac:dyDescent="0.15">
      <c r="C234" s="191"/>
      <c r="D234" s="123"/>
      <c r="E234" s="123"/>
      <c r="F234" s="123"/>
      <c r="G234" s="123"/>
      <c r="H234" s="123"/>
      <c r="I234" s="197"/>
      <c r="J234" s="123"/>
      <c r="K234" s="198"/>
      <c r="L234" s="197"/>
      <c r="M234" s="123"/>
      <c r="N234" s="123"/>
      <c r="O234" s="123"/>
      <c r="P234" s="123"/>
      <c r="Q234" s="198"/>
      <c r="R234" s="204"/>
      <c r="S234" s="205"/>
      <c r="T234" s="205"/>
      <c r="U234" s="205"/>
      <c r="V234" s="205"/>
      <c r="W234" s="206"/>
      <c r="X234" s="215"/>
      <c r="Y234" s="216"/>
      <c r="Z234" s="217"/>
      <c r="AA234" s="223"/>
      <c r="AB234" s="216"/>
      <c r="AC234" s="224"/>
      <c r="AD234" s="204"/>
      <c r="AE234" s="205"/>
      <c r="AF234" s="205"/>
      <c r="AG234" s="205"/>
      <c r="AH234" s="205"/>
      <c r="AI234" s="210"/>
      <c r="AJ234" s="60"/>
      <c r="AT234" s="31"/>
      <c r="AU234" s="31"/>
      <c r="AV234" s="31"/>
      <c r="AW234" s="31"/>
      <c r="AX234" s="31"/>
      <c r="AY234" s="31"/>
      <c r="AZ234" s="31"/>
      <c r="BA234" s="123"/>
      <c r="BB234" s="124"/>
      <c r="BC234" s="31"/>
      <c r="BD234" s="3"/>
      <c r="BE234" s="3"/>
      <c r="BF234" s="3"/>
    </row>
    <row r="235" spans="2:58" x14ac:dyDescent="0.15">
      <c r="C235" s="192"/>
      <c r="D235" s="193"/>
      <c r="E235" s="193"/>
      <c r="F235" s="193"/>
      <c r="G235" s="193"/>
      <c r="H235" s="193"/>
      <c r="I235" s="199"/>
      <c r="J235" s="193"/>
      <c r="K235" s="200"/>
      <c r="L235" s="199"/>
      <c r="M235" s="193"/>
      <c r="N235" s="193"/>
      <c r="O235" s="193"/>
      <c r="P235" s="193"/>
      <c r="Q235" s="200"/>
      <c r="R235" s="204"/>
      <c r="S235" s="205"/>
      <c r="T235" s="205"/>
      <c r="U235" s="205"/>
      <c r="V235" s="205"/>
      <c r="W235" s="206"/>
      <c r="X235" s="218"/>
      <c r="Y235" s="219"/>
      <c r="Z235" s="220"/>
      <c r="AA235" s="225"/>
      <c r="AB235" s="219"/>
      <c r="AC235" s="226"/>
      <c r="AD235" s="204"/>
      <c r="AE235" s="205"/>
      <c r="AF235" s="205"/>
      <c r="AG235" s="205"/>
      <c r="AH235" s="205"/>
      <c r="AI235" s="210"/>
      <c r="AJ235" s="60"/>
      <c r="AT235" s="31"/>
      <c r="AU235" s="31"/>
      <c r="AV235" s="31"/>
      <c r="AW235" s="31"/>
      <c r="AX235" s="31"/>
      <c r="AY235" s="31"/>
      <c r="AZ235" s="31"/>
      <c r="BA235" s="123"/>
      <c r="BB235" s="124"/>
      <c r="BC235" s="31"/>
      <c r="BD235" s="3"/>
      <c r="BE235" s="3"/>
      <c r="BF235" s="3"/>
    </row>
    <row r="236" spans="2:58" ht="10.9" customHeight="1" x14ac:dyDescent="0.15">
      <c r="C236" s="125">
        <v>8</v>
      </c>
      <c r="D236" s="128" t="s">
        <v>76</v>
      </c>
      <c r="E236" s="131">
        <v>2</v>
      </c>
      <c r="F236" s="131" t="s">
        <v>77</v>
      </c>
      <c r="G236" s="125" t="s">
        <v>78</v>
      </c>
      <c r="H236" s="131"/>
      <c r="I236" s="134" t="s">
        <v>110</v>
      </c>
      <c r="J236" s="135"/>
      <c r="K236" s="136"/>
      <c r="L236" s="143">
        <f>E$220</f>
        <v>150</v>
      </c>
      <c r="M236" s="144"/>
      <c r="N236" s="144"/>
      <c r="O236" s="144"/>
      <c r="P236" s="144"/>
      <c r="Q236" s="145"/>
      <c r="R236" s="152">
        <f>IF(AND(I236="○",BA236="●"),2+ROUNDDOWN(($L236-100)/100,0)*2,0)</f>
        <v>2</v>
      </c>
      <c r="S236" s="153"/>
      <c r="T236" s="153"/>
      <c r="U236" s="153"/>
      <c r="V236" s="153"/>
      <c r="W236" s="154"/>
      <c r="X236" s="137">
        <v>2</v>
      </c>
      <c r="Y236" s="138"/>
      <c r="Z236" s="163"/>
      <c r="AA236" s="114">
        <f>IF(X236=1,$AL$38,IF(X236=2,$AL$57,IF(X236=3,$AL$76,IF(X236=4,$AL$95,IF(X236=5,$AL$114,IF(X236=6,$AL$133,IF(X236=7,$AL$152,IF(X236=8,$AL$171,IF(X236=9,$AL$190,IF(X236=10,$AL$209,0))))))))))</f>
        <v>0.23100000000000001</v>
      </c>
      <c r="AB236" s="115"/>
      <c r="AC236" s="116"/>
      <c r="AD236" s="120">
        <f>IF(I236="○",ROUNDUP(R236*AA236,1),0)</f>
        <v>0.5</v>
      </c>
      <c r="AE236" s="121"/>
      <c r="AF236" s="121"/>
      <c r="AG236" s="121"/>
      <c r="AH236" s="121"/>
      <c r="AI236" s="122"/>
      <c r="AJ236" s="60"/>
      <c r="AT236" s="31"/>
      <c r="AU236" s="31"/>
      <c r="AV236" s="31"/>
      <c r="AW236" s="31"/>
      <c r="AX236" s="31"/>
      <c r="AY236" s="31"/>
      <c r="AZ236" s="31"/>
      <c r="BA236" s="123" t="str">
        <f>IF(OR(I236="×",BA240="×"),"×","●")</f>
        <v>●</v>
      </c>
      <c r="BB236" s="124" t="str">
        <f>IF(BA236="●",IF(I236="定","-",I236),"-")</f>
        <v>○</v>
      </c>
      <c r="BC236" s="31"/>
      <c r="BD236" s="3"/>
      <c r="BE236" s="3"/>
      <c r="BF236" s="3"/>
    </row>
    <row r="237" spans="2:58" ht="10.9" customHeight="1" x14ac:dyDescent="0.15">
      <c r="C237" s="126"/>
      <c r="D237" s="129"/>
      <c r="E237" s="132"/>
      <c r="F237" s="132"/>
      <c r="G237" s="126"/>
      <c r="H237" s="132"/>
      <c r="I237" s="137"/>
      <c r="J237" s="138"/>
      <c r="K237" s="139"/>
      <c r="L237" s="146"/>
      <c r="M237" s="147"/>
      <c r="N237" s="147"/>
      <c r="O237" s="147"/>
      <c r="P237" s="147"/>
      <c r="Q237" s="148"/>
      <c r="R237" s="152"/>
      <c r="S237" s="153"/>
      <c r="T237" s="153"/>
      <c r="U237" s="153"/>
      <c r="V237" s="153"/>
      <c r="W237" s="154"/>
      <c r="X237" s="137"/>
      <c r="Y237" s="138"/>
      <c r="Z237" s="163"/>
      <c r="AA237" s="114"/>
      <c r="AB237" s="115"/>
      <c r="AC237" s="116"/>
      <c r="AD237" s="120"/>
      <c r="AE237" s="121"/>
      <c r="AF237" s="121"/>
      <c r="AG237" s="121"/>
      <c r="AH237" s="121"/>
      <c r="AI237" s="122"/>
      <c r="AJ237" s="60"/>
      <c r="AT237" s="31"/>
      <c r="AU237" s="31"/>
      <c r="AV237" s="31"/>
      <c r="AW237" s="31"/>
      <c r="AX237" s="31"/>
      <c r="AY237" s="31"/>
      <c r="AZ237" s="31"/>
      <c r="BA237" s="123"/>
      <c r="BB237" s="124"/>
      <c r="BC237" s="31"/>
      <c r="BD237" s="3"/>
      <c r="BE237" s="3"/>
      <c r="BF237" s="3"/>
    </row>
    <row r="238" spans="2:58" ht="10.9" customHeight="1" x14ac:dyDescent="0.15">
      <c r="C238" s="126"/>
      <c r="D238" s="129"/>
      <c r="E238" s="132"/>
      <c r="F238" s="132"/>
      <c r="G238" s="126"/>
      <c r="H238" s="132"/>
      <c r="I238" s="137"/>
      <c r="J238" s="138"/>
      <c r="K238" s="139"/>
      <c r="L238" s="146"/>
      <c r="M238" s="147"/>
      <c r="N238" s="147"/>
      <c r="O238" s="147"/>
      <c r="P238" s="147"/>
      <c r="Q238" s="148"/>
      <c r="R238" s="152"/>
      <c r="S238" s="153"/>
      <c r="T238" s="153"/>
      <c r="U238" s="153"/>
      <c r="V238" s="153"/>
      <c r="W238" s="154"/>
      <c r="X238" s="137"/>
      <c r="Y238" s="138"/>
      <c r="Z238" s="163"/>
      <c r="AA238" s="114"/>
      <c r="AB238" s="115"/>
      <c r="AC238" s="116"/>
      <c r="AD238" s="120"/>
      <c r="AE238" s="121"/>
      <c r="AF238" s="121"/>
      <c r="AG238" s="121"/>
      <c r="AH238" s="121"/>
      <c r="AI238" s="122"/>
      <c r="AJ238" s="60"/>
      <c r="AT238" s="31"/>
      <c r="AU238" s="31"/>
      <c r="AV238" s="31"/>
      <c r="AW238" s="31"/>
      <c r="AX238" s="31"/>
      <c r="AY238" s="31"/>
      <c r="AZ238" s="31"/>
      <c r="BA238" s="123"/>
      <c r="BB238" s="124"/>
      <c r="BC238" s="31"/>
      <c r="BD238" s="3"/>
      <c r="BE238" s="3"/>
      <c r="BF238" s="3"/>
    </row>
    <row r="239" spans="2:58" ht="10.9" customHeight="1" x14ac:dyDescent="0.15">
      <c r="C239" s="127"/>
      <c r="D239" s="130"/>
      <c r="E239" s="133"/>
      <c r="F239" s="133"/>
      <c r="G239" s="127"/>
      <c r="H239" s="133"/>
      <c r="I239" s="140"/>
      <c r="J239" s="141"/>
      <c r="K239" s="142"/>
      <c r="L239" s="149"/>
      <c r="M239" s="150"/>
      <c r="N239" s="150"/>
      <c r="O239" s="150"/>
      <c r="P239" s="150"/>
      <c r="Q239" s="151"/>
      <c r="R239" s="152"/>
      <c r="S239" s="153"/>
      <c r="T239" s="153"/>
      <c r="U239" s="153"/>
      <c r="V239" s="153"/>
      <c r="W239" s="154"/>
      <c r="X239" s="140"/>
      <c r="Y239" s="141"/>
      <c r="Z239" s="164"/>
      <c r="AA239" s="117"/>
      <c r="AB239" s="118"/>
      <c r="AC239" s="119"/>
      <c r="AD239" s="120"/>
      <c r="AE239" s="121"/>
      <c r="AF239" s="121"/>
      <c r="AG239" s="121"/>
      <c r="AH239" s="121"/>
      <c r="AI239" s="122"/>
      <c r="AJ239" s="60"/>
      <c r="AT239" s="31"/>
      <c r="AU239" s="31"/>
      <c r="AV239" s="31"/>
      <c r="AW239" s="31"/>
      <c r="AX239" s="31"/>
      <c r="AY239" s="31"/>
      <c r="AZ239" s="31"/>
      <c r="BA239" s="123"/>
      <c r="BB239" s="124"/>
      <c r="BC239" s="31"/>
      <c r="BD239" s="3"/>
      <c r="BE239" s="3"/>
      <c r="BF239" s="3"/>
    </row>
    <row r="240" spans="2:58" ht="10.9" customHeight="1" x14ac:dyDescent="0.15">
      <c r="C240" s="125">
        <v>8</v>
      </c>
      <c r="D240" s="128" t="s">
        <v>76</v>
      </c>
      <c r="E240" s="131">
        <v>3</v>
      </c>
      <c r="F240" s="131" t="s">
        <v>77</v>
      </c>
      <c r="G240" s="125" t="s">
        <v>79</v>
      </c>
      <c r="H240" s="131"/>
      <c r="I240" s="134" t="s">
        <v>110</v>
      </c>
      <c r="J240" s="135"/>
      <c r="K240" s="136"/>
      <c r="L240" s="143">
        <f>E$220</f>
        <v>150</v>
      </c>
      <c r="M240" s="144"/>
      <c r="N240" s="144"/>
      <c r="O240" s="144"/>
      <c r="P240" s="144"/>
      <c r="Q240" s="145"/>
      <c r="R240" s="152">
        <f t="shared" ref="R240" si="0">IF(AND(I240="○",BA240="●"),2+ROUNDDOWN(($L240-100)/100,0)*2,0)</f>
        <v>2</v>
      </c>
      <c r="S240" s="153"/>
      <c r="T240" s="153"/>
      <c r="U240" s="153"/>
      <c r="V240" s="153"/>
      <c r="W240" s="154"/>
      <c r="X240" s="155">
        <v>1</v>
      </c>
      <c r="Y240" s="156"/>
      <c r="Z240" s="157"/>
      <c r="AA240" s="114">
        <f>IF(X240=1,$AL$38,IF(X240=2,$AL$57,IF(X240=3,$AL$76,IF(X240=4,$AL$95,IF(X240=5,$AL$114,IF(X240=6,$AL$133,IF(X240=7,$AL$152,IF(X240=8,$AL$171,IF(X240=9,$AL$190,IF(X240=10,$AL$209,0))))))))))</f>
        <v>0.154</v>
      </c>
      <c r="AB240" s="115"/>
      <c r="AC240" s="116"/>
      <c r="AD240" s="120">
        <f t="shared" ref="AD240" si="1">IF(I240="○",ROUNDUP(R240*AA240,1),0)</f>
        <v>0.4</v>
      </c>
      <c r="AE240" s="121"/>
      <c r="AF240" s="121"/>
      <c r="AG240" s="121"/>
      <c r="AH240" s="121"/>
      <c r="AI240" s="122"/>
      <c r="AJ240" s="60"/>
      <c r="AT240" s="31"/>
      <c r="AU240" s="31"/>
      <c r="AV240" s="31"/>
      <c r="AW240" s="31"/>
      <c r="AX240" s="31"/>
      <c r="AY240" s="31"/>
      <c r="AZ240" s="31"/>
      <c r="BA240" s="123" t="str">
        <f>IF(OR(I240="×",BA244="×"),"×","●")</f>
        <v>●</v>
      </c>
      <c r="BB240" s="124" t="str">
        <f>IF(BA240="●",IF(I240="定","-",I240),"-")</f>
        <v>○</v>
      </c>
      <c r="BC240" s="31"/>
      <c r="BD240" s="3"/>
      <c r="BE240" s="3"/>
      <c r="BF240" s="3"/>
    </row>
    <row r="241" spans="3:58" ht="10.9" customHeight="1" x14ac:dyDescent="0.15">
      <c r="C241" s="126"/>
      <c r="D241" s="129"/>
      <c r="E241" s="132"/>
      <c r="F241" s="132"/>
      <c r="G241" s="126"/>
      <c r="H241" s="132"/>
      <c r="I241" s="137"/>
      <c r="J241" s="138"/>
      <c r="K241" s="139"/>
      <c r="L241" s="146"/>
      <c r="M241" s="147"/>
      <c r="N241" s="147"/>
      <c r="O241" s="147"/>
      <c r="P241" s="147"/>
      <c r="Q241" s="148"/>
      <c r="R241" s="152"/>
      <c r="S241" s="153"/>
      <c r="T241" s="153"/>
      <c r="U241" s="153"/>
      <c r="V241" s="153"/>
      <c r="W241" s="154"/>
      <c r="X241" s="155"/>
      <c r="Y241" s="156"/>
      <c r="Z241" s="157"/>
      <c r="AA241" s="114"/>
      <c r="AB241" s="115"/>
      <c r="AC241" s="116"/>
      <c r="AD241" s="120"/>
      <c r="AE241" s="121"/>
      <c r="AF241" s="121"/>
      <c r="AG241" s="121"/>
      <c r="AH241" s="121"/>
      <c r="AI241" s="122"/>
      <c r="AJ241" s="60"/>
      <c r="AT241" s="31"/>
      <c r="AU241" s="31"/>
      <c r="AV241" s="31"/>
      <c r="AW241" s="31"/>
      <c r="AX241" s="31"/>
      <c r="AY241" s="31"/>
      <c r="AZ241" s="31"/>
      <c r="BA241" s="123"/>
      <c r="BB241" s="124"/>
      <c r="BC241" s="31"/>
      <c r="BD241" s="3"/>
      <c r="BE241" s="3"/>
      <c r="BF241" s="3"/>
    </row>
    <row r="242" spans="3:58" ht="10.9" customHeight="1" x14ac:dyDescent="0.15">
      <c r="C242" s="126"/>
      <c r="D242" s="129"/>
      <c r="E242" s="132"/>
      <c r="F242" s="132"/>
      <c r="G242" s="126"/>
      <c r="H242" s="132"/>
      <c r="I242" s="137"/>
      <c r="J242" s="138"/>
      <c r="K242" s="139"/>
      <c r="L242" s="146"/>
      <c r="M242" s="147"/>
      <c r="N242" s="147"/>
      <c r="O242" s="147"/>
      <c r="P242" s="147"/>
      <c r="Q242" s="148"/>
      <c r="R242" s="152"/>
      <c r="S242" s="153"/>
      <c r="T242" s="153"/>
      <c r="U242" s="153"/>
      <c r="V242" s="153"/>
      <c r="W242" s="154"/>
      <c r="X242" s="155"/>
      <c r="Y242" s="156"/>
      <c r="Z242" s="157"/>
      <c r="AA242" s="114"/>
      <c r="AB242" s="115"/>
      <c r="AC242" s="116"/>
      <c r="AD242" s="120"/>
      <c r="AE242" s="121"/>
      <c r="AF242" s="121"/>
      <c r="AG242" s="121"/>
      <c r="AH242" s="121"/>
      <c r="AI242" s="122"/>
      <c r="AJ242" s="60"/>
      <c r="AT242" s="31"/>
      <c r="AU242" s="31"/>
      <c r="AV242" s="31"/>
      <c r="AW242" s="31"/>
      <c r="AX242" s="31"/>
      <c r="AY242" s="31"/>
      <c r="AZ242" s="31"/>
      <c r="BA242" s="123"/>
      <c r="BB242" s="124"/>
      <c r="BC242" s="31"/>
      <c r="BD242" s="3"/>
      <c r="BE242" s="3"/>
      <c r="BF242" s="3"/>
    </row>
    <row r="243" spans="3:58" ht="10.9" customHeight="1" x14ac:dyDescent="0.15">
      <c r="C243" s="127"/>
      <c r="D243" s="130"/>
      <c r="E243" s="133"/>
      <c r="F243" s="133"/>
      <c r="G243" s="127"/>
      <c r="H243" s="133"/>
      <c r="I243" s="140"/>
      <c r="J243" s="141"/>
      <c r="K243" s="142"/>
      <c r="L243" s="149"/>
      <c r="M243" s="150"/>
      <c r="N243" s="150"/>
      <c r="O243" s="150"/>
      <c r="P243" s="150"/>
      <c r="Q243" s="151"/>
      <c r="R243" s="152"/>
      <c r="S243" s="153"/>
      <c r="T243" s="153"/>
      <c r="U243" s="153"/>
      <c r="V243" s="153"/>
      <c r="W243" s="154"/>
      <c r="X243" s="158"/>
      <c r="Y243" s="159"/>
      <c r="Z243" s="160"/>
      <c r="AA243" s="117"/>
      <c r="AB243" s="118"/>
      <c r="AC243" s="119"/>
      <c r="AD243" s="120"/>
      <c r="AE243" s="121"/>
      <c r="AF243" s="121"/>
      <c r="AG243" s="121"/>
      <c r="AH243" s="121"/>
      <c r="AI243" s="122"/>
      <c r="AJ243" s="60"/>
      <c r="AT243" s="31"/>
      <c r="AU243" s="31"/>
      <c r="AV243" s="31"/>
      <c r="AW243" s="31"/>
      <c r="AX243" s="31"/>
      <c r="AY243" s="31"/>
      <c r="AZ243" s="31"/>
      <c r="BA243" s="123"/>
      <c r="BB243" s="124"/>
      <c r="BC243" s="31"/>
      <c r="BD243" s="3"/>
      <c r="BE243" s="3"/>
      <c r="BF243" s="3"/>
    </row>
    <row r="244" spans="3:58" ht="10.9" customHeight="1" x14ac:dyDescent="0.15">
      <c r="C244" s="125">
        <v>8</v>
      </c>
      <c r="D244" s="128" t="s">
        <v>76</v>
      </c>
      <c r="E244" s="131">
        <v>4</v>
      </c>
      <c r="F244" s="131" t="s">
        <v>77</v>
      </c>
      <c r="G244" s="125" t="s">
        <v>80</v>
      </c>
      <c r="H244" s="131"/>
      <c r="I244" s="134" t="s">
        <v>110</v>
      </c>
      <c r="J244" s="135"/>
      <c r="K244" s="136"/>
      <c r="L244" s="143">
        <f>E$220</f>
        <v>150</v>
      </c>
      <c r="M244" s="144"/>
      <c r="N244" s="144"/>
      <c r="O244" s="144"/>
      <c r="P244" s="144"/>
      <c r="Q244" s="145"/>
      <c r="R244" s="152">
        <f t="shared" ref="R244" si="2">IF(AND(I244="○",BA244="●"),2+ROUNDDOWN(($L244-100)/100,0)*2,0)</f>
        <v>2</v>
      </c>
      <c r="S244" s="153"/>
      <c r="T244" s="153"/>
      <c r="U244" s="153"/>
      <c r="V244" s="153"/>
      <c r="W244" s="154"/>
      <c r="X244" s="155">
        <v>1</v>
      </c>
      <c r="Y244" s="156"/>
      <c r="Z244" s="157"/>
      <c r="AA244" s="114">
        <f>IF(X244=1,$AL$38,IF(X244=2,$AL$57,IF(X244=3,$AL$76,IF(X244=4,$AL$95,IF(X244=5,$AL$114,IF(X244=6,$AL$133,IF(X244=7,$AL$152,IF(X244=8,$AL$171,IF(X244=9,$AL$190,IF(X244=10,$AL$209,0))))))))))</f>
        <v>0.154</v>
      </c>
      <c r="AB244" s="115"/>
      <c r="AC244" s="116"/>
      <c r="AD244" s="120">
        <f t="shared" ref="AD244" si="3">IF(I244="○",ROUNDUP(R244*AA244,1),0)</f>
        <v>0.4</v>
      </c>
      <c r="AE244" s="121"/>
      <c r="AF244" s="121"/>
      <c r="AG244" s="121"/>
      <c r="AH244" s="121"/>
      <c r="AI244" s="122"/>
      <c r="AJ244" s="60"/>
      <c r="AT244" s="31"/>
      <c r="AU244" s="31"/>
      <c r="AV244" s="31"/>
      <c r="AW244" s="31"/>
      <c r="AX244" s="31"/>
      <c r="AY244" s="31"/>
      <c r="AZ244" s="31"/>
      <c r="BA244" s="123" t="str">
        <f>IF(OR(I244="×",BA248="×"),"×","●")</f>
        <v>●</v>
      </c>
      <c r="BB244" s="124" t="str">
        <f>IF(BA244="●",IF(I244="定","-",I244),"-")</f>
        <v>○</v>
      </c>
      <c r="BC244" s="31"/>
      <c r="BD244" s="3"/>
      <c r="BE244" s="3"/>
      <c r="BF244" s="3"/>
    </row>
    <row r="245" spans="3:58" ht="10.9" customHeight="1" x14ac:dyDescent="0.15">
      <c r="C245" s="126"/>
      <c r="D245" s="129"/>
      <c r="E245" s="132"/>
      <c r="F245" s="132"/>
      <c r="G245" s="126"/>
      <c r="H245" s="132"/>
      <c r="I245" s="137"/>
      <c r="J245" s="138"/>
      <c r="K245" s="139"/>
      <c r="L245" s="146"/>
      <c r="M245" s="147"/>
      <c r="N245" s="147"/>
      <c r="O245" s="147"/>
      <c r="P245" s="147"/>
      <c r="Q245" s="148"/>
      <c r="R245" s="152"/>
      <c r="S245" s="153"/>
      <c r="T245" s="153"/>
      <c r="U245" s="153"/>
      <c r="V245" s="153"/>
      <c r="W245" s="154"/>
      <c r="X245" s="155"/>
      <c r="Y245" s="156"/>
      <c r="Z245" s="157"/>
      <c r="AA245" s="114"/>
      <c r="AB245" s="115"/>
      <c r="AC245" s="116"/>
      <c r="AD245" s="120"/>
      <c r="AE245" s="121"/>
      <c r="AF245" s="121"/>
      <c r="AG245" s="121"/>
      <c r="AH245" s="121"/>
      <c r="AI245" s="122"/>
      <c r="AJ245" s="60"/>
      <c r="AT245" s="31"/>
      <c r="AU245" s="31"/>
      <c r="AV245" s="31"/>
      <c r="AW245" s="31"/>
      <c r="AX245" s="31"/>
      <c r="AY245" s="31"/>
      <c r="AZ245" s="31"/>
      <c r="BA245" s="123"/>
      <c r="BB245" s="124"/>
      <c r="BC245" s="31"/>
      <c r="BD245" s="3"/>
      <c r="BE245" s="3"/>
      <c r="BF245" s="3"/>
    </row>
    <row r="246" spans="3:58" ht="10.9" customHeight="1" x14ac:dyDescent="0.15">
      <c r="C246" s="126"/>
      <c r="D246" s="129"/>
      <c r="E246" s="132"/>
      <c r="F246" s="132"/>
      <c r="G246" s="126"/>
      <c r="H246" s="132"/>
      <c r="I246" s="137"/>
      <c r="J246" s="138"/>
      <c r="K246" s="139"/>
      <c r="L246" s="146"/>
      <c r="M246" s="147"/>
      <c r="N246" s="147"/>
      <c r="O246" s="147"/>
      <c r="P246" s="147"/>
      <c r="Q246" s="148"/>
      <c r="R246" s="152"/>
      <c r="S246" s="153"/>
      <c r="T246" s="153"/>
      <c r="U246" s="153"/>
      <c r="V246" s="153"/>
      <c r="W246" s="154"/>
      <c r="X246" s="155"/>
      <c r="Y246" s="156"/>
      <c r="Z246" s="157"/>
      <c r="AA246" s="114"/>
      <c r="AB246" s="115"/>
      <c r="AC246" s="116"/>
      <c r="AD246" s="120"/>
      <c r="AE246" s="121"/>
      <c r="AF246" s="121"/>
      <c r="AG246" s="121"/>
      <c r="AH246" s="121"/>
      <c r="AI246" s="122"/>
      <c r="AJ246" s="60"/>
      <c r="AT246" s="31"/>
      <c r="AU246" s="31"/>
      <c r="AV246" s="31"/>
      <c r="AW246" s="31"/>
      <c r="AX246" s="31"/>
      <c r="AY246" s="31"/>
      <c r="AZ246" s="31"/>
      <c r="BA246" s="123"/>
      <c r="BB246" s="124"/>
      <c r="BC246" s="31"/>
      <c r="BD246" s="3"/>
      <c r="BE246" s="3"/>
      <c r="BF246" s="3"/>
    </row>
    <row r="247" spans="3:58" ht="10.9" customHeight="1" x14ac:dyDescent="0.15">
      <c r="C247" s="127"/>
      <c r="D247" s="130"/>
      <c r="E247" s="133"/>
      <c r="F247" s="133"/>
      <c r="G247" s="127"/>
      <c r="H247" s="133"/>
      <c r="I247" s="140"/>
      <c r="J247" s="141"/>
      <c r="K247" s="142"/>
      <c r="L247" s="149"/>
      <c r="M247" s="150"/>
      <c r="N247" s="150"/>
      <c r="O247" s="150"/>
      <c r="P247" s="150"/>
      <c r="Q247" s="151"/>
      <c r="R247" s="152"/>
      <c r="S247" s="153"/>
      <c r="T247" s="153"/>
      <c r="U247" s="153"/>
      <c r="V247" s="153"/>
      <c r="W247" s="154"/>
      <c r="X247" s="158"/>
      <c r="Y247" s="159"/>
      <c r="Z247" s="160"/>
      <c r="AA247" s="117"/>
      <c r="AB247" s="118"/>
      <c r="AC247" s="119"/>
      <c r="AD247" s="120"/>
      <c r="AE247" s="121"/>
      <c r="AF247" s="121"/>
      <c r="AG247" s="121"/>
      <c r="AH247" s="121"/>
      <c r="AI247" s="122"/>
      <c r="AJ247" s="60"/>
      <c r="AT247" s="31"/>
      <c r="AU247" s="31"/>
      <c r="AV247" s="31"/>
      <c r="AW247" s="31"/>
      <c r="AX247" s="31"/>
      <c r="AY247" s="31"/>
      <c r="AZ247" s="31"/>
      <c r="BA247" s="123"/>
      <c r="BB247" s="124"/>
      <c r="BC247" s="31"/>
      <c r="BD247" s="3"/>
      <c r="BE247" s="3"/>
      <c r="BF247" s="3"/>
    </row>
    <row r="248" spans="3:58" ht="10.9" customHeight="1" x14ac:dyDescent="0.15">
      <c r="C248" s="125">
        <v>8</v>
      </c>
      <c r="D248" s="128" t="s">
        <v>76</v>
      </c>
      <c r="E248" s="131">
        <v>5</v>
      </c>
      <c r="F248" s="131" t="s">
        <v>77</v>
      </c>
      <c r="G248" s="125" t="s">
        <v>81</v>
      </c>
      <c r="H248" s="131"/>
      <c r="I248" s="134" t="s">
        <v>110</v>
      </c>
      <c r="J248" s="135"/>
      <c r="K248" s="136"/>
      <c r="L248" s="143">
        <f>E$220</f>
        <v>150</v>
      </c>
      <c r="M248" s="144"/>
      <c r="N248" s="144"/>
      <c r="O248" s="144"/>
      <c r="P248" s="144"/>
      <c r="Q248" s="145"/>
      <c r="R248" s="152">
        <f t="shared" ref="R248" si="4">IF(AND(I248="○",BA248="●"),2+ROUNDDOWN(($L248-100)/100,0)*2,0)</f>
        <v>2</v>
      </c>
      <c r="S248" s="153"/>
      <c r="T248" s="153"/>
      <c r="U248" s="153"/>
      <c r="V248" s="153"/>
      <c r="W248" s="154"/>
      <c r="X248" s="155">
        <v>1</v>
      </c>
      <c r="Y248" s="156"/>
      <c r="Z248" s="157"/>
      <c r="AA248" s="114">
        <f>IF(X248=1,$AL$38,IF(X248=2,$AL$57,IF(X248=3,$AL$76,IF(X248=4,$AL$95,IF(X248=5,$AL$114,IF(X248=6,$AL$133,IF(X248=7,$AL$152,IF(X248=8,$AL$171,IF(X248=9,$AL$190,IF(X248=10,$AL$209,0))))))))))</f>
        <v>0.154</v>
      </c>
      <c r="AB248" s="115"/>
      <c r="AC248" s="116"/>
      <c r="AD248" s="120">
        <f t="shared" ref="AD248" si="5">IF(I248="○",ROUNDUP(R248*AA248,1),0)</f>
        <v>0.4</v>
      </c>
      <c r="AE248" s="121"/>
      <c r="AF248" s="121"/>
      <c r="AG248" s="121"/>
      <c r="AH248" s="121"/>
      <c r="AI248" s="122"/>
      <c r="AJ248" s="60"/>
      <c r="AT248" s="31"/>
      <c r="AU248" s="31"/>
      <c r="AV248" s="31"/>
      <c r="AW248" s="31"/>
      <c r="AX248" s="31"/>
      <c r="AY248" s="31"/>
      <c r="AZ248" s="31"/>
      <c r="BA248" s="123" t="str">
        <f>IF(OR(I248="×",BA252="×"),"×","●")</f>
        <v>●</v>
      </c>
      <c r="BB248" s="124" t="str">
        <f>IF(BA248="●",IF(I248="定","-",I248),"-")</f>
        <v>○</v>
      </c>
      <c r="BC248" s="31"/>
      <c r="BD248" s="3"/>
      <c r="BE248" s="3"/>
      <c r="BF248" s="3"/>
    </row>
    <row r="249" spans="3:58" ht="10.9" customHeight="1" x14ac:dyDescent="0.15">
      <c r="C249" s="126"/>
      <c r="D249" s="129"/>
      <c r="E249" s="132"/>
      <c r="F249" s="132"/>
      <c r="G249" s="126"/>
      <c r="H249" s="132"/>
      <c r="I249" s="137"/>
      <c r="J249" s="138"/>
      <c r="K249" s="139"/>
      <c r="L249" s="146"/>
      <c r="M249" s="147"/>
      <c r="N249" s="147"/>
      <c r="O249" s="147"/>
      <c r="P249" s="147"/>
      <c r="Q249" s="148"/>
      <c r="R249" s="152"/>
      <c r="S249" s="153"/>
      <c r="T249" s="153"/>
      <c r="U249" s="153"/>
      <c r="V249" s="153"/>
      <c r="W249" s="154"/>
      <c r="X249" s="155"/>
      <c r="Y249" s="156"/>
      <c r="Z249" s="157"/>
      <c r="AA249" s="114"/>
      <c r="AB249" s="115"/>
      <c r="AC249" s="116"/>
      <c r="AD249" s="120"/>
      <c r="AE249" s="121"/>
      <c r="AF249" s="121"/>
      <c r="AG249" s="121"/>
      <c r="AH249" s="121"/>
      <c r="AI249" s="122"/>
      <c r="AJ249" s="60"/>
      <c r="AT249" s="31"/>
      <c r="AU249" s="31"/>
      <c r="AV249" s="31"/>
      <c r="AW249" s="31"/>
      <c r="AX249" s="31"/>
      <c r="AY249" s="31"/>
      <c r="AZ249" s="31"/>
      <c r="BA249" s="123"/>
      <c r="BB249" s="124"/>
      <c r="BC249" s="31"/>
      <c r="BD249" s="3"/>
      <c r="BE249" s="3"/>
      <c r="BF249" s="3"/>
    </row>
    <row r="250" spans="3:58" ht="10.9" customHeight="1" x14ac:dyDescent="0.15">
      <c r="C250" s="126"/>
      <c r="D250" s="129"/>
      <c r="E250" s="132"/>
      <c r="F250" s="132"/>
      <c r="G250" s="126"/>
      <c r="H250" s="132"/>
      <c r="I250" s="137"/>
      <c r="J250" s="138"/>
      <c r="K250" s="139"/>
      <c r="L250" s="146"/>
      <c r="M250" s="147"/>
      <c r="N250" s="147"/>
      <c r="O250" s="147"/>
      <c r="P250" s="147"/>
      <c r="Q250" s="148"/>
      <c r="R250" s="152"/>
      <c r="S250" s="153"/>
      <c r="T250" s="153"/>
      <c r="U250" s="153"/>
      <c r="V250" s="153"/>
      <c r="W250" s="154"/>
      <c r="X250" s="155"/>
      <c r="Y250" s="156"/>
      <c r="Z250" s="157"/>
      <c r="AA250" s="114"/>
      <c r="AB250" s="115"/>
      <c r="AC250" s="116"/>
      <c r="AD250" s="120"/>
      <c r="AE250" s="121"/>
      <c r="AF250" s="121"/>
      <c r="AG250" s="121"/>
      <c r="AH250" s="121"/>
      <c r="AI250" s="122"/>
      <c r="AJ250" s="60"/>
      <c r="AT250" s="31"/>
      <c r="AU250" s="31"/>
      <c r="AV250" s="31"/>
      <c r="AW250" s="31"/>
      <c r="AX250" s="31"/>
      <c r="AY250" s="31"/>
      <c r="AZ250" s="31"/>
      <c r="BA250" s="123"/>
      <c r="BB250" s="124"/>
      <c r="BC250" s="31"/>
      <c r="BD250" s="3"/>
      <c r="BE250" s="3"/>
      <c r="BF250" s="3"/>
    </row>
    <row r="251" spans="3:58" ht="10.9" customHeight="1" x14ac:dyDescent="0.15">
      <c r="C251" s="127"/>
      <c r="D251" s="130"/>
      <c r="E251" s="133"/>
      <c r="F251" s="133"/>
      <c r="G251" s="127"/>
      <c r="H251" s="133"/>
      <c r="I251" s="140"/>
      <c r="J251" s="141"/>
      <c r="K251" s="142"/>
      <c r="L251" s="149"/>
      <c r="M251" s="150"/>
      <c r="N251" s="150"/>
      <c r="O251" s="150"/>
      <c r="P251" s="150"/>
      <c r="Q251" s="151"/>
      <c r="R251" s="152"/>
      <c r="S251" s="153"/>
      <c r="T251" s="153"/>
      <c r="U251" s="153"/>
      <c r="V251" s="153"/>
      <c r="W251" s="154"/>
      <c r="X251" s="158"/>
      <c r="Y251" s="159"/>
      <c r="Z251" s="160"/>
      <c r="AA251" s="117"/>
      <c r="AB251" s="118"/>
      <c r="AC251" s="119"/>
      <c r="AD251" s="120"/>
      <c r="AE251" s="121"/>
      <c r="AF251" s="121"/>
      <c r="AG251" s="121"/>
      <c r="AH251" s="121"/>
      <c r="AI251" s="122"/>
      <c r="AJ251" s="60"/>
      <c r="AT251" s="31"/>
      <c r="AU251" s="31"/>
      <c r="AV251" s="31"/>
      <c r="AW251" s="31"/>
      <c r="AX251" s="31"/>
      <c r="AY251" s="31"/>
      <c r="AZ251" s="31"/>
      <c r="BA251" s="123"/>
      <c r="BB251" s="124"/>
      <c r="BC251" s="31"/>
      <c r="BD251" s="3"/>
      <c r="BE251" s="3"/>
      <c r="BF251" s="3"/>
    </row>
    <row r="252" spans="3:58" ht="10.9" customHeight="1" x14ac:dyDescent="0.15">
      <c r="C252" s="125">
        <v>8</v>
      </c>
      <c r="D252" s="128" t="s">
        <v>76</v>
      </c>
      <c r="E252" s="131">
        <v>6</v>
      </c>
      <c r="F252" s="131" t="s">
        <v>77</v>
      </c>
      <c r="G252" s="125" t="s">
        <v>82</v>
      </c>
      <c r="H252" s="131"/>
      <c r="I252" s="134" t="s">
        <v>110</v>
      </c>
      <c r="J252" s="135"/>
      <c r="K252" s="136"/>
      <c r="L252" s="143">
        <f>E$220</f>
        <v>150</v>
      </c>
      <c r="M252" s="144"/>
      <c r="N252" s="144"/>
      <c r="O252" s="144"/>
      <c r="P252" s="144"/>
      <c r="Q252" s="145"/>
      <c r="R252" s="152">
        <f t="shared" ref="R252" si="6">IF(AND(I252="○",BA252="●"),2+ROUNDDOWN(($L252-100)/100,0)*2,0)</f>
        <v>2</v>
      </c>
      <c r="S252" s="153"/>
      <c r="T252" s="153"/>
      <c r="U252" s="153"/>
      <c r="V252" s="153"/>
      <c r="W252" s="154"/>
      <c r="X252" s="155">
        <v>1</v>
      </c>
      <c r="Y252" s="156"/>
      <c r="Z252" s="157"/>
      <c r="AA252" s="114">
        <f>IF(X252=1,$AL$38,IF(X252=2,$AL$57,IF(X252=3,$AL$76,IF(X252=4,$AL$95,IF(X252=5,$AL$114,IF(X252=6,$AL$133,IF(X252=7,$AL$152,IF(X252=8,$AL$171,IF(X252=9,$AL$190,IF(X252=10,$AL$209,0))))))))))</f>
        <v>0.154</v>
      </c>
      <c r="AB252" s="115"/>
      <c r="AC252" s="116"/>
      <c r="AD252" s="120">
        <f t="shared" ref="AD252" si="7">IF(I252="○",ROUNDUP(R252*AA252,1),0)</f>
        <v>0.4</v>
      </c>
      <c r="AE252" s="121"/>
      <c r="AF252" s="121"/>
      <c r="AG252" s="121"/>
      <c r="AH252" s="121"/>
      <c r="AI252" s="122"/>
      <c r="AJ252" s="60"/>
      <c r="AT252" s="31"/>
      <c r="AU252" s="31"/>
      <c r="AV252" s="31"/>
      <c r="AW252" s="31"/>
      <c r="AX252" s="31"/>
      <c r="AY252" s="31"/>
      <c r="AZ252" s="31"/>
      <c r="BA252" s="123" t="str">
        <f>IF(OR(I252="×",BA256="×"),"×","●")</f>
        <v>●</v>
      </c>
      <c r="BB252" s="124" t="str">
        <f>IF(BA252="●",IF(I252="定","-",I252),"-")</f>
        <v>○</v>
      </c>
      <c r="BC252" s="31"/>
      <c r="BD252" s="3"/>
      <c r="BE252" s="3"/>
      <c r="BF252" s="3"/>
    </row>
    <row r="253" spans="3:58" ht="10.9" customHeight="1" x14ac:dyDescent="0.15">
      <c r="C253" s="126"/>
      <c r="D253" s="129"/>
      <c r="E253" s="132"/>
      <c r="F253" s="132"/>
      <c r="G253" s="126"/>
      <c r="H253" s="132"/>
      <c r="I253" s="137"/>
      <c r="J253" s="138"/>
      <c r="K253" s="139"/>
      <c r="L253" s="146"/>
      <c r="M253" s="147"/>
      <c r="N253" s="147"/>
      <c r="O253" s="147"/>
      <c r="P253" s="147"/>
      <c r="Q253" s="148"/>
      <c r="R253" s="152"/>
      <c r="S253" s="153"/>
      <c r="T253" s="153"/>
      <c r="U253" s="153"/>
      <c r="V253" s="153"/>
      <c r="W253" s="154"/>
      <c r="X253" s="155"/>
      <c r="Y253" s="156"/>
      <c r="Z253" s="157"/>
      <c r="AA253" s="114"/>
      <c r="AB253" s="115"/>
      <c r="AC253" s="116"/>
      <c r="AD253" s="120"/>
      <c r="AE253" s="121"/>
      <c r="AF253" s="121"/>
      <c r="AG253" s="121"/>
      <c r="AH253" s="121"/>
      <c r="AI253" s="122"/>
      <c r="AJ253" s="60"/>
      <c r="AT253" s="31"/>
      <c r="AU253" s="31"/>
      <c r="AV253" s="31"/>
      <c r="AW253" s="31"/>
      <c r="AX253" s="31"/>
      <c r="AY253" s="31"/>
      <c r="AZ253" s="31"/>
      <c r="BA253" s="123"/>
      <c r="BB253" s="124"/>
      <c r="BC253" s="31"/>
      <c r="BD253" s="3"/>
      <c r="BE253" s="3"/>
      <c r="BF253" s="3"/>
    </row>
    <row r="254" spans="3:58" ht="10.9" customHeight="1" x14ac:dyDescent="0.15">
      <c r="C254" s="126"/>
      <c r="D254" s="129"/>
      <c r="E254" s="132"/>
      <c r="F254" s="132"/>
      <c r="G254" s="126"/>
      <c r="H254" s="132"/>
      <c r="I254" s="137"/>
      <c r="J254" s="138"/>
      <c r="K254" s="139"/>
      <c r="L254" s="146"/>
      <c r="M254" s="147"/>
      <c r="N254" s="147"/>
      <c r="O254" s="147"/>
      <c r="P254" s="147"/>
      <c r="Q254" s="148"/>
      <c r="R254" s="152"/>
      <c r="S254" s="153"/>
      <c r="T254" s="153"/>
      <c r="U254" s="153"/>
      <c r="V254" s="153"/>
      <c r="W254" s="154"/>
      <c r="X254" s="155"/>
      <c r="Y254" s="156"/>
      <c r="Z254" s="157"/>
      <c r="AA254" s="114"/>
      <c r="AB254" s="115"/>
      <c r="AC254" s="116"/>
      <c r="AD254" s="120"/>
      <c r="AE254" s="121"/>
      <c r="AF254" s="121"/>
      <c r="AG254" s="121"/>
      <c r="AH254" s="121"/>
      <c r="AI254" s="122"/>
      <c r="AJ254" s="60"/>
      <c r="AT254" s="31"/>
      <c r="AU254" s="31"/>
      <c r="AV254" s="31"/>
      <c r="AW254" s="31"/>
      <c r="AX254" s="31"/>
      <c r="AY254" s="31"/>
      <c r="AZ254" s="31"/>
      <c r="BA254" s="123"/>
      <c r="BB254" s="124"/>
      <c r="BC254" s="31"/>
      <c r="BD254" s="3"/>
      <c r="BE254" s="3"/>
      <c r="BF254" s="3"/>
    </row>
    <row r="255" spans="3:58" ht="10.9" customHeight="1" x14ac:dyDescent="0.15">
      <c r="C255" s="127"/>
      <c r="D255" s="130"/>
      <c r="E255" s="133"/>
      <c r="F255" s="133"/>
      <c r="G255" s="127"/>
      <c r="H255" s="133"/>
      <c r="I255" s="140"/>
      <c r="J255" s="141"/>
      <c r="K255" s="142"/>
      <c r="L255" s="149"/>
      <c r="M255" s="150"/>
      <c r="N255" s="150"/>
      <c r="O255" s="150"/>
      <c r="P255" s="150"/>
      <c r="Q255" s="151"/>
      <c r="R255" s="152"/>
      <c r="S255" s="153"/>
      <c r="T255" s="153"/>
      <c r="U255" s="153"/>
      <c r="V255" s="153"/>
      <c r="W255" s="154"/>
      <c r="X255" s="158"/>
      <c r="Y255" s="159"/>
      <c r="Z255" s="160"/>
      <c r="AA255" s="117"/>
      <c r="AB255" s="118"/>
      <c r="AC255" s="119"/>
      <c r="AD255" s="120"/>
      <c r="AE255" s="121"/>
      <c r="AF255" s="121"/>
      <c r="AG255" s="121"/>
      <c r="AH255" s="121"/>
      <c r="AI255" s="122"/>
      <c r="AJ255" s="60"/>
      <c r="AT255" s="31"/>
      <c r="AU255" s="31"/>
      <c r="AV255" s="31"/>
      <c r="AW255" s="31"/>
      <c r="AX255" s="31"/>
      <c r="AY255" s="31"/>
      <c r="AZ255" s="31"/>
      <c r="BA255" s="123"/>
      <c r="BB255" s="124"/>
      <c r="BC255" s="31"/>
      <c r="BD255" s="3"/>
      <c r="BE255" s="3"/>
      <c r="BF255" s="3"/>
    </row>
    <row r="256" spans="3:58" ht="10.9" customHeight="1" x14ac:dyDescent="0.15">
      <c r="C256" s="125">
        <v>8</v>
      </c>
      <c r="D256" s="128" t="s">
        <v>76</v>
      </c>
      <c r="E256" s="131">
        <v>7</v>
      </c>
      <c r="F256" s="131" t="s">
        <v>77</v>
      </c>
      <c r="G256" s="125" t="s">
        <v>83</v>
      </c>
      <c r="H256" s="131"/>
      <c r="I256" s="134" t="s">
        <v>110</v>
      </c>
      <c r="J256" s="135"/>
      <c r="K256" s="136"/>
      <c r="L256" s="143">
        <f>E$220</f>
        <v>150</v>
      </c>
      <c r="M256" s="144"/>
      <c r="N256" s="144"/>
      <c r="O256" s="144"/>
      <c r="P256" s="144"/>
      <c r="Q256" s="145"/>
      <c r="R256" s="152">
        <f t="shared" ref="R256" si="8">IF(AND(I256="○",BA256="●"),2+ROUNDDOWN(($L256-100)/100,0)*2,0)</f>
        <v>2</v>
      </c>
      <c r="S256" s="153"/>
      <c r="T256" s="153"/>
      <c r="U256" s="153"/>
      <c r="V256" s="153"/>
      <c r="W256" s="154"/>
      <c r="X256" s="155">
        <v>1</v>
      </c>
      <c r="Y256" s="156"/>
      <c r="Z256" s="157"/>
      <c r="AA256" s="114">
        <f>IF(X256=1,$AL$38,IF(X256=2,$AL$57,IF(X256=3,$AL$76,IF(X256=4,$AL$95,IF(X256=5,$AL$114,IF(X256=6,$AL$133,IF(X256=7,$AL$152,IF(X256=8,$AL$171,IF(X256=9,$AL$190,IF(X256=10,$AL$209,0))))))))))</f>
        <v>0.154</v>
      </c>
      <c r="AB256" s="115"/>
      <c r="AC256" s="116"/>
      <c r="AD256" s="120">
        <f t="shared" ref="AD256" si="9">IF(I256="○",ROUNDUP(R256*AA256,1),0)</f>
        <v>0.4</v>
      </c>
      <c r="AE256" s="121"/>
      <c r="AF256" s="121"/>
      <c r="AG256" s="121"/>
      <c r="AH256" s="121"/>
      <c r="AI256" s="122"/>
      <c r="AJ256" s="60"/>
      <c r="AT256" s="31"/>
      <c r="AU256" s="31"/>
      <c r="AV256" s="31"/>
      <c r="AW256" s="31"/>
      <c r="AX256" s="31"/>
      <c r="AY256" s="31"/>
      <c r="AZ256" s="31"/>
      <c r="BA256" s="123" t="str">
        <f>IF(OR(I256="×",BA260="×"),"×","●")</f>
        <v>●</v>
      </c>
      <c r="BB256" s="124" t="str">
        <f>IF(BA256="●",IF(I256="定","-",I256),"-")</f>
        <v>○</v>
      </c>
      <c r="BC256" s="31"/>
      <c r="BD256" s="3"/>
      <c r="BE256" s="3"/>
      <c r="BF256" s="3"/>
    </row>
    <row r="257" spans="3:58" ht="10.9" customHeight="1" x14ac:dyDescent="0.15">
      <c r="C257" s="126"/>
      <c r="D257" s="129"/>
      <c r="E257" s="132"/>
      <c r="F257" s="132"/>
      <c r="G257" s="126"/>
      <c r="H257" s="132"/>
      <c r="I257" s="137"/>
      <c r="J257" s="138"/>
      <c r="K257" s="139"/>
      <c r="L257" s="146"/>
      <c r="M257" s="147"/>
      <c r="N257" s="147"/>
      <c r="O257" s="147"/>
      <c r="P257" s="147"/>
      <c r="Q257" s="148"/>
      <c r="R257" s="152"/>
      <c r="S257" s="153"/>
      <c r="T257" s="153"/>
      <c r="U257" s="153"/>
      <c r="V257" s="153"/>
      <c r="W257" s="154"/>
      <c r="X257" s="155"/>
      <c r="Y257" s="156"/>
      <c r="Z257" s="157"/>
      <c r="AA257" s="114"/>
      <c r="AB257" s="115"/>
      <c r="AC257" s="116"/>
      <c r="AD257" s="120"/>
      <c r="AE257" s="121"/>
      <c r="AF257" s="121"/>
      <c r="AG257" s="121"/>
      <c r="AH257" s="121"/>
      <c r="AI257" s="122"/>
      <c r="AJ257" s="60"/>
      <c r="AT257" s="31"/>
      <c r="AU257" s="31"/>
      <c r="AV257" s="31"/>
      <c r="AW257" s="31"/>
      <c r="AX257" s="31"/>
      <c r="AY257" s="31"/>
      <c r="AZ257" s="31"/>
      <c r="BA257" s="123"/>
      <c r="BB257" s="124"/>
      <c r="BC257" s="31"/>
      <c r="BD257" s="3"/>
      <c r="BE257" s="3"/>
      <c r="BF257" s="3"/>
    </row>
    <row r="258" spans="3:58" ht="10.9" customHeight="1" x14ac:dyDescent="0.15">
      <c r="C258" s="126"/>
      <c r="D258" s="129"/>
      <c r="E258" s="132"/>
      <c r="F258" s="132"/>
      <c r="G258" s="126"/>
      <c r="H258" s="132"/>
      <c r="I258" s="137"/>
      <c r="J258" s="138"/>
      <c r="K258" s="139"/>
      <c r="L258" s="146"/>
      <c r="M258" s="147"/>
      <c r="N258" s="147"/>
      <c r="O258" s="147"/>
      <c r="P258" s="147"/>
      <c r="Q258" s="148"/>
      <c r="R258" s="152"/>
      <c r="S258" s="153"/>
      <c r="T258" s="153"/>
      <c r="U258" s="153"/>
      <c r="V258" s="153"/>
      <c r="W258" s="154"/>
      <c r="X258" s="155"/>
      <c r="Y258" s="156"/>
      <c r="Z258" s="157"/>
      <c r="AA258" s="114"/>
      <c r="AB258" s="115"/>
      <c r="AC258" s="116"/>
      <c r="AD258" s="120"/>
      <c r="AE258" s="121"/>
      <c r="AF258" s="121"/>
      <c r="AG258" s="121"/>
      <c r="AH258" s="121"/>
      <c r="AI258" s="122"/>
      <c r="AJ258" s="60"/>
      <c r="AT258" s="31"/>
      <c r="AU258" s="31"/>
      <c r="AV258" s="31"/>
      <c r="AW258" s="31"/>
      <c r="AX258" s="31"/>
      <c r="AY258" s="31"/>
      <c r="AZ258" s="31"/>
      <c r="BA258" s="123"/>
      <c r="BB258" s="124"/>
      <c r="BC258" s="31"/>
      <c r="BD258" s="3"/>
      <c r="BE258" s="3"/>
      <c r="BF258" s="3"/>
    </row>
    <row r="259" spans="3:58" ht="10.9" customHeight="1" x14ac:dyDescent="0.15">
      <c r="C259" s="127"/>
      <c r="D259" s="130"/>
      <c r="E259" s="133"/>
      <c r="F259" s="133"/>
      <c r="G259" s="127"/>
      <c r="H259" s="133"/>
      <c r="I259" s="140"/>
      <c r="J259" s="141"/>
      <c r="K259" s="142"/>
      <c r="L259" s="149"/>
      <c r="M259" s="150"/>
      <c r="N259" s="150"/>
      <c r="O259" s="150"/>
      <c r="P259" s="150"/>
      <c r="Q259" s="151"/>
      <c r="R259" s="152"/>
      <c r="S259" s="153"/>
      <c r="T259" s="153"/>
      <c r="U259" s="153"/>
      <c r="V259" s="153"/>
      <c r="W259" s="154"/>
      <c r="X259" s="158"/>
      <c r="Y259" s="159"/>
      <c r="Z259" s="160"/>
      <c r="AA259" s="117"/>
      <c r="AB259" s="118"/>
      <c r="AC259" s="119"/>
      <c r="AD259" s="120"/>
      <c r="AE259" s="121"/>
      <c r="AF259" s="121"/>
      <c r="AG259" s="121"/>
      <c r="AH259" s="121"/>
      <c r="AI259" s="122"/>
      <c r="AJ259" s="60"/>
      <c r="AT259" s="31"/>
      <c r="AU259" s="31"/>
      <c r="AV259" s="31"/>
      <c r="AW259" s="31"/>
      <c r="AX259" s="31"/>
      <c r="AY259" s="31"/>
      <c r="AZ259" s="31"/>
      <c r="BA259" s="123"/>
      <c r="BB259" s="124"/>
      <c r="BC259" s="31"/>
      <c r="BD259" s="3"/>
      <c r="BE259" s="3"/>
      <c r="BF259" s="3"/>
    </row>
    <row r="260" spans="3:58" ht="10.9" customHeight="1" x14ac:dyDescent="0.15">
      <c r="C260" s="125">
        <v>8</v>
      </c>
      <c r="D260" s="128" t="s">
        <v>76</v>
      </c>
      <c r="E260" s="131">
        <v>8</v>
      </c>
      <c r="F260" s="131" t="s">
        <v>77</v>
      </c>
      <c r="G260" s="125" t="s">
        <v>84</v>
      </c>
      <c r="H260" s="131"/>
      <c r="I260" s="134" t="s">
        <v>110</v>
      </c>
      <c r="J260" s="135"/>
      <c r="K260" s="136"/>
      <c r="L260" s="143">
        <f>E$220</f>
        <v>150</v>
      </c>
      <c r="M260" s="144"/>
      <c r="N260" s="144"/>
      <c r="O260" s="144"/>
      <c r="P260" s="144"/>
      <c r="Q260" s="145"/>
      <c r="R260" s="152">
        <f t="shared" ref="R260" si="10">IF(AND(I260="○",BA260="●"),2+ROUNDDOWN(($L260-100)/100,0)*2,0)</f>
        <v>2</v>
      </c>
      <c r="S260" s="153"/>
      <c r="T260" s="153"/>
      <c r="U260" s="153"/>
      <c r="V260" s="153"/>
      <c r="W260" s="154"/>
      <c r="X260" s="155">
        <v>1</v>
      </c>
      <c r="Y260" s="156"/>
      <c r="Z260" s="157"/>
      <c r="AA260" s="114">
        <f>IF(X260=1,$AL$38,IF(X260=2,$AL$57,IF(X260=3,$AL$76,IF(X260=4,$AL$95,IF(X260=5,$AL$114,IF(X260=6,$AL$133,IF(X260=7,$AL$152,IF(X260=8,$AL$171,IF(X260=9,$AL$190,IF(X260=10,$AL$209,0))))))))))</f>
        <v>0.154</v>
      </c>
      <c r="AB260" s="115"/>
      <c r="AC260" s="116"/>
      <c r="AD260" s="120">
        <f t="shared" ref="AD260" si="11">IF(I260="○",ROUNDUP(R260*AA260,1),0)</f>
        <v>0.4</v>
      </c>
      <c r="AE260" s="121"/>
      <c r="AF260" s="121"/>
      <c r="AG260" s="121"/>
      <c r="AH260" s="121"/>
      <c r="AI260" s="122"/>
      <c r="AJ260" s="60"/>
      <c r="AT260" s="31"/>
      <c r="AU260" s="31"/>
      <c r="AV260" s="31"/>
      <c r="AW260" s="31"/>
      <c r="AX260" s="31"/>
      <c r="AY260" s="31"/>
      <c r="AZ260" s="31"/>
      <c r="BA260" s="123" t="str">
        <f>IF(OR(I260="×",BA264="×"),"×","●")</f>
        <v>●</v>
      </c>
      <c r="BB260" s="124" t="str">
        <f>IF(BA260="●",IF(I260="定","-",I260),"-")</f>
        <v>○</v>
      </c>
      <c r="BC260" s="31"/>
      <c r="BD260" s="3"/>
      <c r="BE260" s="3"/>
      <c r="BF260" s="3"/>
    </row>
    <row r="261" spans="3:58" ht="10.9" customHeight="1" x14ac:dyDescent="0.15">
      <c r="C261" s="126"/>
      <c r="D261" s="129"/>
      <c r="E261" s="132"/>
      <c r="F261" s="132"/>
      <c r="G261" s="126"/>
      <c r="H261" s="132"/>
      <c r="I261" s="137"/>
      <c r="J261" s="138"/>
      <c r="K261" s="139"/>
      <c r="L261" s="146"/>
      <c r="M261" s="147"/>
      <c r="N261" s="147"/>
      <c r="O261" s="147"/>
      <c r="P261" s="147"/>
      <c r="Q261" s="148"/>
      <c r="R261" s="152"/>
      <c r="S261" s="153"/>
      <c r="T261" s="153"/>
      <c r="U261" s="153"/>
      <c r="V261" s="153"/>
      <c r="W261" s="154"/>
      <c r="X261" s="155"/>
      <c r="Y261" s="156"/>
      <c r="Z261" s="157"/>
      <c r="AA261" s="114"/>
      <c r="AB261" s="115"/>
      <c r="AC261" s="116"/>
      <c r="AD261" s="120"/>
      <c r="AE261" s="121"/>
      <c r="AF261" s="121"/>
      <c r="AG261" s="121"/>
      <c r="AH261" s="121"/>
      <c r="AI261" s="122"/>
      <c r="AJ261" s="60"/>
      <c r="AT261" s="31"/>
      <c r="AU261" s="31"/>
      <c r="AV261" s="31"/>
      <c r="AW261" s="31"/>
      <c r="AX261" s="31"/>
      <c r="AY261" s="31"/>
      <c r="AZ261" s="31"/>
      <c r="BA261" s="123"/>
      <c r="BB261" s="124"/>
      <c r="BC261" s="31"/>
      <c r="BD261" s="3"/>
      <c r="BE261" s="3"/>
      <c r="BF261" s="3"/>
    </row>
    <row r="262" spans="3:58" ht="10.9" customHeight="1" x14ac:dyDescent="0.15">
      <c r="C262" s="126"/>
      <c r="D262" s="129"/>
      <c r="E262" s="132"/>
      <c r="F262" s="132"/>
      <c r="G262" s="126"/>
      <c r="H262" s="132"/>
      <c r="I262" s="137"/>
      <c r="J262" s="138"/>
      <c r="K262" s="139"/>
      <c r="L262" s="146"/>
      <c r="M262" s="147"/>
      <c r="N262" s="147"/>
      <c r="O262" s="147"/>
      <c r="P262" s="147"/>
      <c r="Q262" s="148"/>
      <c r="R262" s="152"/>
      <c r="S262" s="153"/>
      <c r="T262" s="153"/>
      <c r="U262" s="153"/>
      <c r="V262" s="153"/>
      <c r="W262" s="154"/>
      <c r="X262" s="155"/>
      <c r="Y262" s="156"/>
      <c r="Z262" s="157"/>
      <c r="AA262" s="114"/>
      <c r="AB262" s="115"/>
      <c r="AC262" s="116"/>
      <c r="AD262" s="120"/>
      <c r="AE262" s="121"/>
      <c r="AF262" s="121"/>
      <c r="AG262" s="121"/>
      <c r="AH262" s="121"/>
      <c r="AI262" s="122"/>
      <c r="AJ262" s="60"/>
      <c r="AT262" s="31"/>
      <c r="AU262" s="31"/>
      <c r="AV262" s="31"/>
      <c r="AW262" s="31"/>
      <c r="AX262" s="31"/>
      <c r="AY262" s="31"/>
      <c r="AZ262" s="31"/>
      <c r="BA262" s="123"/>
      <c r="BB262" s="124"/>
      <c r="BC262" s="31"/>
      <c r="BD262" s="3"/>
      <c r="BE262" s="3"/>
      <c r="BF262" s="3"/>
    </row>
    <row r="263" spans="3:58" ht="10.9" customHeight="1" x14ac:dyDescent="0.15">
      <c r="C263" s="127"/>
      <c r="D263" s="130"/>
      <c r="E263" s="133"/>
      <c r="F263" s="133"/>
      <c r="G263" s="127"/>
      <c r="H263" s="133"/>
      <c r="I263" s="140"/>
      <c r="J263" s="141"/>
      <c r="K263" s="142"/>
      <c r="L263" s="149"/>
      <c r="M263" s="150"/>
      <c r="N263" s="150"/>
      <c r="O263" s="150"/>
      <c r="P263" s="150"/>
      <c r="Q263" s="151"/>
      <c r="R263" s="152"/>
      <c r="S263" s="153"/>
      <c r="T263" s="153"/>
      <c r="U263" s="153"/>
      <c r="V263" s="153"/>
      <c r="W263" s="154"/>
      <c r="X263" s="158"/>
      <c r="Y263" s="159"/>
      <c r="Z263" s="160"/>
      <c r="AA263" s="117"/>
      <c r="AB263" s="118"/>
      <c r="AC263" s="119"/>
      <c r="AD263" s="120"/>
      <c r="AE263" s="121"/>
      <c r="AF263" s="121"/>
      <c r="AG263" s="121"/>
      <c r="AH263" s="121"/>
      <c r="AI263" s="122"/>
      <c r="AJ263" s="60"/>
      <c r="AT263" s="31"/>
      <c r="AU263" s="31"/>
      <c r="AV263" s="31"/>
      <c r="AW263" s="31"/>
      <c r="AX263" s="31"/>
      <c r="AY263" s="31"/>
      <c r="AZ263" s="31"/>
      <c r="BA263" s="123"/>
      <c r="BB263" s="124"/>
      <c r="BC263" s="31"/>
      <c r="BD263" s="3"/>
      <c r="BE263" s="3"/>
      <c r="BF263" s="3"/>
    </row>
    <row r="264" spans="3:58" ht="10.9" customHeight="1" x14ac:dyDescent="0.15">
      <c r="C264" s="125">
        <v>8</v>
      </c>
      <c r="D264" s="128" t="s">
        <v>76</v>
      </c>
      <c r="E264" s="131">
        <v>9</v>
      </c>
      <c r="F264" s="131" t="s">
        <v>77</v>
      </c>
      <c r="G264" s="125" t="s">
        <v>78</v>
      </c>
      <c r="H264" s="131"/>
      <c r="I264" s="134" t="s">
        <v>110</v>
      </c>
      <c r="J264" s="135"/>
      <c r="K264" s="136"/>
      <c r="L264" s="143">
        <f>E$220</f>
        <v>150</v>
      </c>
      <c r="M264" s="144"/>
      <c r="N264" s="144"/>
      <c r="O264" s="144"/>
      <c r="P264" s="144"/>
      <c r="Q264" s="145"/>
      <c r="R264" s="152">
        <f t="shared" ref="R264" si="12">IF(AND(I264="○",BA264="●"),2+ROUNDDOWN(($L264-100)/100,0)*2,0)</f>
        <v>2</v>
      </c>
      <c r="S264" s="153"/>
      <c r="T264" s="153"/>
      <c r="U264" s="153"/>
      <c r="V264" s="153"/>
      <c r="W264" s="154"/>
      <c r="X264" s="137">
        <v>2</v>
      </c>
      <c r="Y264" s="138"/>
      <c r="Z264" s="163"/>
      <c r="AA264" s="114">
        <f>IF(X264=1,$AL$38,IF(X264=2,$AL$57,IF(X264=3,$AL$76,IF(X264=4,$AL$95,IF(X264=5,$AL$114,IF(X264=6,$AL$133,IF(X264=7,$AL$152,IF(X264=8,$AL$171,IF(X264=9,$AL$190,IF(X264=10,$AL$209,0))))))))))</f>
        <v>0.23100000000000001</v>
      </c>
      <c r="AB264" s="115"/>
      <c r="AC264" s="116"/>
      <c r="AD264" s="120">
        <f t="shared" ref="AD264" si="13">IF(I264="○",ROUNDUP(R264*AA264,1),0)</f>
        <v>0.5</v>
      </c>
      <c r="AE264" s="121"/>
      <c r="AF264" s="121"/>
      <c r="AG264" s="121"/>
      <c r="AH264" s="121"/>
      <c r="AI264" s="122"/>
      <c r="AJ264" s="60"/>
      <c r="AT264" s="31"/>
      <c r="AU264" s="31"/>
      <c r="AV264" s="31"/>
      <c r="AW264" s="31"/>
      <c r="AX264" s="31"/>
      <c r="AY264" s="31"/>
      <c r="AZ264" s="31"/>
      <c r="BA264" s="123" t="str">
        <f>IF(OR(I264="×",BA268="×"),"×","●")</f>
        <v>●</v>
      </c>
      <c r="BB264" s="124" t="str">
        <f>IF(BA264="●",IF(I264="定","-",I264),"-")</f>
        <v>○</v>
      </c>
      <c r="BC264" s="31"/>
      <c r="BD264" s="3"/>
      <c r="BE264" s="3"/>
      <c r="BF264" s="3"/>
    </row>
    <row r="265" spans="3:58" ht="10.9" customHeight="1" x14ac:dyDescent="0.15">
      <c r="C265" s="126"/>
      <c r="D265" s="129"/>
      <c r="E265" s="132"/>
      <c r="F265" s="132"/>
      <c r="G265" s="126"/>
      <c r="H265" s="132"/>
      <c r="I265" s="137"/>
      <c r="J265" s="138"/>
      <c r="K265" s="139"/>
      <c r="L265" s="146"/>
      <c r="M265" s="147"/>
      <c r="N265" s="147"/>
      <c r="O265" s="147"/>
      <c r="P265" s="147"/>
      <c r="Q265" s="148"/>
      <c r="R265" s="152"/>
      <c r="S265" s="153"/>
      <c r="T265" s="153"/>
      <c r="U265" s="153"/>
      <c r="V265" s="153"/>
      <c r="W265" s="154"/>
      <c r="X265" s="137"/>
      <c r="Y265" s="138"/>
      <c r="Z265" s="163"/>
      <c r="AA265" s="114"/>
      <c r="AB265" s="115"/>
      <c r="AC265" s="116"/>
      <c r="AD265" s="120"/>
      <c r="AE265" s="121"/>
      <c r="AF265" s="121"/>
      <c r="AG265" s="121"/>
      <c r="AH265" s="121"/>
      <c r="AI265" s="122"/>
      <c r="AJ265" s="60"/>
      <c r="AT265" s="31"/>
      <c r="AU265" s="31"/>
      <c r="AV265" s="31"/>
      <c r="AW265" s="31"/>
      <c r="AX265" s="31"/>
      <c r="AY265" s="31"/>
      <c r="AZ265" s="31"/>
      <c r="BA265" s="123"/>
      <c r="BB265" s="124"/>
      <c r="BC265" s="31"/>
      <c r="BD265" s="3"/>
      <c r="BE265" s="3"/>
      <c r="BF265" s="3"/>
    </row>
    <row r="266" spans="3:58" ht="10.9" customHeight="1" x14ac:dyDescent="0.15">
      <c r="C266" s="126"/>
      <c r="D266" s="129"/>
      <c r="E266" s="132"/>
      <c r="F266" s="132"/>
      <c r="G266" s="126"/>
      <c r="H266" s="132"/>
      <c r="I266" s="137"/>
      <c r="J266" s="138"/>
      <c r="K266" s="139"/>
      <c r="L266" s="146"/>
      <c r="M266" s="147"/>
      <c r="N266" s="147"/>
      <c r="O266" s="147"/>
      <c r="P266" s="147"/>
      <c r="Q266" s="148"/>
      <c r="R266" s="152"/>
      <c r="S266" s="153"/>
      <c r="T266" s="153"/>
      <c r="U266" s="153"/>
      <c r="V266" s="153"/>
      <c r="W266" s="154"/>
      <c r="X266" s="137"/>
      <c r="Y266" s="138"/>
      <c r="Z266" s="163"/>
      <c r="AA266" s="114"/>
      <c r="AB266" s="115"/>
      <c r="AC266" s="116"/>
      <c r="AD266" s="120"/>
      <c r="AE266" s="121"/>
      <c r="AF266" s="121"/>
      <c r="AG266" s="121"/>
      <c r="AH266" s="121"/>
      <c r="AI266" s="122"/>
      <c r="AJ266" s="60"/>
      <c r="AT266" s="31"/>
      <c r="AU266" s="31"/>
      <c r="AV266" s="31"/>
      <c r="AW266" s="31"/>
      <c r="AX266" s="31"/>
      <c r="AY266" s="31"/>
      <c r="AZ266" s="31"/>
      <c r="BA266" s="123"/>
      <c r="BB266" s="124"/>
      <c r="BC266" s="31"/>
      <c r="BD266" s="3"/>
      <c r="BE266" s="3"/>
      <c r="BF266" s="3"/>
    </row>
    <row r="267" spans="3:58" ht="10.9" customHeight="1" x14ac:dyDescent="0.15">
      <c r="C267" s="127"/>
      <c r="D267" s="130"/>
      <c r="E267" s="133"/>
      <c r="F267" s="133"/>
      <c r="G267" s="127"/>
      <c r="H267" s="133"/>
      <c r="I267" s="140"/>
      <c r="J267" s="141"/>
      <c r="K267" s="142"/>
      <c r="L267" s="149"/>
      <c r="M267" s="150"/>
      <c r="N267" s="150"/>
      <c r="O267" s="150"/>
      <c r="P267" s="150"/>
      <c r="Q267" s="151"/>
      <c r="R267" s="152"/>
      <c r="S267" s="153"/>
      <c r="T267" s="153"/>
      <c r="U267" s="153"/>
      <c r="V267" s="153"/>
      <c r="W267" s="154"/>
      <c r="X267" s="140"/>
      <c r="Y267" s="141"/>
      <c r="Z267" s="164"/>
      <c r="AA267" s="117"/>
      <c r="AB267" s="118"/>
      <c r="AC267" s="119"/>
      <c r="AD267" s="120"/>
      <c r="AE267" s="121"/>
      <c r="AF267" s="121"/>
      <c r="AG267" s="121"/>
      <c r="AH267" s="121"/>
      <c r="AI267" s="122"/>
      <c r="AJ267" s="60"/>
      <c r="AT267" s="31"/>
      <c r="AU267" s="31"/>
      <c r="AV267" s="31"/>
      <c r="AW267" s="31"/>
      <c r="AX267" s="31"/>
      <c r="AY267" s="31"/>
      <c r="AZ267" s="31"/>
      <c r="BA267" s="123"/>
      <c r="BB267" s="124"/>
      <c r="BC267" s="31"/>
      <c r="BD267" s="3"/>
      <c r="BE267" s="3"/>
      <c r="BF267" s="3"/>
    </row>
    <row r="268" spans="3:58" ht="10.9" customHeight="1" x14ac:dyDescent="0.15">
      <c r="C268" s="125">
        <v>8</v>
      </c>
      <c r="D268" s="128" t="s">
        <v>76</v>
      </c>
      <c r="E268" s="131">
        <v>10</v>
      </c>
      <c r="F268" s="131" t="s">
        <v>77</v>
      </c>
      <c r="G268" s="125" t="s">
        <v>79</v>
      </c>
      <c r="H268" s="131"/>
      <c r="I268" s="134" t="s">
        <v>110</v>
      </c>
      <c r="J268" s="135"/>
      <c r="K268" s="136"/>
      <c r="L268" s="143">
        <f>E$220</f>
        <v>150</v>
      </c>
      <c r="M268" s="144"/>
      <c r="N268" s="144"/>
      <c r="O268" s="144"/>
      <c r="P268" s="144"/>
      <c r="Q268" s="145"/>
      <c r="R268" s="152">
        <f t="shared" ref="R268" si="14">IF(AND(I268="○",BA268="●"),2+ROUNDDOWN(($L268-100)/100,0)*2,0)</f>
        <v>2</v>
      </c>
      <c r="S268" s="153"/>
      <c r="T268" s="153"/>
      <c r="U268" s="153"/>
      <c r="V268" s="153"/>
      <c r="W268" s="154"/>
      <c r="X268" s="155">
        <v>1</v>
      </c>
      <c r="Y268" s="156"/>
      <c r="Z268" s="157"/>
      <c r="AA268" s="114">
        <f>IF(X268=1,$AL$38,IF(X268=2,$AL$57,IF(X268=3,$AL$76,IF(X268=4,$AL$95,IF(X268=5,$AL$114,IF(X268=6,$AL$133,IF(X268=7,$AL$152,IF(X268=8,$AL$171,IF(X268=9,$AL$190,IF(X268=10,$AL$209,0))))))))))</f>
        <v>0.154</v>
      </c>
      <c r="AB268" s="115"/>
      <c r="AC268" s="116"/>
      <c r="AD268" s="120">
        <f t="shared" ref="AD268" si="15">IF(I268="○",ROUNDUP(R268*AA268,1),0)</f>
        <v>0.4</v>
      </c>
      <c r="AE268" s="121"/>
      <c r="AF268" s="121"/>
      <c r="AG268" s="121"/>
      <c r="AH268" s="121"/>
      <c r="AI268" s="122"/>
      <c r="AJ268" s="60"/>
      <c r="AT268" s="31"/>
      <c r="AU268" s="31"/>
      <c r="AV268" s="31"/>
      <c r="AW268" s="31"/>
      <c r="AX268" s="31"/>
      <c r="AY268" s="31"/>
      <c r="AZ268" s="31"/>
      <c r="BA268" s="123" t="str">
        <f>IF(OR(I268="×",BA272="×"),"×","●")</f>
        <v>●</v>
      </c>
      <c r="BB268" s="124" t="str">
        <f>IF(BA268="●",IF(I268="定","-",I268),"-")</f>
        <v>○</v>
      </c>
      <c r="BC268" s="31"/>
      <c r="BD268" s="3"/>
      <c r="BE268" s="3"/>
      <c r="BF268" s="3"/>
    </row>
    <row r="269" spans="3:58" ht="10.9" customHeight="1" x14ac:dyDescent="0.15">
      <c r="C269" s="126"/>
      <c r="D269" s="129"/>
      <c r="E269" s="132"/>
      <c r="F269" s="132"/>
      <c r="G269" s="126"/>
      <c r="H269" s="132"/>
      <c r="I269" s="137"/>
      <c r="J269" s="138"/>
      <c r="K269" s="139"/>
      <c r="L269" s="146"/>
      <c r="M269" s="147"/>
      <c r="N269" s="147"/>
      <c r="O269" s="147"/>
      <c r="P269" s="147"/>
      <c r="Q269" s="148"/>
      <c r="R269" s="152"/>
      <c r="S269" s="153"/>
      <c r="T269" s="153"/>
      <c r="U269" s="153"/>
      <c r="V269" s="153"/>
      <c r="W269" s="154"/>
      <c r="X269" s="155"/>
      <c r="Y269" s="156"/>
      <c r="Z269" s="157"/>
      <c r="AA269" s="114"/>
      <c r="AB269" s="115"/>
      <c r="AC269" s="116"/>
      <c r="AD269" s="120"/>
      <c r="AE269" s="121"/>
      <c r="AF269" s="121"/>
      <c r="AG269" s="121"/>
      <c r="AH269" s="121"/>
      <c r="AI269" s="122"/>
      <c r="AJ269" s="60"/>
      <c r="AT269" s="31"/>
      <c r="AU269" s="31"/>
      <c r="AV269" s="31"/>
      <c r="AW269" s="31"/>
      <c r="AX269" s="31"/>
      <c r="AY269" s="31"/>
      <c r="AZ269" s="31"/>
      <c r="BA269" s="123"/>
      <c r="BB269" s="124"/>
      <c r="BC269" s="31"/>
      <c r="BD269" s="3"/>
      <c r="BE269" s="3"/>
      <c r="BF269" s="3"/>
    </row>
    <row r="270" spans="3:58" ht="10.9" customHeight="1" x14ac:dyDescent="0.15">
      <c r="C270" s="126"/>
      <c r="D270" s="129"/>
      <c r="E270" s="132"/>
      <c r="F270" s="132"/>
      <c r="G270" s="126"/>
      <c r="H270" s="132"/>
      <c r="I270" s="137"/>
      <c r="J270" s="138"/>
      <c r="K270" s="139"/>
      <c r="L270" s="146"/>
      <c r="M270" s="147"/>
      <c r="N270" s="147"/>
      <c r="O270" s="147"/>
      <c r="P270" s="147"/>
      <c r="Q270" s="148"/>
      <c r="R270" s="152"/>
      <c r="S270" s="153"/>
      <c r="T270" s="153"/>
      <c r="U270" s="153"/>
      <c r="V270" s="153"/>
      <c r="W270" s="154"/>
      <c r="X270" s="155"/>
      <c r="Y270" s="156"/>
      <c r="Z270" s="157"/>
      <c r="AA270" s="114"/>
      <c r="AB270" s="115"/>
      <c r="AC270" s="116"/>
      <c r="AD270" s="120"/>
      <c r="AE270" s="121"/>
      <c r="AF270" s="121"/>
      <c r="AG270" s="121"/>
      <c r="AH270" s="121"/>
      <c r="AI270" s="122"/>
      <c r="AJ270" s="60"/>
      <c r="AT270" s="31"/>
      <c r="AU270" s="31"/>
      <c r="AV270" s="31"/>
      <c r="AW270" s="31"/>
      <c r="AX270" s="31"/>
      <c r="AY270" s="31"/>
      <c r="AZ270" s="31"/>
      <c r="BA270" s="123"/>
      <c r="BB270" s="124"/>
      <c r="BC270" s="31"/>
      <c r="BD270" s="3"/>
      <c r="BE270" s="3"/>
      <c r="BF270" s="3"/>
    </row>
    <row r="271" spans="3:58" ht="10.9" customHeight="1" x14ac:dyDescent="0.15">
      <c r="C271" s="127"/>
      <c r="D271" s="130"/>
      <c r="E271" s="133"/>
      <c r="F271" s="133"/>
      <c r="G271" s="127"/>
      <c r="H271" s="133"/>
      <c r="I271" s="140"/>
      <c r="J271" s="141"/>
      <c r="K271" s="142"/>
      <c r="L271" s="149"/>
      <c r="M271" s="150"/>
      <c r="N271" s="150"/>
      <c r="O271" s="150"/>
      <c r="P271" s="150"/>
      <c r="Q271" s="151"/>
      <c r="R271" s="152"/>
      <c r="S271" s="153"/>
      <c r="T271" s="153"/>
      <c r="U271" s="153"/>
      <c r="V271" s="153"/>
      <c r="W271" s="154"/>
      <c r="X271" s="158"/>
      <c r="Y271" s="159"/>
      <c r="Z271" s="160"/>
      <c r="AA271" s="117"/>
      <c r="AB271" s="118"/>
      <c r="AC271" s="119"/>
      <c r="AD271" s="120"/>
      <c r="AE271" s="121"/>
      <c r="AF271" s="121"/>
      <c r="AG271" s="121"/>
      <c r="AH271" s="121"/>
      <c r="AI271" s="122"/>
      <c r="AJ271" s="60"/>
      <c r="AT271" s="31"/>
      <c r="AU271" s="31"/>
      <c r="AV271" s="31"/>
      <c r="AW271" s="31"/>
      <c r="AX271" s="31"/>
      <c r="AY271" s="31"/>
      <c r="AZ271" s="31"/>
      <c r="BA271" s="123"/>
      <c r="BB271" s="124"/>
      <c r="BC271" s="31"/>
      <c r="BD271" s="3"/>
      <c r="BE271" s="3"/>
      <c r="BF271" s="3"/>
    </row>
    <row r="272" spans="3:58" ht="10.9" customHeight="1" x14ac:dyDescent="0.15">
      <c r="C272" s="125">
        <v>8</v>
      </c>
      <c r="D272" s="128" t="s">
        <v>76</v>
      </c>
      <c r="E272" s="131">
        <v>11</v>
      </c>
      <c r="F272" s="131" t="s">
        <v>77</v>
      </c>
      <c r="G272" s="125" t="s">
        <v>80</v>
      </c>
      <c r="H272" s="131"/>
      <c r="I272" s="134" t="s">
        <v>110</v>
      </c>
      <c r="J272" s="135"/>
      <c r="K272" s="136"/>
      <c r="L272" s="143">
        <f>E$220</f>
        <v>150</v>
      </c>
      <c r="M272" s="144"/>
      <c r="N272" s="144"/>
      <c r="O272" s="144"/>
      <c r="P272" s="144"/>
      <c r="Q272" s="145"/>
      <c r="R272" s="152">
        <f t="shared" ref="R272" si="16">IF(AND(I272="○",BA272="●"),2+ROUNDDOWN(($L272-100)/100,0)*2,0)</f>
        <v>2</v>
      </c>
      <c r="S272" s="153"/>
      <c r="T272" s="153"/>
      <c r="U272" s="153"/>
      <c r="V272" s="153"/>
      <c r="W272" s="154"/>
      <c r="X272" s="155">
        <v>1</v>
      </c>
      <c r="Y272" s="156"/>
      <c r="Z272" s="157"/>
      <c r="AA272" s="114">
        <f>IF(X272=1,$AL$38,IF(X272=2,$AL$57,IF(X272=3,$AL$76,IF(X272=4,$AL$95,IF(X272=5,$AL$114,IF(X272=6,$AL$133,IF(X272=7,$AL$152,IF(X272=8,$AL$171,IF(X272=9,$AL$190,IF(X272=10,$AL$209,0))))))))))</f>
        <v>0.154</v>
      </c>
      <c r="AB272" s="115"/>
      <c r="AC272" s="116"/>
      <c r="AD272" s="120">
        <f t="shared" ref="AD272" si="17">IF(I272="○",ROUNDUP(R272*AA272,1),0)</f>
        <v>0.4</v>
      </c>
      <c r="AE272" s="121"/>
      <c r="AF272" s="121"/>
      <c r="AG272" s="121"/>
      <c r="AH272" s="121"/>
      <c r="AI272" s="122"/>
      <c r="AJ272" s="60"/>
      <c r="AT272" s="31"/>
      <c r="AU272" s="31"/>
      <c r="AV272" s="31"/>
      <c r="AW272" s="31"/>
      <c r="AX272" s="31"/>
      <c r="AY272" s="31"/>
      <c r="AZ272" s="31"/>
      <c r="BA272" s="123" t="str">
        <f>IF(OR(I272="×",BA276="×"),"×","●")</f>
        <v>●</v>
      </c>
      <c r="BB272" s="124" t="str">
        <f>IF(BA272="●",IF(I272="定","-",I272),"-")</f>
        <v>○</v>
      </c>
      <c r="BC272" s="31"/>
      <c r="BD272" s="3"/>
      <c r="BE272" s="3"/>
      <c r="BF272" s="3"/>
    </row>
    <row r="273" spans="3:58" ht="10.9" customHeight="1" x14ac:dyDescent="0.15">
      <c r="C273" s="126"/>
      <c r="D273" s="129"/>
      <c r="E273" s="132"/>
      <c r="F273" s="132"/>
      <c r="G273" s="126"/>
      <c r="H273" s="132"/>
      <c r="I273" s="137"/>
      <c r="J273" s="138"/>
      <c r="K273" s="139"/>
      <c r="L273" s="146"/>
      <c r="M273" s="147"/>
      <c r="N273" s="147"/>
      <c r="O273" s="147"/>
      <c r="P273" s="147"/>
      <c r="Q273" s="148"/>
      <c r="R273" s="152"/>
      <c r="S273" s="153"/>
      <c r="T273" s="153"/>
      <c r="U273" s="153"/>
      <c r="V273" s="153"/>
      <c r="W273" s="154"/>
      <c r="X273" s="155"/>
      <c r="Y273" s="156"/>
      <c r="Z273" s="157"/>
      <c r="AA273" s="114"/>
      <c r="AB273" s="115"/>
      <c r="AC273" s="116"/>
      <c r="AD273" s="120"/>
      <c r="AE273" s="121"/>
      <c r="AF273" s="121"/>
      <c r="AG273" s="121"/>
      <c r="AH273" s="121"/>
      <c r="AI273" s="122"/>
      <c r="AJ273" s="60"/>
      <c r="AT273" s="31"/>
      <c r="AU273" s="31"/>
      <c r="AV273" s="31"/>
      <c r="AW273" s="31"/>
      <c r="AX273" s="31"/>
      <c r="AY273" s="31"/>
      <c r="AZ273" s="31"/>
      <c r="BA273" s="123"/>
      <c r="BB273" s="124"/>
      <c r="BC273" s="31"/>
      <c r="BD273" s="3"/>
      <c r="BE273" s="3"/>
      <c r="BF273" s="3"/>
    </row>
    <row r="274" spans="3:58" ht="10.9" customHeight="1" x14ac:dyDescent="0.15">
      <c r="C274" s="126"/>
      <c r="D274" s="129"/>
      <c r="E274" s="132"/>
      <c r="F274" s="132"/>
      <c r="G274" s="126"/>
      <c r="H274" s="132"/>
      <c r="I274" s="137"/>
      <c r="J274" s="138"/>
      <c r="K274" s="139"/>
      <c r="L274" s="146"/>
      <c r="M274" s="147"/>
      <c r="N274" s="147"/>
      <c r="O274" s="147"/>
      <c r="P274" s="147"/>
      <c r="Q274" s="148"/>
      <c r="R274" s="152"/>
      <c r="S274" s="153"/>
      <c r="T274" s="153"/>
      <c r="U274" s="153"/>
      <c r="V274" s="153"/>
      <c r="W274" s="154"/>
      <c r="X274" s="155"/>
      <c r="Y274" s="156"/>
      <c r="Z274" s="157"/>
      <c r="AA274" s="114"/>
      <c r="AB274" s="115"/>
      <c r="AC274" s="116"/>
      <c r="AD274" s="120"/>
      <c r="AE274" s="121"/>
      <c r="AF274" s="121"/>
      <c r="AG274" s="121"/>
      <c r="AH274" s="121"/>
      <c r="AI274" s="122"/>
      <c r="AJ274" s="60"/>
      <c r="AT274" s="31"/>
      <c r="AU274" s="31"/>
      <c r="AV274" s="31"/>
      <c r="AW274" s="31"/>
      <c r="AX274" s="31"/>
      <c r="AY274" s="31"/>
      <c r="AZ274" s="31"/>
      <c r="BA274" s="123"/>
      <c r="BB274" s="124"/>
      <c r="BC274" s="31"/>
      <c r="BD274" s="3"/>
      <c r="BE274" s="3"/>
      <c r="BF274" s="3"/>
    </row>
    <row r="275" spans="3:58" ht="10.9" customHeight="1" x14ac:dyDescent="0.15">
      <c r="C275" s="127"/>
      <c r="D275" s="130"/>
      <c r="E275" s="133"/>
      <c r="F275" s="133"/>
      <c r="G275" s="127"/>
      <c r="H275" s="133"/>
      <c r="I275" s="140"/>
      <c r="J275" s="141"/>
      <c r="K275" s="142"/>
      <c r="L275" s="149"/>
      <c r="M275" s="150"/>
      <c r="N275" s="150"/>
      <c r="O275" s="150"/>
      <c r="P275" s="150"/>
      <c r="Q275" s="151"/>
      <c r="R275" s="152"/>
      <c r="S275" s="153"/>
      <c r="T275" s="153"/>
      <c r="U275" s="153"/>
      <c r="V275" s="153"/>
      <c r="W275" s="154"/>
      <c r="X275" s="158"/>
      <c r="Y275" s="159"/>
      <c r="Z275" s="160"/>
      <c r="AA275" s="117"/>
      <c r="AB275" s="118"/>
      <c r="AC275" s="119"/>
      <c r="AD275" s="120"/>
      <c r="AE275" s="121"/>
      <c r="AF275" s="121"/>
      <c r="AG275" s="121"/>
      <c r="AH275" s="121"/>
      <c r="AI275" s="122"/>
      <c r="AJ275" s="60"/>
      <c r="AT275" s="31"/>
      <c r="AU275" s="31"/>
      <c r="AV275" s="31"/>
      <c r="AW275" s="31"/>
      <c r="AX275" s="31"/>
      <c r="AY275" s="31"/>
      <c r="AZ275" s="31"/>
      <c r="BA275" s="123"/>
      <c r="BB275" s="124"/>
      <c r="BC275" s="31"/>
      <c r="BD275" s="3"/>
      <c r="BE275" s="3"/>
      <c r="BF275" s="3"/>
    </row>
    <row r="276" spans="3:58" ht="10.9" customHeight="1" x14ac:dyDescent="0.15">
      <c r="C276" s="125">
        <v>8</v>
      </c>
      <c r="D276" s="128" t="s">
        <v>76</v>
      </c>
      <c r="E276" s="131">
        <v>12</v>
      </c>
      <c r="F276" s="131" t="s">
        <v>77</v>
      </c>
      <c r="G276" s="125" t="s">
        <v>81</v>
      </c>
      <c r="H276" s="131"/>
      <c r="I276" s="134" t="s">
        <v>110</v>
      </c>
      <c r="J276" s="135"/>
      <c r="K276" s="136"/>
      <c r="L276" s="143">
        <f>E$220</f>
        <v>150</v>
      </c>
      <c r="M276" s="144"/>
      <c r="N276" s="144"/>
      <c r="O276" s="144"/>
      <c r="P276" s="144"/>
      <c r="Q276" s="145"/>
      <c r="R276" s="152">
        <f t="shared" ref="R276" si="18">IF(AND(I276="○",BA276="●"),2+ROUNDDOWN(($L276-100)/100,0)*2,0)</f>
        <v>2</v>
      </c>
      <c r="S276" s="153"/>
      <c r="T276" s="153"/>
      <c r="U276" s="153"/>
      <c r="V276" s="153"/>
      <c r="W276" s="154"/>
      <c r="X276" s="155">
        <v>1</v>
      </c>
      <c r="Y276" s="156"/>
      <c r="Z276" s="157"/>
      <c r="AA276" s="114">
        <f>IF(X276=1,$AL$38,IF(X276=2,$AL$57,IF(X276=3,$AL$76,IF(X276=4,$AL$95,IF(X276=5,$AL$114,IF(X276=6,$AL$133,IF(X276=7,$AL$152,IF(X276=8,$AL$171,IF(X276=9,$AL$190,IF(X276=10,$AL$209,0))))))))))</f>
        <v>0.154</v>
      </c>
      <c r="AB276" s="115"/>
      <c r="AC276" s="116"/>
      <c r="AD276" s="120">
        <f t="shared" ref="AD276" si="19">IF(I276="○",ROUNDUP(R276*AA276,1),0)</f>
        <v>0.4</v>
      </c>
      <c r="AE276" s="121"/>
      <c r="AF276" s="121"/>
      <c r="AG276" s="121"/>
      <c r="AH276" s="121"/>
      <c r="AI276" s="122"/>
      <c r="AJ276" s="60"/>
      <c r="AT276" s="31"/>
      <c r="AU276" s="31"/>
      <c r="AV276" s="31"/>
      <c r="AW276" s="31"/>
      <c r="AX276" s="31"/>
      <c r="AY276" s="31"/>
      <c r="AZ276" s="31"/>
      <c r="BA276" s="123" t="str">
        <f>IF(OR(I276="×",BA280="×"),"×","●")</f>
        <v>●</v>
      </c>
      <c r="BB276" s="124" t="str">
        <f>IF(BA276="●",IF(I276="定","-",I276),"-")</f>
        <v>○</v>
      </c>
      <c r="BC276" s="31"/>
      <c r="BD276" s="3"/>
      <c r="BE276" s="3"/>
      <c r="BF276" s="3"/>
    </row>
    <row r="277" spans="3:58" ht="10.9" customHeight="1" x14ac:dyDescent="0.15">
      <c r="C277" s="126"/>
      <c r="D277" s="129"/>
      <c r="E277" s="132"/>
      <c r="F277" s="132"/>
      <c r="G277" s="126"/>
      <c r="H277" s="132"/>
      <c r="I277" s="137"/>
      <c r="J277" s="138"/>
      <c r="K277" s="139"/>
      <c r="L277" s="146"/>
      <c r="M277" s="147"/>
      <c r="N277" s="147"/>
      <c r="O277" s="147"/>
      <c r="P277" s="147"/>
      <c r="Q277" s="148"/>
      <c r="R277" s="152"/>
      <c r="S277" s="153"/>
      <c r="T277" s="153"/>
      <c r="U277" s="153"/>
      <c r="V277" s="153"/>
      <c r="W277" s="154"/>
      <c r="X277" s="155"/>
      <c r="Y277" s="156"/>
      <c r="Z277" s="157"/>
      <c r="AA277" s="114"/>
      <c r="AB277" s="115"/>
      <c r="AC277" s="116"/>
      <c r="AD277" s="120"/>
      <c r="AE277" s="121"/>
      <c r="AF277" s="121"/>
      <c r="AG277" s="121"/>
      <c r="AH277" s="121"/>
      <c r="AI277" s="122"/>
      <c r="AJ277" s="60"/>
      <c r="AT277" s="31"/>
      <c r="AU277" s="31"/>
      <c r="AV277" s="31"/>
      <c r="AW277" s="31"/>
      <c r="AX277" s="31"/>
      <c r="AY277" s="31"/>
      <c r="AZ277" s="31"/>
      <c r="BA277" s="123"/>
      <c r="BB277" s="124"/>
      <c r="BC277" s="31"/>
      <c r="BD277" s="3"/>
      <c r="BE277" s="3"/>
      <c r="BF277" s="3"/>
    </row>
    <row r="278" spans="3:58" ht="10.9" customHeight="1" x14ac:dyDescent="0.15">
      <c r="C278" s="126"/>
      <c r="D278" s="129"/>
      <c r="E278" s="132"/>
      <c r="F278" s="132"/>
      <c r="G278" s="126"/>
      <c r="H278" s="132"/>
      <c r="I278" s="137"/>
      <c r="J278" s="138"/>
      <c r="K278" s="139"/>
      <c r="L278" s="146"/>
      <c r="M278" s="147"/>
      <c r="N278" s="147"/>
      <c r="O278" s="147"/>
      <c r="P278" s="147"/>
      <c r="Q278" s="148"/>
      <c r="R278" s="152"/>
      <c r="S278" s="153"/>
      <c r="T278" s="153"/>
      <c r="U278" s="153"/>
      <c r="V278" s="153"/>
      <c r="W278" s="154"/>
      <c r="X278" s="155"/>
      <c r="Y278" s="156"/>
      <c r="Z278" s="157"/>
      <c r="AA278" s="114"/>
      <c r="AB278" s="115"/>
      <c r="AC278" s="116"/>
      <c r="AD278" s="120"/>
      <c r="AE278" s="121"/>
      <c r="AF278" s="121"/>
      <c r="AG278" s="121"/>
      <c r="AH278" s="121"/>
      <c r="AI278" s="122"/>
      <c r="AJ278" s="60"/>
      <c r="AT278" s="31"/>
      <c r="AU278" s="31"/>
      <c r="AV278" s="31"/>
      <c r="AW278" s="31"/>
      <c r="AX278" s="31"/>
      <c r="AY278" s="31"/>
      <c r="AZ278" s="31"/>
      <c r="BA278" s="123"/>
      <c r="BB278" s="124"/>
      <c r="BC278" s="31"/>
      <c r="BD278" s="3"/>
      <c r="BE278" s="3"/>
      <c r="BF278" s="3"/>
    </row>
    <row r="279" spans="3:58" ht="10.9" customHeight="1" x14ac:dyDescent="0.15">
      <c r="C279" s="127"/>
      <c r="D279" s="130"/>
      <c r="E279" s="133"/>
      <c r="F279" s="133"/>
      <c r="G279" s="127"/>
      <c r="H279" s="133"/>
      <c r="I279" s="140"/>
      <c r="J279" s="141"/>
      <c r="K279" s="142"/>
      <c r="L279" s="149"/>
      <c r="M279" s="150"/>
      <c r="N279" s="150"/>
      <c r="O279" s="150"/>
      <c r="P279" s="150"/>
      <c r="Q279" s="151"/>
      <c r="R279" s="152"/>
      <c r="S279" s="153"/>
      <c r="T279" s="153"/>
      <c r="U279" s="153"/>
      <c r="V279" s="153"/>
      <c r="W279" s="154"/>
      <c r="X279" s="158"/>
      <c r="Y279" s="159"/>
      <c r="Z279" s="160"/>
      <c r="AA279" s="117"/>
      <c r="AB279" s="118"/>
      <c r="AC279" s="119"/>
      <c r="AD279" s="120"/>
      <c r="AE279" s="121"/>
      <c r="AF279" s="121"/>
      <c r="AG279" s="121"/>
      <c r="AH279" s="121"/>
      <c r="AI279" s="122"/>
      <c r="AJ279" s="60"/>
      <c r="AT279" s="31"/>
      <c r="AU279" s="31"/>
      <c r="AV279" s="31"/>
      <c r="AW279" s="31"/>
      <c r="AX279" s="31"/>
      <c r="AY279" s="31"/>
      <c r="AZ279" s="31"/>
      <c r="BA279" s="123"/>
      <c r="BB279" s="124"/>
      <c r="BC279" s="31"/>
      <c r="BD279" s="3"/>
      <c r="BE279" s="3"/>
      <c r="BF279" s="3"/>
    </row>
    <row r="280" spans="3:58" ht="10.9" customHeight="1" x14ac:dyDescent="0.15">
      <c r="C280" s="125">
        <v>8</v>
      </c>
      <c r="D280" s="128" t="s">
        <v>76</v>
      </c>
      <c r="E280" s="131">
        <v>13</v>
      </c>
      <c r="F280" s="131" t="s">
        <v>77</v>
      </c>
      <c r="G280" s="125" t="s">
        <v>82</v>
      </c>
      <c r="H280" s="131"/>
      <c r="I280" s="134" t="s">
        <v>110</v>
      </c>
      <c r="J280" s="135"/>
      <c r="K280" s="136"/>
      <c r="L280" s="143">
        <f>E$220</f>
        <v>150</v>
      </c>
      <c r="M280" s="144"/>
      <c r="N280" s="144"/>
      <c r="O280" s="144"/>
      <c r="P280" s="144"/>
      <c r="Q280" s="145"/>
      <c r="R280" s="152">
        <f t="shared" ref="R280" si="20">IF(AND(I280="○",BA280="●"),2+ROUNDDOWN(($L280-100)/100,0)*2,0)</f>
        <v>2</v>
      </c>
      <c r="S280" s="153"/>
      <c r="T280" s="153"/>
      <c r="U280" s="153"/>
      <c r="V280" s="153"/>
      <c r="W280" s="154"/>
      <c r="X280" s="155">
        <v>1</v>
      </c>
      <c r="Y280" s="156"/>
      <c r="Z280" s="157"/>
      <c r="AA280" s="114">
        <f>IF(X280=1,$AL$38,IF(X280=2,$AL$57,IF(X280=3,$AL$76,IF(X280=4,$AL$95,IF(X280=5,$AL$114,IF(X280=6,$AL$133,IF(X280=7,$AL$152,IF(X280=8,$AL$171,IF(X280=9,$AL$190,IF(X280=10,$AL$209,0))))))))))</f>
        <v>0.154</v>
      </c>
      <c r="AB280" s="115"/>
      <c r="AC280" s="116"/>
      <c r="AD280" s="120">
        <f t="shared" ref="AD280" si="21">IF(I280="○",ROUNDUP(R280*AA280,1),0)</f>
        <v>0.4</v>
      </c>
      <c r="AE280" s="121"/>
      <c r="AF280" s="121"/>
      <c r="AG280" s="121"/>
      <c r="AH280" s="121"/>
      <c r="AI280" s="122"/>
      <c r="AJ280" s="60"/>
      <c r="AT280" s="31"/>
      <c r="AU280" s="31"/>
      <c r="AV280" s="31"/>
      <c r="AW280" s="31"/>
      <c r="AX280" s="31"/>
      <c r="AY280" s="31"/>
      <c r="AZ280" s="31"/>
      <c r="BA280" s="123" t="str">
        <f t="shared" ref="BA280" si="22">IF(OR(I280="×",BA284="×"),"×","●")</f>
        <v>●</v>
      </c>
      <c r="BB280" s="124" t="str">
        <f>IF(BA280="●",IF(I280="定","-",I280),"-")</f>
        <v>○</v>
      </c>
      <c r="BC280" s="31"/>
      <c r="BD280" s="3"/>
      <c r="BE280" s="3"/>
      <c r="BF280" s="3"/>
    </row>
    <row r="281" spans="3:58" ht="10.9" customHeight="1" x14ac:dyDescent="0.15">
      <c r="C281" s="126"/>
      <c r="D281" s="129"/>
      <c r="E281" s="132"/>
      <c r="F281" s="132"/>
      <c r="G281" s="126"/>
      <c r="H281" s="132"/>
      <c r="I281" s="137"/>
      <c r="J281" s="138"/>
      <c r="K281" s="139"/>
      <c r="L281" s="146"/>
      <c r="M281" s="147"/>
      <c r="N281" s="147"/>
      <c r="O281" s="147"/>
      <c r="P281" s="147"/>
      <c r="Q281" s="148"/>
      <c r="R281" s="152"/>
      <c r="S281" s="153"/>
      <c r="T281" s="153"/>
      <c r="U281" s="153"/>
      <c r="V281" s="153"/>
      <c r="W281" s="154"/>
      <c r="X281" s="155"/>
      <c r="Y281" s="156"/>
      <c r="Z281" s="157"/>
      <c r="AA281" s="114"/>
      <c r="AB281" s="115"/>
      <c r="AC281" s="116"/>
      <c r="AD281" s="120"/>
      <c r="AE281" s="121"/>
      <c r="AF281" s="121"/>
      <c r="AG281" s="121"/>
      <c r="AH281" s="121"/>
      <c r="AI281" s="122"/>
      <c r="AJ281" s="60"/>
      <c r="AT281" s="31"/>
      <c r="AU281" s="31"/>
      <c r="AV281" s="31"/>
      <c r="AW281" s="31"/>
      <c r="AX281" s="31"/>
      <c r="AY281" s="31"/>
      <c r="AZ281" s="31"/>
      <c r="BA281" s="123"/>
      <c r="BB281" s="124"/>
      <c r="BC281" s="31"/>
      <c r="BD281" s="3"/>
      <c r="BE281" s="3"/>
      <c r="BF281" s="3"/>
    </row>
    <row r="282" spans="3:58" ht="10.9" customHeight="1" x14ac:dyDescent="0.15">
      <c r="C282" s="126"/>
      <c r="D282" s="129"/>
      <c r="E282" s="132"/>
      <c r="F282" s="132"/>
      <c r="G282" s="126"/>
      <c r="H282" s="132"/>
      <c r="I282" s="137"/>
      <c r="J282" s="138"/>
      <c r="K282" s="139"/>
      <c r="L282" s="146"/>
      <c r="M282" s="147"/>
      <c r="N282" s="147"/>
      <c r="O282" s="147"/>
      <c r="P282" s="147"/>
      <c r="Q282" s="148"/>
      <c r="R282" s="152"/>
      <c r="S282" s="153"/>
      <c r="T282" s="153"/>
      <c r="U282" s="153"/>
      <c r="V282" s="153"/>
      <c r="W282" s="154"/>
      <c r="X282" s="155"/>
      <c r="Y282" s="156"/>
      <c r="Z282" s="157"/>
      <c r="AA282" s="114"/>
      <c r="AB282" s="115"/>
      <c r="AC282" s="116"/>
      <c r="AD282" s="120"/>
      <c r="AE282" s="121"/>
      <c r="AF282" s="121"/>
      <c r="AG282" s="121"/>
      <c r="AH282" s="121"/>
      <c r="AI282" s="122"/>
      <c r="AJ282" s="60"/>
      <c r="AT282" s="31"/>
      <c r="AU282" s="31"/>
      <c r="AV282" s="31"/>
      <c r="AW282" s="31"/>
      <c r="AX282" s="31"/>
      <c r="AY282" s="31"/>
      <c r="AZ282" s="31"/>
      <c r="BA282" s="123"/>
      <c r="BB282" s="124"/>
      <c r="BC282" s="31"/>
      <c r="BD282" s="3"/>
      <c r="BE282" s="3"/>
      <c r="BF282" s="3"/>
    </row>
    <row r="283" spans="3:58" ht="10.9" customHeight="1" x14ac:dyDescent="0.15">
      <c r="C283" s="127"/>
      <c r="D283" s="130"/>
      <c r="E283" s="133"/>
      <c r="F283" s="133"/>
      <c r="G283" s="127"/>
      <c r="H283" s="133"/>
      <c r="I283" s="140"/>
      <c r="J283" s="141"/>
      <c r="K283" s="142"/>
      <c r="L283" s="149"/>
      <c r="M283" s="150"/>
      <c r="N283" s="150"/>
      <c r="O283" s="150"/>
      <c r="P283" s="150"/>
      <c r="Q283" s="151"/>
      <c r="R283" s="152"/>
      <c r="S283" s="153"/>
      <c r="T283" s="153"/>
      <c r="U283" s="153"/>
      <c r="V283" s="153"/>
      <c r="W283" s="154"/>
      <c r="X283" s="158"/>
      <c r="Y283" s="159"/>
      <c r="Z283" s="160"/>
      <c r="AA283" s="117"/>
      <c r="AB283" s="118"/>
      <c r="AC283" s="119"/>
      <c r="AD283" s="120"/>
      <c r="AE283" s="121"/>
      <c r="AF283" s="121"/>
      <c r="AG283" s="121"/>
      <c r="AH283" s="121"/>
      <c r="AI283" s="122"/>
      <c r="AJ283" s="60"/>
      <c r="AT283" s="31"/>
      <c r="AU283" s="31"/>
      <c r="AV283" s="31"/>
      <c r="AW283" s="31"/>
      <c r="AX283" s="31"/>
      <c r="AY283" s="31"/>
      <c r="AZ283" s="31"/>
      <c r="BA283" s="123"/>
      <c r="BB283" s="124"/>
      <c r="BC283" s="31"/>
      <c r="BD283" s="3"/>
      <c r="BE283" s="3"/>
      <c r="BF283" s="3"/>
    </row>
    <row r="284" spans="3:58" ht="10.9" customHeight="1" x14ac:dyDescent="0.15">
      <c r="C284" s="125">
        <v>8</v>
      </c>
      <c r="D284" s="128" t="s">
        <v>76</v>
      </c>
      <c r="E284" s="131">
        <v>14</v>
      </c>
      <c r="F284" s="131" t="s">
        <v>77</v>
      </c>
      <c r="G284" s="125" t="s">
        <v>83</v>
      </c>
      <c r="H284" s="131"/>
      <c r="I284" s="134" t="s">
        <v>110</v>
      </c>
      <c r="J284" s="135"/>
      <c r="K284" s="136"/>
      <c r="L284" s="143">
        <f>E$220</f>
        <v>150</v>
      </c>
      <c r="M284" s="144"/>
      <c r="N284" s="144"/>
      <c r="O284" s="144"/>
      <c r="P284" s="144"/>
      <c r="Q284" s="145"/>
      <c r="R284" s="152">
        <f t="shared" ref="R284" si="23">IF(AND(I284="○",BA284="●"),2+ROUNDDOWN(($L284-100)/100,0)*2,0)</f>
        <v>2</v>
      </c>
      <c r="S284" s="153"/>
      <c r="T284" s="153"/>
      <c r="U284" s="153"/>
      <c r="V284" s="153"/>
      <c r="W284" s="154"/>
      <c r="X284" s="155">
        <v>1</v>
      </c>
      <c r="Y284" s="156"/>
      <c r="Z284" s="157"/>
      <c r="AA284" s="114">
        <f>IF(X284=1,$AL$38,IF(X284=2,$AL$57,IF(X284=3,$AL$76,IF(X284=4,$AL$95,IF(X284=5,$AL$114,IF(X284=6,$AL$133,IF(X284=7,$AL$152,IF(X284=8,$AL$171,IF(X284=9,$AL$190,IF(X284=10,$AL$209,0))))))))))</f>
        <v>0.154</v>
      </c>
      <c r="AB284" s="115"/>
      <c r="AC284" s="116"/>
      <c r="AD284" s="120">
        <f t="shared" ref="AD284" si="24">IF(I284="○",ROUNDUP(R284*AA284,1),0)</f>
        <v>0.4</v>
      </c>
      <c r="AE284" s="121"/>
      <c r="AF284" s="121"/>
      <c r="AG284" s="121"/>
      <c r="AH284" s="121"/>
      <c r="AI284" s="122"/>
      <c r="AJ284" s="60"/>
      <c r="AT284" s="31"/>
      <c r="AU284" s="31"/>
      <c r="AV284" s="31"/>
      <c r="AW284" s="31"/>
      <c r="AX284" s="31"/>
      <c r="AY284" s="31"/>
      <c r="AZ284" s="31"/>
      <c r="BA284" s="123" t="str">
        <f t="shared" ref="BA284" si="25">IF(OR(I284="×",BA288="×"),"×","●")</f>
        <v>●</v>
      </c>
      <c r="BB284" s="124" t="str">
        <f>IF(BA284="●",IF(I284="定","-",I284),"-")</f>
        <v>○</v>
      </c>
      <c r="BC284" s="31"/>
      <c r="BD284" s="3"/>
      <c r="BE284" s="3"/>
      <c r="BF284" s="3"/>
    </row>
    <row r="285" spans="3:58" ht="10.9" customHeight="1" x14ac:dyDescent="0.15">
      <c r="C285" s="126"/>
      <c r="D285" s="129"/>
      <c r="E285" s="132"/>
      <c r="F285" s="132"/>
      <c r="G285" s="126"/>
      <c r="H285" s="132"/>
      <c r="I285" s="137"/>
      <c r="J285" s="138"/>
      <c r="K285" s="139"/>
      <c r="L285" s="146"/>
      <c r="M285" s="147"/>
      <c r="N285" s="147"/>
      <c r="O285" s="147"/>
      <c r="P285" s="147"/>
      <c r="Q285" s="148"/>
      <c r="R285" s="152"/>
      <c r="S285" s="153"/>
      <c r="T285" s="153"/>
      <c r="U285" s="153"/>
      <c r="V285" s="153"/>
      <c r="W285" s="154"/>
      <c r="X285" s="155"/>
      <c r="Y285" s="156"/>
      <c r="Z285" s="157"/>
      <c r="AA285" s="114"/>
      <c r="AB285" s="115"/>
      <c r="AC285" s="116"/>
      <c r="AD285" s="120"/>
      <c r="AE285" s="121"/>
      <c r="AF285" s="121"/>
      <c r="AG285" s="121"/>
      <c r="AH285" s="121"/>
      <c r="AI285" s="122"/>
      <c r="AJ285" s="60"/>
      <c r="AT285" s="31"/>
      <c r="AU285" s="31"/>
      <c r="AV285" s="31"/>
      <c r="AW285" s="31"/>
      <c r="AX285" s="31"/>
      <c r="AY285" s="31"/>
      <c r="AZ285" s="31"/>
      <c r="BA285" s="123"/>
      <c r="BB285" s="124"/>
      <c r="BC285" s="31"/>
      <c r="BD285" s="3"/>
      <c r="BE285" s="3"/>
      <c r="BF285" s="3"/>
    </row>
    <row r="286" spans="3:58" ht="10.9" customHeight="1" x14ac:dyDescent="0.15">
      <c r="C286" s="126"/>
      <c r="D286" s="129"/>
      <c r="E286" s="132"/>
      <c r="F286" s="132"/>
      <c r="G286" s="126"/>
      <c r="H286" s="132"/>
      <c r="I286" s="137"/>
      <c r="J286" s="138"/>
      <c r="K286" s="139"/>
      <c r="L286" s="146"/>
      <c r="M286" s="147"/>
      <c r="N286" s="147"/>
      <c r="O286" s="147"/>
      <c r="P286" s="147"/>
      <c r="Q286" s="148"/>
      <c r="R286" s="152"/>
      <c r="S286" s="153"/>
      <c r="T286" s="153"/>
      <c r="U286" s="153"/>
      <c r="V286" s="153"/>
      <c r="W286" s="154"/>
      <c r="X286" s="155"/>
      <c r="Y286" s="156"/>
      <c r="Z286" s="157"/>
      <c r="AA286" s="114"/>
      <c r="AB286" s="115"/>
      <c r="AC286" s="116"/>
      <c r="AD286" s="120"/>
      <c r="AE286" s="121"/>
      <c r="AF286" s="121"/>
      <c r="AG286" s="121"/>
      <c r="AH286" s="121"/>
      <c r="AI286" s="122"/>
      <c r="AJ286" s="60"/>
      <c r="AT286" s="31"/>
      <c r="AU286" s="31"/>
      <c r="AV286" s="31"/>
      <c r="AW286" s="31"/>
      <c r="AX286" s="31"/>
      <c r="AY286" s="31"/>
      <c r="AZ286" s="31"/>
      <c r="BA286" s="123"/>
      <c r="BB286" s="124"/>
      <c r="BC286" s="31"/>
      <c r="BD286" s="3"/>
      <c r="BE286" s="3"/>
      <c r="BF286" s="3"/>
    </row>
    <row r="287" spans="3:58" ht="10.5" customHeight="1" x14ac:dyDescent="0.15">
      <c r="C287" s="127"/>
      <c r="D287" s="130"/>
      <c r="E287" s="133"/>
      <c r="F287" s="133"/>
      <c r="G287" s="127"/>
      <c r="H287" s="133"/>
      <c r="I287" s="140"/>
      <c r="J287" s="141"/>
      <c r="K287" s="142"/>
      <c r="L287" s="149"/>
      <c r="M287" s="150"/>
      <c r="N287" s="150"/>
      <c r="O287" s="150"/>
      <c r="P287" s="150"/>
      <c r="Q287" s="151"/>
      <c r="R287" s="152"/>
      <c r="S287" s="153"/>
      <c r="T287" s="153"/>
      <c r="U287" s="153"/>
      <c r="V287" s="153"/>
      <c r="W287" s="154"/>
      <c r="X287" s="158"/>
      <c r="Y287" s="159"/>
      <c r="Z287" s="160"/>
      <c r="AA287" s="117"/>
      <c r="AB287" s="118"/>
      <c r="AC287" s="119"/>
      <c r="AD287" s="120"/>
      <c r="AE287" s="121"/>
      <c r="AF287" s="121"/>
      <c r="AG287" s="121"/>
      <c r="AH287" s="121"/>
      <c r="AI287" s="122"/>
      <c r="AJ287" s="60"/>
      <c r="AT287" s="31"/>
      <c r="AU287" s="31"/>
      <c r="AV287" s="31"/>
      <c r="AW287" s="31"/>
      <c r="AX287" s="31"/>
      <c r="AY287" s="31"/>
      <c r="AZ287" s="31"/>
      <c r="BA287" s="123"/>
      <c r="BB287" s="124"/>
      <c r="BC287" s="31"/>
      <c r="BD287" s="3"/>
      <c r="BE287" s="3"/>
      <c r="BF287" s="3"/>
    </row>
    <row r="288" spans="3:58" ht="10.9" customHeight="1" x14ac:dyDescent="0.15">
      <c r="C288" s="125">
        <v>8</v>
      </c>
      <c r="D288" s="128" t="s">
        <v>76</v>
      </c>
      <c r="E288" s="131">
        <v>15</v>
      </c>
      <c r="F288" s="131" t="s">
        <v>77</v>
      </c>
      <c r="G288" s="125" t="s">
        <v>84</v>
      </c>
      <c r="H288" s="131"/>
      <c r="I288" s="134" t="s">
        <v>110</v>
      </c>
      <c r="J288" s="135"/>
      <c r="K288" s="136"/>
      <c r="L288" s="143">
        <f>E$220</f>
        <v>150</v>
      </c>
      <c r="M288" s="144"/>
      <c r="N288" s="144"/>
      <c r="O288" s="144"/>
      <c r="P288" s="144"/>
      <c r="Q288" s="145"/>
      <c r="R288" s="152">
        <f t="shared" ref="R288" si="26">IF(AND(I288="○",BA288="●"),2+ROUNDDOWN(($L288-100)/100,0)*2,0)</f>
        <v>2</v>
      </c>
      <c r="S288" s="153"/>
      <c r="T288" s="153"/>
      <c r="U288" s="153"/>
      <c r="V288" s="153"/>
      <c r="W288" s="154"/>
      <c r="X288" s="155">
        <v>1</v>
      </c>
      <c r="Y288" s="156"/>
      <c r="Z288" s="157"/>
      <c r="AA288" s="114">
        <f>IF(X288=1,$AL$38,IF(X288=2,$AL$57,IF(X288=3,$AL$76,IF(X288=4,$AL$95,IF(X288=5,$AL$114,IF(X288=6,$AL$133,IF(X288=7,$AL$152,IF(X288=8,$AL$171,IF(X288=9,$AL$190,IF(X288=10,$AL$209,0))))))))))</f>
        <v>0.154</v>
      </c>
      <c r="AB288" s="115"/>
      <c r="AC288" s="116"/>
      <c r="AD288" s="120">
        <f t="shared" ref="AD288" si="27">IF(I288="○",ROUNDUP(R288*AA288,1),0)</f>
        <v>0.4</v>
      </c>
      <c r="AE288" s="121"/>
      <c r="AF288" s="121"/>
      <c r="AG288" s="121"/>
      <c r="AH288" s="121"/>
      <c r="AI288" s="122"/>
      <c r="AJ288" s="60"/>
      <c r="AT288" s="31"/>
      <c r="AU288" s="31"/>
      <c r="AV288" s="31"/>
      <c r="AW288" s="31"/>
      <c r="AX288" s="31"/>
      <c r="AY288" s="31"/>
      <c r="AZ288" s="31"/>
      <c r="BA288" s="123" t="str">
        <f t="shared" ref="BA288" si="28">IF(OR(I288="×",BA292="×"),"×","●")</f>
        <v>●</v>
      </c>
      <c r="BB288" s="124" t="str">
        <f>IF(BA288="●",IF(I288="定","-",I288),"-")</f>
        <v>○</v>
      </c>
      <c r="BC288" s="31"/>
      <c r="BD288" s="3"/>
      <c r="BE288" s="3"/>
      <c r="BF288" s="3"/>
    </row>
    <row r="289" spans="3:58" ht="10.9" customHeight="1" x14ac:dyDescent="0.15">
      <c r="C289" s="126"/>
      <c r="D289" s="129"/>
      <c r="E289" s="132"/>
      <c r="F289" s="132"/>
      <c r="G289" s="126"/>
      <c r="H289" s="132"/>
      <c r="I289" s="137"/>
      <c r="J289" s="138"/>
      <c r="K289" s="139"/>
      <c r="L289" s="146"/>
      <c r="M289" s="147"/>
      <c r="N289" s="147"/>
      <c r="O289" s="147"/>
      <c r="P289" s="147"/>
      <c r="Q289" s="148"/>
      <c r="R289" s="152"/>
      <c r="S289" s="153"/>
      <c r="T289" s="153"/>
      <c r="U289" s="153"/>
      <c r="V289" s="153"/>
      <c r="W289" s="154"/>
      <c r="X289" s="155"/>
      <c r="Y289" s="156"/>
      <c r="Z289" s="157"/>
      <c r="AA289" s="114"/>
      <c r="AB289" s="115"/>
      <c r="AC289" s="116"/>
      <c r="AD289" s="120"/>
      <c r="AE289" s="121"/>
      <c r="AF289" s="121"/>
      <c r="AG289" s="121"/>
      <c r="AH289" s="121"/>
      <c r="AI289" s="122"/>
      <c r="AJ289" s="60"/>
      <c r="AT289" s="31"/>
      <c r="AU289" s="31"/>
      <c r="AV289" s="31"/>
      <c r="AW289" s="31"/>
      <c r="AX289" s="31"/>
      <c r="AY289" s="31"/>
      <c r="AZ289" s="31"/>
      <c r="BA289" s="123"/>
      <c r="BB289" s="124"/>
      <c r="BC289" s="31"/>
      <c r="BD289" s="3"/>
      <c r="BE289" s="3"/>
      <c r="BF289" s="3"/>
    </row>
    <row r="290" spans="3:58" ht="10.9" customHeight="1" x14ac:dyDescent="0.15">
      <c r="C290" s="126"/>
      <c r="D290" s="129"/>
      <c r="E290" s="132"/>
      <c r="F290" s="132"/>
      <c r="G290" s="126"/>
      <c r="H290" s="132"/>
      <c r="I290" s="137"/>
      <c r="J290" s="138"/>
      <c r="K290" s="139"/>
      <c r="L290" s="146"/>
      <c r="M290" s="147"/>
      <c r="N290" s="147"/>
      <c r="O290" s="147"/>
      <c r="P290" s="147"/>
      <c r="Q290" s="148"/>
      <c r="R290" s="152"/>
      <c r="S290" s="153"/>
      <c r="T290" s="153"/>
      <c r="U290" s="153"/>
      <c r="V290" s="153"/>
      <c r="W290" s="154"/>
      <c r="X290" s="155"/>
      <c r="Y290" s="156"/>
      <c r="Z290" s="157"/>
      <c r="AA290" s="114"/>
      <c r="AB290" s="115"/>
      <c r="AC290" s="116"/>
      <c r="AD290" s="120"/>
      <c r="AE290" s="121"/>
      <c r="AF290" s="121"/>
      <c r="AG290" s="121"/>
      <c r="AH290" s="121"/>
      <c r="AI290" s="122"/>
      <c r="AJ290" s="60"/>
      <c r="AT290" s="31"/>
      <c r="AU290" s="31"/>
      <c r="AV290" s="31"/>
      <c r="AW290" s="31"/>
      <c r="AX290" s="31"/>
      <c r="AY290" s="31"/>
      <c r="AZ290" s="31"/>
      <c r="BA290" s="123"/>
      <c r="BB290" s="124"/>
      <c r="BC290" s="31"/>
      <c r="BD290" s="3"/>
      <c r="BE290" s="3"/>
      <c r="BF290" s="3"/>
    </row>
    <row r="291" spans="3:58" ht="10.9" customHeight="1" x14ac:dyDescent="0.15">
      <c r="C291" s="127"/>
      <c r="D291" s="130"/>
      <c r="E291" s="133"/>
      <c r="F291" s="133"/>
      <c r="G291" s="127"/>
      <c r="H291" s="133"/>
      <c r="I291" s="140"/>
      <c r="J291" s="141"/>
      <c r="K291" s="142"/>
      <c r="L291" s="149"/>
      <c r="M291" s="150"/>
      <c r="N291" s="150"/>
      <c r="O291" s="150"/>
      <c r="P291" s="150"/>
      <c r="Q291" s="151"/>
      <c r="R291" s="152"/>
      <c r="S291" s="153"/>
      <c r="T291" s="153"/>
      <c r="U291" s="153"/>
      <c r="V291" s="153"/>
      <c r="W291" s="154"/>
      <c r="X291" s="158"/>
      <c r="Y291" s="159"/>
      <c r="Z291" s="160"/>
      <c r="AA291" s="117"/>
      <c r="AB291" s="118"/>
      <c r="AC291" s="119"/>
      <c r="AD291" s="120"/>
      <c r="AE291" s="121"/>
      <c r="AF291" s="121"/>
      <c r="AG291" s="121"/>
      <c r="AH291" s="121"/>
      <c r="AI291" s="122"/>
      <c r="AJ291" s="60"/>
      <c r="AT291" s="31"/>
      <c r="AU291" s="31"/>
      <c r="AV291" s="31"/>
      <c r="AW291" s="31"/>
      <c r="AX291" s="31"/>
      <c r="AY291" s="31"/>
      <c r="AZ291" s="31"/>
      <c r="BA291" s="123"/>
      <c r="BB291" s="124"/>
      <c r="BC291" s="31"/>
      <c r="BD291" s="3"/>
      <c r="BE291" s="3"/>
      <c r="BF291" s="3"/>
    </row>
    <row r="292" spans="3:58" ht="10.9" customHeight="1" x14ac:dyDescent="0.15">
      <c r="C292" s="125">
        <v>8</v>
      </c>
      <c r="D292" s="128" t="s">
        <v>76</v>
      </c>
      <c r="E292" s="131">
        <v>16</v>
      </c>
      <c r="F292" s="131" t="s">
        <v>77</v>
      </c>
      <c r="G292" s="125" t="s">
        <v>78</v>
      </c>
      <c r="H292" s="131"/>
      <c r="I292" s="134" t="s">
        <v>110</v>
      </c>
      <c r="J292" s="135"/>
      <c r="K292" s="136"/>
      <c r="L292" s="143">
        <f>E$220</f>
        <v>150</v>
      </c>
      <c r="M292" s="144"/>
      <c r="N292" s="144"/>
      <c r="O292" s="144"/>
      <c r="P292" s="144"/>
      <c r="Q292" s="145"/>
      <c r="R292" s="152">
        <f t="shared" ref="R292" si="29">IF(AND(I292="○",BA292="●"),2+ROUNDDOWN(($L292-100)/100,0)*2,0)</f>
        <v>2</v>
      </c>
      <c r="S292" s="153"/>
      <c r="T292" s="153"/>
      <c r="U292" s="153"/>
      <c r="V292" s="153"/>
      <c r="W292" s="154"/>
      <c r="X292" s="137">
        <v>2</v>
      </c>
      <c r="Y292" s="138"/>
      <c r="Z292" s="163"/>
      <c r="AA292" s="114">
        <f>IF(X292=1,$AL$38,IF(X292=2,$AL$57,IF(X292=3,$AL$76,IF(X292=4,$AL$95,IF(X292=5,$AL$114,IF(X292=6,$AL$133,IF(X292=7,$AL$152,IF(X292=8,$AL$171,IF(X292=9,$AL$190,IF(X292=10,$AL$209,0))))))))))</f>
        <v>0.23100000000000001</v>
      </c>
      <c r="AB292" s="115"/>
      <c r="AC292" s="116"/>
      <c r="AD292" s="120">
        <f t="shared" ref="AD292" si="30">IF(I292="○",ROUNDUP(R292*AA292,1),0)</f>
        <v>0.5</v>
      </c>
      <c r="AE292" s="121"/>
      <c r="AF292" s="121"/>
      <c r="AG292" s="121"/>
      <c r="AH292" s="121"/>
      <c r="AI292" s="122"/>
      <c r="AJ292" s="60"/>
      <c r="AT292" s="31"/>
      <c r="AU292" s="31"/>
      <c r="AV292" s="31"/>
      <c r="AW292" s="31"/>
      <c r="AX292" s="31"/>
      <c r="AY292" s="31"/>
      <c r="AZ292" s="31"/>
      <c r="BA292" s="162" t="str">
        <f>IF($C$13="☑","×",IF(OR(K292="×",BA296="×"),"×","●"))</f>
        <v>●</v>
      </c>
      <c r="BB292" s="124" t="str">
        <f>IF(BA292="●",IF(I292="定","-",I292),"-")</f>
        <v>○</v>
      </c>
      <c r="BC292" s="31"/>
      <c r="BD292" s="3"/>
      <c r="BE292" s="3"/>
      <c r="BF292" s="3"/>
    </row>
    <row r="293" spans="3:58" ht="10.9" customHeight="1" x14ac:dyDescent="0.15">
      <c r="C293" s="126"/>
      <c r="D293" s="129"/>
      <c r="E293" s="132"/>
      <c r="F293" s="132"/>
      <c r="G293" s="126"/>
      <c r="H293" s="132"/>
      <c r="I293" s="137"/>
      <c r="J293" s="138"/>
      <c r="K293" s="139"/>
      <c r="L293" s="146"/>
      <c r="M293" s="147"/>
      <c r="N293" s="147"/>
      <c r="O293" s="147"/>
      <c r="P293" s="147"/>
      <c r="Q293" s="148"/>
      <c r="R293" s="152"/>
      <c r="S293" s="153"/>
      <c r="T293" s="153"/>
      <c r="U293" s="153"/>
      <c r="V293" s="153"/>
      <c r="W293" s="154"/>
      <c r="X293" s="137"/>
      <c r="Y293" s="138"/>
      <c r="Z293" s="163"/>
      <c r="AA293" s="114"/>
      <c r="AB293" s="115"/>
      <c r="AC293" s="116"/>
      <c r="AD293" s="120"/>
      <c r="AE293" s="121"/>
      <c r="AF293" s="121"/>
      <c r="AG293" s="121"/>
      <c r="AH293" s="121"/>
      <c r="AI293" s="122"/>
      <c r="AJ293" s="60"/>
      <c r="AT293" s="31"/>
      <c r="AU293" s="31"/>
      <c r="AV293" s="31"/>
      <c r="AW293" s="31"/>
      <c r="AX293" s="31"/>
      <c r="AY293" s="31"/>
      <c r="AZ293" s="31"/>
      <c r="BA293" s="162"/>
      <c r="BB293" s="124"/>
      <c r="BC293" s="31"/>
      <c r="BD293" s="3"/>
      <c r="BE293" s="3"/>
      <c r="BF293" s="3"/>
    </row>
    <row r="294" spans="3:58" ht="10.9" customHeight="1" x14ac:dyDescent="0.15">
      <c r="C294" s="126"/>
      <c r="D294" s="129"/>
      <c r="E294" s="132"/>
      <c r="F294" s="132"/>
      <c r="G294" s="126"/>
      <c r="H294" s="132"/>
      <c r="I294" s="137"/>
      <c r="J294" s="138"/>
      <c r="K294" s="139"/>
      <c r="L294" s="146"/>
      <c r="M294" s="147"/>
      <c r="N294" s="147"/>
      <c r="O294" s="147"/>
      <c r="P294" s="147"/>
      <c r="Q294" s="148"/>
      <c r="R294" s="152"/>
      <c r="S294" s="153"/>
      <c r="T294" s="153"/>
      <c r="U294" s="153"/>
      <c r="V294" s="153"/>
      <c r="W294" s="154"/>
      <c r="X294" s="137"/>
      <c r="Y294" s="138"/>
      <c r="Z294" s="163"/>
      <c r="AA294" s="114"/>
      <c r="AB294" s="115"/>
      <c r="AC294" s="116"/>
      <c r="AD294" s="120"/>
      <c r="AE294" s="121"/>
      <c r="AF294" s="121"/>
      <c r="AG294" s="121"/>
      <c r="AH294" s="121"/>
      <c r="AI294" s="122"/>
      <c r="AJ294" s="60"/>
      <c r="AT294" s="31"/>
      <c r="AU294" s="31"/>
      <c r="AV294" s="31"/>
      <c r="AW294" s="31"/>
      <c r="AX294" s="31"/>
      <c r="AY294" s="31"/>
      <c r="AZ294" s="31"/>
      <c r="BA294" s="162"/>
      <c r="BB294" s="124"/>
      <c r="BC294" s="31"/>
      <c r="BD294" s="3"/>
      <c r="BE294" s="3"/>
      <c r="BF294" s="3"/>
    </row>
    <row r="295" spans="3:58" ht="10.9" customHeight="1" x14ac:dyDescent="0.15">
      <c r="C295" s="127"/>
      <c r="D295" s="130"/>
      <c r="E295" s="133"/>
      <c r="F295" s="133"/>
      <c r="G295" s="127"/>
      <c r="H295" s="133"/>
      <c r="I295" s="140"/>
      <c r="J295" s="141"/>
      <c r="K295" s="142"/>
      <c r="L295" s="149"/>
      <c r="M295" s="150"/>
      <c r="N295" s="150"/>
      <c r="O295" s="150"/>
      <c r="P295" s="150"/>
      <c r="Q295" s="151"/>
      <c r="R295" s="152"/>
      <c r="S295" s="153"/>
      <c r="T295" s="153"/>
      <c r="U295" s="153"/>
      <c r="V295" s="153"/>
      <c r="W295" s="154"/>
      <c r="X295" s="140"/>
      <c r="Y295" s="141"/>
      <c r="Z295" s="164"/>
      <c r="AA295" s="117"/>
      <c r="AB295" s="118"/>
      <c r="AC295" s="119"/>
      <c r="AD295" s="120"/>
      <c r="AE295" s="121"/>
      <c r="AF295" s="121"/>
      <c r="AG295" s="121"/>
      <c r="AH295" s="121"/>
      <c r="AI295" s="122"/>
      <c r="AJ295" s="60"/>
      <c r="AT295" s="31"/>
      <c r="AU295" s="31"/>
      <c r="AV295" s="31"/>
      <c r="AW295" s="31"/>
      <c r="AX295" s="31"/>
      <c r="AY295" s="31"/>
      <c r="AZ295" s="31"/>
      <c r="BA295" s="162"/>
      <c r="BB295" s="124"/>
      <c r="BC295" s="31"/>
      <c r="BD295" s="3"/>
      <c r="BE295" s="3"/>
      <c r="BF295" s="3"/>
    </row>
    <row r="296" spans="3:58" ht="10.9" customHeight="1" x14ac:dyDescent="0.15">
      <c r="C296" s="125">
        <v>8</v>
      </c>
      <c r="D296" s="128" t="s">
        <v>76</v>
      </c>
      <c r="E296" s="131">
        <v>17</v>
      </c>
      <c r="F296" s="131" t="s">
        <v>77</v>
      </c>
      <c r="G296" s="125" t="s">
        <v>79</v>
      </c>
      <c r="H296" s="131"/>
      <c r="I296" s="134" t="s">
        <v>110</v>
      </c>
      <c r="J296" s="135"/>
      <c r="K296" s="136"/>
      <c r="L296" s="143">
        <f>E$220</f>
        <v>150</v>
      </c>
      <c r="M296" s="144"/>
      <c r="N296" s="144"/>
      <c r="O296" s="144"/>
      <c r="P296" s="144"/>
      <c r="Q296" s="145"/>
      <c r="R296" s="152">
        <f t="shared" ref="R296" si="31">IF(AND(I296="○",BA296="●"),2+ROUNDDOWN(($L296-100)/100,0)*2,0)</f>
        <v>2</v>
      </c>
      <c r="S296" s="153"/>
      <c r="T296" s="153"/>
      <c r="U296" s="153"/>
      <c r="V296" s="153"/>
      <c r="W296" s="154"/>
      <c r="X296" s="155">
        <v>1</v>
      </c>
      <c r="Y296" s="156"/>
      <c r="Z296" s="157"/>
      <c r="AA296" s="114">
        <f>IF(X296=1,$AL$38,IF(X296=2,$AL$57,IF(X296=3,$AL$76,IF(X296=4,$AL$95,IF(X296=5,$AL$114,IF(X296=6,$AL$133,IF(X296=7,$AL$152,IF(X296=8,$AL$171,IF(X296=9,$AL$190,IF(X296=10,$AL$209,0))))))))))</f>
        <v>0.154</v>
      </c>
      <c r="AB296" s="115"/>
      <c r="AC296" s="116"/>
      <c r="AD296" s="120">
        <f t="shared" ref="AD296" si="32">IF(I296="○",ROUNDUP(R296*AA296,1),0)</f>
        <v>0.4</v>
      </c>
      <c r="AE296" s="121"/>
      <c r="AF296" s="121"/>
      <c r="AG296" s="121"/>
      <c r="AH296" s="121"/>
      <c r="AI296" s="122"/>
      <c r="AJ296" s="60"/>
      <c r="AT296" s="31"/>
      <c r="AU296" s="31"/>
      <c r="AV296" s="31"/>
      <c r="AW296" s="31"/>
      <c r="AX296" s="31"/>
      <c r="AY296" s="31"/>
      <c r="AZ296" s="31"/>
      <c r="BA296" s="123" t="str">
        <f t="shared" ref="BA296" si="33">IF(OR(I296="×",BA300="×"),"×","●")</f>
        <v>●</v>
      </c>
      <c r="BB296" s="124" t="str">
        <f>IF(BA296="●",IF(I296="定","-",I296),"-")</f>
        <v>○</v>
      </c>
      <c r="BC296" s="31"/>
      <c r="BD296" s="3"/>
      <c r="BE296" s="3"/>
      <c r="BF296" s="3"/>
    </row>
    <row r="297" spans="3:58" ht="10.9" customHeight="1" x14ac:dyDescent="0.15">
      <c r="C297" s="126"/>
      <c r="D297" s="129"/>
      <c r="E297" s="132"/>
      <c r="F297" s="132"/>
      <c r="G297" s="126"/>
      <c r="H297" s="132"/>
      <c r="I297" s="137"/>
      <c r="J297" s="138"/>
      <c r="K297" s="139"/>
      <c r="L297" s="146"/>
      <c r="M297" s="147"/>
      <c r="N297" s="147"/>
      <c r="O297" s="147"/>
      <c r="P297" s="147"/>
      <c r="Q297" s="148"/>
      <c r="R297" s="152"/>
      <c r="S297" s="153"/>
      <c r="T297" s="153"/>
      <c r="U297" s="153"/>
      <c r="V297" s="153"/>
      <c r="W297" s="154"/>
      <c r="X297" s="155"/>
      <c r="Y297" s="156"/>
      <c r="Z297" s="157"/>
      <c r="AA297" s="114"/>
      <c r="AB297" s="115"/>
      <c r="AC297" s="116"/>
      <c r="AD297" s="120"/>
      <c r="AE297" s="121"/>
      <c r="AF297" s="121"/>
      <c r="AG297" s="121"/>
      <c r="AH297" s="121"/>
      <c r="AI297" s="122"/>
      <c r="AJ297" s="60"/>
      <c r="AT297" s="31"/>
      <c r="AU297" s="31"/>
      <c r="AV297" s="31"/>
      <c r="AW297" s="31"/>
      <c r="AX297" s="31"/>
      <c r="AY297" s="31"/>
      <c r="AZ297" s="31"/>
      <c r="BA297" s="123"/>
      <c r="BB297" s="124"/>
      <c r="BC297" s="31"/>
      <c r="BD297" s="3"/>
      <c r="BE297" s="3"/>
      <c r="BF297" s="3"/>
    </row>
    <row r="298" spans="3:58" ht="10.9" customHeight="1" x14ac:dyDescent="0.15">
      <c r="C298" s="126"/>
      <c r="D298" s="129"/>
      <c r="E298" s="132"/>
      <c r="F298" s="132"/>
      <c r="G298" s="126"/>
      <c r="H298" s="132"/>
      <c r="I298" s="137"/>
      <c r="J298" s="138"/>
      <c r="K298" s="139"/>
      <c r="L298" s="146"/>
      <c r="M298" s="147"/>
      <c r="N298" s="147"/>
      <c r="O298" s="147"/>
      <c r="P298" s="147"/>
      <c r="Q298" s="148"/>
      <c r="R298" s="152"/>
      <c r="S298" s="153"/>
      <c r="T298" s="153"/>
      <c r="U298" s="153"/>
      <c r="V298" s="153"/>
      <c r="W298" s="154"/>
      <c r="X298" s="155"/>
      <c r="Y298" s="156"/>
      <c r="Z298" s="157"/>
      <c r="AA298" s="114"/>
      <c r="AB298" s="115"/>
      <c r="AC298" s="116"/>
      <c r="AD298" s="120"/>
      <c r="AE298" s="121"/>
      <c r="AF298" s="121"/>
      <c r="AG298" s="121"/>
      <c r="AH298" s="121"/>
      <c r="AI298" s="122"/>
      <c r="AJ298" s="60"/>
      <c r="AT298" s="31"/>
      <c r="AU298" s="31"/>
      <c r="AV298" s="31"/>
      <c r="AW298" s="31"/>
      <c r="AX298" s="31"/>
      <c r="AY298" s="31"/>
      <c r="AZ298" s="31"/>
      <c r="BA298" s="123"/>
      <c r="BB298" s="124"/>
      <c r="BC298" s="31"/>
      <c r="BD298" s="3"/>
      <c r="BE298" s="3"/>
      <c r="BF298" s="3"/>
    </row>
    <row r="299" spans="3:58" ht="10.9" customHeight="1" x14ac:dyDescent="0.15">
      <c r="C299" s="127"/>
      <c r="D299" s="130"/>
      <c r="E299" s="133"/>
      <c r="F299" s="133"/>
      <c r="G299" s="127"/>
      <c r="H299" s="133"/>
      <c r="I299" s="140"/>
      <c r="J299" s="141"/>
      <c r="K299" s="142"/>
      <c r="L299" s="149"/>
      <c r="M299" s="150"/>
      <c r="N299" s="150"/>
      <c r="O299" s="150"/>
      <c r="P299" s="150"/>
      <c r="Q299" s="151"/>
      <c r="R299" s="152"/>
      <c r="S299" s="153"/>
      <c r="T299" s="153"/>
      <c r="U299" s="153"/>
      <c r="V299" s="153"/>
      <c r="W299" s="154"/>
      <c r="X299" s="158"/>
      <c r="Y299" s="159"/>
      <c r="Z299" s="160"/>
      <c r="AA299" s="117"/>
      <c r="AB299" s="118"/>
      <c r="AC299" s="119"/>
      <c r="AD299" s="120"/>
      <c r="AE299" s="121"/>
      <c r="AF299" s="121"/>
      <c r="AG299" s="121"/>
      <c r="AH299" s="121"/>
      <c r="AI299" s="122"/>
      <c r="AJ299" s="60"/>
      <c r="AT299" s="31"/>
      <c r="AU299" s="31"/>
      <c r="AV299" s="31"/>
      <c r="AW299" s="31"/>
      <c r="AX299" s="31"/>
      <c r="AY299" s="31"/>
      <c r="AZ299" s="31"/>
      <c r="BA299" s="123"/>
      <c r="BB299" s="124"/>
      <c r="BC299" s="31"/>
      <c r="BD299" s="3"/>
      <c r="BE299" s="3"/>
      <c r="BF299" s="3"/>
    </row>
    <row r="300" spans="3:58" ht="10.9" customHeight="1" x14ac:dyDescent="0.15">
      <c r="C300" s="125">
        <v>8</v>
      </c>
      <c r="D300" s="128" t="s">
        <v>76</v>
      </c>
      <c r="E300" s="131">
        <v>18</v>
      </c>
      <c r="F300" s="131" t="s">
        <v>77</v>
      </c>
      <c r="G300" s="125" t="s">
        <v>80</v>
      </c>
      <c r="H300" s="131"/>
      <c r="I300" s="134" t="s">
        <v>110</v>
      </c>
      <c r="J300" s="135"/>
      <c r="K300" s="136"/>
      <c r="L300" s="143">
        <f>E$220</f>
        <v>150</v>
      </c>
      <c r="M300" s="144"/>
      <c r="N300" s="144"/>
      <c r="O300" s="144"/>
      <c r="P300" s="144"/>
      <c r="Q300" s="145"/>
      <c r="R300" s="152">
        <f t="shared" ref="R300" si="34">IF(AND(I300="○",BA300="●"),2+ROUNDDOWN(($L300-100)/100,0)*2,0)</f>
        <v>2</v>
      </c>
      <c r="S300" s="153"/>
      <c r="T300" s="153"/>
      <c r="U300" s="153"/>
      <c r="V300" s="153"/>
      <c r="W300" s="154"/>
      <c r="X300" s="155">
        <v>1</v>
      </c>
      <c r="Y300" s="156"/>
      <c r="Z300" s="157"/>
      <c r="AA300" s="114">
        <f>IF(X300=1,$AL$38,IF(X300=2,$AL$57,IF(X300=3,$AL$76,IF(X300=4,$AL$95,IF(X300=5,$AL$114,IF(X300=6,$AL$133,IF(X300=7,$AL$152,IF(X300=8,$AL$171,IF(X300=9,$AL$190,IF(X300=10,$AL$209,0))))))))))</f>
        <v>0.154</v>
      </c>
      <c r="AB300" s="115"/>
      <c r="AC300" s="116"/>
      <c r="AD300" s="120">
        <f t="shared" ref="AD300" si="35">IF(I300="○",ROUNDUP(R300*AA300,1),0)</f>
        <v>0.4</v>
      </c>
      <c r="AE300" s="121"/>
      <c r="AF300" s="121"/>
      <c r="AG300" s="121"/>
      <c r="AH300" s="121"/>
      <c r="AI300" s="122"/>
      <c r="AJ300" s="60"/>
      <c r="AT300" s="31"/>
      <c r="AU300" s="31"/>
      <c r="AV300" s="31"/>
      <c r="AW300" s="31"/>
      <c r="AX300" s="31"/>
      <c r="AY300" s="31"/>
      <c r="AZ300" s="31"/>
      <c r="BA300" s="123" t="str">
        <f t="shared" ref="BA300" si="36">IF(OR(I300="×",BA304="×"),"×","●")</f>
        <v>●</v>
      </c>
      <c r="BB300" s="124" t="str">
        <f>IF(BA300="●",IF(I300="定","-",I300),"-")</f>
        <v>○</v>
      </c>
      <c r="BC300" s="31"/>
      <c r="BD300" s="3"/>
      <c r="BE300" s="3"/>
      <c r="BF300" s="3"/>
    </row>
    <row r="301" spans="3:58" ht="10.9" customHeight="1" x14ac:dyDescent="0.15">
      <c r="C301" s="126"/>
      <c r="D301" s="129"/>
      <c r="E301" s="132"/>
      <c r="F301" s="132"/>
      <c r="G301" s="126"/>
      <c r="H301" s="132"/>
      <c r="I301" s="137"/>
      <c r="J301" s="138"/>
      <c r="K301" s="139"/>
      <c r="L301" s="146"/>
      <c r="M301" s="147"/>
      <c r="N301" s="147"/>
      <c r="O301" s="147"/>
      <c r="P301" s="147"/>
      <c r="Q301" s="148"/>
      <c r="R301" s="152"/>
      <c r="S301" s="153"/>
      <c r="T301" s="153"/>
      <c r="U301" s="153"/>
      <c r="V301" s="153"/>
      <c r="W301" s="154"/>
      <c r="X301" s="155"/>
      <c r="Y301" s="156"/>
      <c r="Z301" s="157"/>
      <c r="AA301" s="114"/>
      <c r="AB301" s="115"/>
      <c r="AC301" s="116"/>
      <c r="AD301" s="120"/>
      <c r="AE301" s="121"/>
      <c r="AF301" s="121"/>
      <c r="AG301" s="121"/>
      <c r="AH301" s="121"/>
      <c r="AI301" s="122"/>
      <c r="AJ301" s="60"/>
      <c r="AT301" s="31"/>
      <c r="AU301" s="31"/>
      <c r="AV301" s="31"/>
      <c r="AW301" s="31"/>
      <c r="AX301" s="31"/>
      <c r="AY301" s="31"/>
      <c r="AZ301" s="31"/>
      <c r="BA301" s="123"/>
      <c r="BB301" s="124"/>
      <c r="BC301" s="31"/>
      <c r="BD301" s="3"/>
      <c r="BE301" s="3"/>
      <c r="BF301" s="3"/>
    </row>
    <row r="302" spans="3:58" ht="10.9" customHeight="1" x14ac:dyDescent="0.15">
      <c r="C302" s="126"/>
      <c r="D302" s="129"/>
      <c r="E302" s="132"/>
      <c r="F302" s="132"/>
      <c r="G302" s="126"/>
      <c r="H302" s="132"/>
      <c r="I302" s="137"/>
      <c r="J302" s="138"/>
      <c r="K302" s="139"/>
      <c r="L302" s="146"/>
      <c r="M302" s="147"/>
      <c r="N302" s="147"/>
      <c r="O302" s="147"/>
      <c r="P302" s="147"/>
      <c r="Q302" s="148"/>
      <c r="R302" s="152"/>
      <c r="S302" s="153"/>
      <c r="T302" s="153"/>
      <c r="U302" s="153"/>
      <c r="V302" s="153"/>
      <c r="W302" s="154"/>
      <c r="X302" s="155"/>
      <c r="Y302" s="156"/>
      <c r="Z302" s="157"/>
      <c r="AA302" s="114"/>
      <c r="AB302" s="115"/>
      <c r="AC302" s="116"/>
      <c r="AD302" s="120"/>
      <c r="AE302" s="121"/>
      <c r="AF302" s="121"/>
      <c r="AG302" s="121"/>
      <c r="AH302" s="121"/>
      <c r="AI302" s="122"/>
      <c r="AJ302" s="60"/>
      <c r="AT302" s="31"/>
      <c r="AU302" s="31"/>
      <c r="AV302" s="31"/>
      <c r="AW302" s="31"/>
      <c r="AX302" s="31"/>
      <c r="AY302" s="31"/>
      <c r="AZ302" s="31"/>
      <c r="BA302" s="123"/>
      <c r="BB302" s="124"/>
      <c r="BC302" s="31"/>
      <c r="BD302" s="3"/>
      <c r="BE302" s="3"/>
      <c r="BF302" s="3"/>
    </row>
    <row r="303" spans="3:58" ht="10.9" customHeight="1" x14ac:dyDescent="0.15">
      <c r="C303" s="127"/>
      <c r="D303" s="130"/>
      <c r="E303" s="133"/>
      <c r="F303" s="133"/>
      <c r="G303" s="127"/>
      <c r="H303" s="133"/>
      <c r="I303" s="140"/>
      <c r="J303" s="141"/>
      <c r="K303" s="142"/>
      <c r="L303" s="149"/>
      <c r="M303" s="150"/>
      <c r="N303" s="150"/>
      <c r="O303" s="150"/>
      <c r="P303" s="150"/>
      <c r="Q303" s="151"/>
      <c r="R303" s="152"/>
      <c r="S303" s="153"/>
      <c r="T303" s="153"/>
      <c r="U303" s="153"/>
      <c r="V303" s="153"/>
      <c r="W303" s="154"/>
      <c r="X303" s="158"/>
      <c r="Y303" s="159"/>
      <c r="Z303" s="160"/>
      <c r="AA303" s="117"/>
      <c r="AB303" s="118"/>
      <c r="AC303" s="119"/>
      <c r="AD303" s="120"/>
      <c r="AE303" s="121"/>
      <c r="AF303" s="121"/>
      <c r="AG303" s="121"/>
      <c r="AH303" s="121"/>
      <c r="AI303" s="122"/>
      <c r="AJ303" s="60"/>
      <c r="AT303" s="31"/>
      <c r="AU303" s="31"/>
      <c r="AV303" s="31"/>
      <c r="AW303" s="31"/>
      <c r="AX303" s="31"/>
      <c r="AY303" s="31"/>
      <c r="AZ303" s="31"/>
      <c r="BA303" s="123"/>
      <c r="BB303" s="124"/>
      <c r="BC303" s="31"/>
      <c r="BD303" s="3"/>
      <c r="BE303" s="3"/>
      <c r="BF303" s="3"/>
    </row>
    <row r="304" spans="3:58" ht="10.9" customHeight="1" x14ac:dyDescent="0.15">
      <c r="C304" s="125">
        <v>8</v>
      </c>
      <c r="D304" s="128" t="s">
        <v>76</v>
      </c>
      <c r="E304" s="131">
        <v>19</v>
      </c>
      <c r="F304" s="131" t="s">
        <v>77</v>
      </c>
      <c r="G304" s="125" t="s">
        <v>81</v>
      </c>
      <c r="H304" s="131"/>
      <c r="I304" s="134" t="s">
        <v>110</v>
      </c>
      <c r="J304" s="135"/>
      <c r="K304" s="136"/>
      <c r="L304" s="143">
        <f>E$220</f>
        <v>150</v>
      </c>
      <c r="M304" s="144"/>
      <c r="N304" s="144"/>
      <c r="O304" s="144"/>
      <c r="P304" s="144"/>
      <c r="Q304" s="145"/>
      <c r="R304" s="152">
        <f t="shared" ref="R304" si="37">IF(AND(I304="○",BA304="●"),2+ROUNDDOWN(($L304-100)/100,0)*2,0)</f>
        <v>2</v>
      </c>
      <c r="S304" s="153"/>
      <c r="T304" s="153"/>
      <c r="U304" s="153"/>
      <c r="V304" s="153"/>
      <c r="W304" s="154"/>
      <c r="X304" s="155">
        <v>1</v>
      </c>
      <c r="Y304" s="156"/>
      <c r="Z304" s="157"/>
      <c r="AA304" s="114">
        <f>IF(X304=1,$AL$38,IF(X304=2,$AL$57,IF(X304=3,$AL$76,IF(X304=4,$AL$95,IF(X304=5,$AL$114,IF(X304=6,$AL$133,IF(X304=7,$AL$152,IF(X304=8,$AL$171,IF(X304=9,$AL$190,IF(X304=10,$AL$209,0))))))))))</f>
        <v>0.154</v>
      </c>
      <c r="AB304" s="115"/>
      <c r="AC304" s="116"/>
      <c r="AD304" s="120">
        <f t="shared" ref="AD304" si="38">IF(I304="○",ROUNDUP(R304*AA304,1),0)</f>
        <v>0.4</v>
      </c>
      <c r="AE304" s="121"/>
      <c r="AF304" s="121"/>
      <c r="AG304" s="121"/>
      <c r="AH304" s="121"/>
      <c r="AI304" s="122"/>
      <c r="AJ304" s="60"/>
      <c r="AT304" s="31"/>
      <c r="AU304" s="31"/>
      <c r="AV304" s="31"/>
      <c r="AW304" s="31"/>
      <c r="AX304" s="31"/>
      <c r="AY304" s="31"/>
      <c r="AZ304" s="31"/>
      <c r="BA304" s="161" t="str">
        <f>IF($C$14="☑","×",IF(OR(K304="×",BA308="×"),"×","●"))</f>
        <v>●</v>
      </c>
      <c r="BB304" s="124" t="str">
        <f>IF(BA304="●",IF(I304="定","-",I304),"-")</f>
        <v>○</v>
      </c>
      <c r="BC304" s="31"/>
      <c r="BD304" s="3"/>
      <c r="BE304" s="3"/>
      <c r="BF304" s="3"/>
    </row>
    <row r="305" spans="3:58" ht="10.9" customHeight="1" x14ac:dyDescent="0.15">
      <c r="C305" s="126"/>
      <c r="D305" s="129"/>
      <c r="E305" s="132"/>
      <c r="F305" s="132"/>
      <c r="G305" s="126"/>
      <c r="H305" s="132"/>
      <c r="I305" s="137"/>
      <c r="J305" s="138"/>
      <c r="K305" s="139"/>
      <c r="L305" s="146"/>
      <c r="M305" s="147"/>
      <c r="N305" s="147"/>
      <c r="O305" s="147"/>
      <c r="P305" s="147"/>
      <c r="Q305" s="148"/>
      <c r="R305" s="152"/>
      <c r="S305" s="153"/>
      <c r="T305" s="153"/>
      <c r="U305" s="153"/>
      <c r="V305" s="153"/>
      <c r="W305" s="154"/>
      <c r="X305" s="155"/>
      <c r="Y305" s="156"/>
      <c r="Z305" s="157"/>
      <c r="AA305" s="114"/>
      <c r="AB305" s="115"/>
      <c r="AC305" s="116"/>
      <c r="AD305" s="120"/>
      <c r="AE305" s="121"/>
      <c r="AF305" s="121"/>
      <c r="AG305" s="121"/>
      <c r="AH305" s="121"/>
      <c r="AI305" s="122"/>
      <c r="AJ305" s="60"/>
      <c r="AT305" s="31"/>
      <c r="AU305" s="31"/>
      <c r="AV305" s="31"/>
      <c r="AW305" s="31"/>
      <c r="AX305" s="31"/>
      <c r="AY305" s="31"/>
      <c r="AZ305" s="31"/>
      <c r="BA305" s="161"/>
      <c r="BB305" s="124"/>
      <c r="BC305" s="31"/>
      <c r="BD305" s="3"/>
      <c r="BE305" s="3"/>
      <c r="BF305" s="3"/>
    </row>
    <row r="306" spans="3:58" ht="10.9" customHeight="1" x14ac:dyDescent="0.15">
      <c r="C306" s="126"/>
      <c r="D306" s="129"/>
      <c r="E306" s="132"/>
      <c r="F306" s="132"/>
      <c r="G306" s="126"/>
      <c r="H306" s="132"/>
      <c r="I306" s="137"/>
      <c r="J306" s="138"/>
      <c r="K306" s="139"/>
      <c r="L306" s="146"/>
      <c r="M306" s="147"/>
      <c r="N306" s="147"/>
      <c r="O306" s="147"/>
      <c r="P306" s="147"/>
      <c r="Q306" s="148"/>
      <c r="R306" s="152"/>
      <c r="S306" s="153"/>
      <c r="T306" s="153"/>
      <c r="U306" s="153"/>
      <c r="V306" s="153"/>
      <c r="W306" s="154"/>
      <c r="X306" s="155"/>
      <c r="Y306" s="156"/>
      <c r="Z306" s="157"/>
      <c r="AA306" s="114"/>
      <c r="AB306" s="115"/>
      <c r="AC306" s="116"/>
      <c r="AD306" s="120"/>
      <c r="AE306" s="121"/>
      <c r="AF306" s="121"/>
      <c r="AG306" s="121"/>
      <c r="AH306" s="121"/>
      <c r="AI306" s="122"/>
      <c r="AJ306" s="60"/>
      <c r="AT306" s="31"/>
      <c r="AU306" s="31"/>
      <c r="AV306" s="31"/>
      <c r="AW306" s="31"/>
      <c r="AX306" s="31"/>
      <c r="AY306" s="31"/>
      <c r="AZ306" s="31"/>
      <c r="BA306" s="161"/>
      <c r="BB306" s="124"/>
      <c r="BC306" s="31"/>
      <c r="BD306" s="3"/>
      <c r="BE306" s="3"/>
      <c r="BF306" s="3"/>
    </row>
    <row r="307" spans="3:58" ht="10.9" customHeight="1" thickBot="1" x14ac:dyDescent="0.2">
      <c r="C307" s="127"/>
      <c r="D307" s="130"/>
      <c r="E307" s="133"/>
      <c r="F307" s="133"/>
      <c r="G307" s="127"/>
      <c r="H307" s="133"/>
      <c r="I307" s="140"/>
      <c r="J307" s="141"/>
      <c r="K307" s="142"/>
      <c r="L307" s="149"/>
      <c r="M307" s="150"/>
      <c r="N307" s="150"/>
      <c r="O307" s="150"/>
      <c r="P307" s="150"/>
      <c r="Q307" s="151"/>
      <c r="R307" s="152"/>
      <c r="S307" s="153"/>
      <c r="T307" s="153"/>
      <c r="U307" s="153"/>
      <c r="V307" s="153"/>
      <c r="W307" s="154"/>
      <c r="X307" s="158"/>
      <c r="Y307" s="159"/>
      <c r="Z307" s="160"/>
      <c r="AA307" s="117"/>
      <c r="AB307" s="118"/>
      <c r="AC307" s="119"/>
      <c r="AD307" s="120"/>
      <c r="AE307" s="121"/>
      <c r="AF307" s="121"/>
      <c r="AG307" s="121"/>
      <c r="AH307" s="121"/>
      <c r="AI307" s="122"/>
      <c r="AJ307" s="60"/>
      <c r="AT307" s="31"/>
      <c r="AU307" s="31"/>
      <c r="AV307" s="31"/>
      <c r="AW307" s="31"/>
      <c r="AX307" s="31"/>
      <c r="AY307" s="31"/>
      <c r="AZ307" s="31"/>
      <c r="BA307" s="161"/>
      <c r="BB307" s="124"/>
      <c r="BC307" s="31"/>
      <c r="BD307" s="3"/>
      <c r="BE307" s="3"/>
      <c r="BF307" s="3"/>
    </row>
    <row r="308" spans="3:58" ht="14.1" customHeight="1" thickTop="1" x14ac:dyDescent="0.15">
      <c r="C308" s="349" t="s">
        <v>115</v>
      </c>
      <c r="D308" s="350"/>
      <c r="E308" s="350"/>
      <c r="F308" s="350"/>
      <c r="G308" s="350"/>
      <c r="H308" s="350"/>
      <c r="I308" s="350"/>
      <c r="J308" s="350"/>
      <c r="K308" s="350"/>
      <c r="L308" s="350"/>
      <c r="M308" s="350"/>
      <c r="N308" s="350"/>
      <c r="O308" s="350"/>
      <c r="P308" s="350"/>
      <c r="Q308" s="350"/>
      <c r="R308" s="350"/>
      <c r="S308" s="350"/>
      <c r="T308" s="350"/>
      <c r="U308" s="350"/>
      <c r="V308" s="350"/>
      <c r="W308" s="350"/>
      <c r="X308" s="350"/>
      <c r="Y308" s="350"/>
      <c r="Z308" s="350"/>
      <c r="AA308" s="351"/>
      <c r="AB308" s="358">
        <f>IF(COUNTIF(C11:D13,"☑")=1,SUM(AD236:AI307),0)</f>
        <v>7.5000000000000027</v>
      </c>
      <c r="AC308" s="359"/>
      <c r="AD308" s="359"/>
      <c r="AE308" s="359"/>
      <c r="AF308" s="359"/>
      <c r="AG308" s="364" t="s">
        <v>85</v>
      </c>
      <c r="AH308" s="364"/>
      <c r="AI308" s="365"/>
      <c r="AJ308" s="60"/>
      <c r="AK308" s="60"/>
      <c r="AL308" s="60"/>
      <c r="AM308" s="19"/>
      <c r="AN308" s="19"/>
      <c r="AO308" s="19"/>
      <c r="AP308" s="19"/>
      <c r="AT308" s="31"/>
      <c r="AU308" s="31"/>
      <c r="AV308" s="31"/>
      <c r="AW308" s="31"/>
      <c r="AX308" s="31"/>
      <c r="AY308" s="31"/>
      <c r="AZ308" s="31"/>
      <c r="BA308" s="124"/>
      <c r="BB308" s="124"/>
      <c r="BC308" s="31"/>
      <c r="BD308" s="165"/>
      <c r="BE308" s="165"/>
      <c r="BF308" s="166"/>
    </row>
    <row r="309" spans="3:58" ht="14.1" customHeight="1" x14ac:dyDescent="0.15">
      <c r="C309" s="352"/>
      <c r="D309" s="353"/>
      <c r="E309" s="353"/>
      <c r="F309" s="353"/>
      <c r="G309" s="353"/>
      <c r="H309" s="353"/>
      <c r="I309" s="353"/>
      <c r="J309" s="353"/>
      <c r="K309" s="353"/>
      <c r="L309" s="353"/>
      <c r="M309" s="353"/>
      <c r="N309" s="353"/>
      <c r="O309" s="353"/>
      <c r="P309" s="353"/>
      <c r="Q309" s="353"/>
      <c r="R309" s="353"/>
      <c r="S309" s="353"/>
      <c r="T309" s="353"/>
      <c r="U309" s="353"/>
      <c r="V309" s="353"/>
      <c r="W309" s="353"/>
      <c r="X309" s="353"/>
      <c r="Y309" s="353"/>
      <c r="Z309" s="353"/>
      <c r="AA309" s="354"/>
      <c r="AB309" s="360"/>
      <c r="AC309" s="361"/>
      <c r="AD309" s="361"/>
      <c r="AE309" s="361"/>
      <c r="AF309" s="361"/>
      <c r="AG309" s="366"/>
      <c r="AH309" s="366"/>
      <c r="AI309" s="367"/>
      <c r="AJ309" s="60"/>
      <c r="AK309" s="60"/>
      <c r="AL309" s="60"/>
      <c r="AM309" s="19"/>
      <c r="AN309" s="19"/>
      <c r="AO309" s="19"/>
      <c r="AP309" s="19"/>
      <c r="AT309" s="31"/>
      <c r="AU309" s="31"/>
      <c r="AV309" s="31"/>
      <c r="AW309" s="31"/>
      <c r="AX309" s="31"/>
      <c r="AY309" s="31"/>
      <c r="AZ309" s="31"/>
      <c r="BA309" s="124"/>
      <c r="BB309" s="124"/>
      <c r="BC309" s="31"/>
      <c r="BD309" s="165"/>
      <c r="BE309" s="165"/>
      <c r="BF309" s="166"/>
    </row>
    <row r="310" spans="3:58" ht="14.1" customHeight="1" x14ac:dyDescent="0.15">
      <c r="C310" s="352"/>
      <c r="D310" s="353"/>
      <c r="E310" s="353"/>
      <c r="F310" s="353"/>
      <c r="G310" s="353"/>
      <c r="H310" s="353"/>
      <c r="I310" s="353"/>
      <c r="J310" s="353"/>
      <c r="K310" s="353"/>
      <c r="L310" s="353"/>
      <c r="M310" s="353"/>
      <c r="N310" s="353"/>
      <c r="O310" s="353"/>
      <c r="P310" s="353"/>
      <c r="Q310" s="353"/>
      <c r="R310" s="353"/>
      <c r="S310" s="353"/>
      <c r="T310" s="353"/>
      <c r="U310" s="353"/>
      <c r="V310" s="353"/>
      <c r="W310" s="353"/>
      <c r="X310" s="353"/>
      <c r="Y310" s="353"/>
      <c r="Z310" s="353"/>
      <c r="AA310" s="354"/>
      <c r="AB310" s="360"/>
      <c r="AC310" s="361"/>
      <c r="AD310" s="361"/>
      <c r="AE310" s="361"/>
      <c r="AF310" s="361"/>
      <c r="AG310" s="366"/>
      <c r="AH310" s="366"/>
      <c r="AI310" s="367"/>
      <c r="AM310" s="19"/>
      <c r="AN310" s="19"/>
      <c r="AO310" s="19"/>
      <c r="AP310" s="19"/>
      <c r="AT310" s="31"/>
      <c r="AU310" s="31"/>
      <c r="AV310" s="31"/>
      <c r="AW310" s="31"/>
      <c r="AX310" s="31"/>
      <c r="AY310" s="31"/>
      <c r="AZ310" s="31"/>
      <c r="BA310" s="124"/>
      <c r="BB310" s="124"/>
      <c r="BC310" s="31"/>
      <c r="BD310" s="165"/>
      <c r="BE310" s="165"/>
      <c r="BF310" s="166"/>
    </row>
    <row r="311" spans="3:58" ht="14.1" customHeight="1" thickBot="1" x14ac:dyDescent="0.2">
      <c r="C311" s="355"/>
      <c r="D311" s="356"/>
      <c r="E311" s="356"/>
      <c r="F311" s="356"/>
      <c r="G311" s="356"/>
      <c r="H311" s="356"/>
      <c r="I311" s="356"/>
      <c r="J311" s="356"/>
      <c r="K311" s="356"/>
      <c r="L311" s="356"/>
      <c r="M311" s="356"/>
      <c r="N311" s="356"/>
      <c r="O311" s="356"/>
      <c r="P311" s="356"/>
      <c r="Q311" s="356"/>
      <c r="R311" s="356"/>
      <c r="S311" s="356"/>
      <c r="T311" s="356"/>
      <c r="U311" s="356"/>
      <c r="V311" s="356"/>
      <c r="W311" s="356"/>
      <c r="X311" s="356"/>
      <c r="Y311" s="356"/>
      <c r="Z311" s="356"/>
      <c r="AA311" s="357"/>
      <c r="AB311" s="362"/>
      <c r="AC311" s="363"/>
      <c r="AD311" s="363"/>
      <c r="AE311" s="363"/>
      <c r="AF311" s="363"/>
      <c r="AG311" s="368"/>
      <c r="AH311" s="368"/>
      <c r="AI311" s="369"/>
      <c r="AM311" s="19"/>
      <c r="AN311" s="19"/>
      <c r="AO311" s="19"/>
      <c r="AP311" s="19"/>
      <c r="AT311" s="31"/>
      <c r="AU311" s="31"/>
      <c r="AV311" s="31"/>
      <c r="AW311" s="31"/>
      <c r="AX311" s="31"/>
      <c r="AY311" s="31"/>
      <c r="AZ311" s="31"/>
      <c r="BA311" s="124"/>
      <c r="BB311" s="124"/>
      <c r="BC311" s="31"/>
      <c r="BD311" s="165"/>
      <c r="BE311" s="165"/>
      <c r="BF311" s="166"/>
    </row>
    <row r="312" spans="3:58" ht="10.9" customHeight="1" thickTop="1" x14ac:dyDescent="0.15">
      <c r="C312" s="125">
        <v>8</v>
      </c>
      <c r="D312" s="128" t="s">
        <v>76</v>
      </c>
      <c r="E312" s="131">
        <v>20</v>
      </c>
      <c r="F312" s="131" t="s">
        <v>77</v>
      </c>
      <c r="G312" s="125" t="s">
        <v>82</v>
      </c>
      <c r="H312" s="131"/>
      <c r="I312" s="134" t="s">
        <v>110</v>
      </c>
      <c r="J312" s="135"/>
      <c r="K312" s="136"/>
      <c r="L312" s="143">
        <f>E$220</f>
        <v>150</v>
      </c>
      <c r="M312" s="144"/>
      <c r="N312" s="144"/>
      <c r="O312" s="144"/>
      <c r="P312" s="144"/>
      <c r="Q312" s="145"/>
      <c r="R312" s="152">
        <f t="shared" ref="R312" si="39">IF(AND(I312="○",BA312="●"),2+ROUNDDOWN(($L312-100)/100,0)*2,0)</f>
        <v>2</v>
      </c>
      <c r="S312" s="153"/>
      <c r="T312" s="153"/>
      <c r="U312" s="153"/>
      <c r="V312" s="153"/>
      <c r="W312" s="154"/>
      <c r="X312" s="155">
        <v>1</v>
      </c>
      <c r="Y312" s="156"/>
      <c r="Z312" s="157"/>
      <c r="AA312" s="114">
        <f>IF(X312=1,$AL$38,IF(X312=2,$AL$57,IF(X312=3,$AL$76,IF(X312=4,$AL$95,IF(X312=5,$AL$114,IF(X312=6,$AL$133,IF(X312=7,$AL$152,IF(X312=8,$AL$171,IF(X312=9,$AL$190,IF(X312=10,$AL$209,0))))))))))</f>
        <v>0.154</v>
      </c>
      <c r="AB312" s="115"/>
      <c r="AC312" s="116"/>
      <c r="AD312" s="120">
        <f t="shared" ref="AD312" si="40">IF(I312="○",ROUNDUP(R312*AA312,1),0)</f>
        <v>0.4</v>
      </c>
      <c r="AE312" s="121"/>
      <c r="AF312" s="121"/>
      <c r="AG312" s="121"/>
      <c r="AH312" s="121"/>
      <c r="AI312" s="122"/>
      <c r="AJ312" s="60"/>
      <c r="AT312" s="31"/>
      <c r="AU312" s="31"/>
      <c r="AV312" s="31"/>
      <c r="AW312" s="31"/>
      <c r="AX312" s="31"/>
      <c r="AY312" s="31"/>
      <c r="AZ312" s="31"/>
      <c r="BA312" s="123" t="str">
        <f t="shared" ref="BA312" si="41">IF(OR(I312="×",BA316="×"),"×","●")</f>
        <v>●</v>
      </c>
      <c r="BB312" s="124" t="str">
        <f>IF(BA312="●",IF(I312="定","-",I312),"-")</f>
        <v>○</v>
      </c>
      <c r="BC312" s="31"/>
      <c r="BD312" s="3"/>
      <c r="BE312" s="3"/>
      <c r="BF312" s="3"/>
    </row>
    <row r="313" spans="3:58" ht="10.9" customHeight="1" x14ac:dyDescent="0.15">
      <c r="C313" s="126"/>
      <c r="D313" s="129"/>
      <c r="E313" s="132"/>
      <c r="F313" s="132"/>
      <c r="G313" s="126"/>
      <c r="H313" s="132"/>
      <c r="I313" s="137"/>
      <c r="J313" s="138"/>
      <c r="K313" s="139"/>
      <c r="L313" s="146"/>
      <c r="M313" s="147"/>
      <c r="N313" s="147"/>
      <c r="O313" s="147"/>
      <c r="P313" s="147"/>
      <c r="Q313" s="148"/>
      <c r="R313" s="152"/>
      <c r="S313" s="153"/>
      <c r="T313" s="153"/>
      <c r="U313" s="153"/>
      <c r="V313" s="153"/>
      <c r="W313" s="154"/>
      <c r="X313" s="155"/>
      <c r="Y313" s="156"/>
      <c r="Z313" s="157"/>
      <c r="AA313" s="114"/>
      <c r="AB313" s="115"/>
      <c r="AC313" s="116"/>
      <c r="AD313" s="120"/>
      <c r="AE313" s="121"/>
      <c r="AF313" s="121"/>
      <c r="AG313" s="121"/>
      <c r="AH313" s="121"/>
      <c r="AI313" s="122"/>
      <c r="AJ313" s="60"/>
      <c r="AT313" s="31"/>
      <c r="AU313" s="31"/>
      <c r="AV313" s="31"/>
      <c r="AW313" s="31"/>
      <c r="AX313" s="31"/>
      <c r="AY313" s="31"/>
      <c r="AZ313" s="31"/>
      <c r="BA313" s="123"/>
      <c r="BB313" s="124"/>
      <c r="BC313" s="31"/>
      <c r="BD313" s="3"/>
      <c r="BE313" s="3"/>
      <c r="BF313" s="3"/>
    </row>
    <row r="314" spans="3:58" ht="10.9" customHeight="1" x14ac:dyDescent="0.15">
      <c r="C314" s="126"/>
      <c r="D314" s="129"/>
      <c r="E314" s="132"/>
      <c r="F314" s="132"/>
      <c r="G314" s="126"/>
      <c r="H314" s="132"/>
      <c r="I314" s="137"/>
      <c r="J314" s="138"/>
      <c r="K314" s="139"/>
      <c r="L314" s="146"/>
      <c r="M314" s="147"/>
      <c r="N314" s="147"/>
      <c r="O314" s="147"/>
      <c r="P314" s="147"/>
      <c r="Q314" s="148"/>
      <c r="R314" s="152"/>
      <c r="S314" s="153"/>
      <c r="T314" s="153"/>
      <c r="U314" s="153"/>
      <c r="V314" s="153"/>
      <c r="W314" s="154"/>
      <c r="X314" s="155"/>
      <c r="Y314" s="156"/>
      <c r="Z314" s="157"/>
      <c r="AA314" s="114"/>
      <c r="AB314" s="115"/>
      <c r="AC314" s="116"/>
      <c r="AD314" s="120"/>
      <c r="AE314" s="121"/>
      <c r="AF314" s="121"/>
      <c r="AG314" s="121"/>
      <c r="AH314" s="121"/>
      <c r="AI314" s="122"/>
      <c r="AJ314" s="60"/>
      <c r="AT314" s="31"/>
      <c r="AU314" s="31"/>
      <c r="AV314" s="31"/>
      <c r="AW314" s="31"/>
      <c r="AX314" s="31"/>
      <c r="AY314" s="31"/>
      <c r="AZ314" s="31"/>
      <c r="BA314" s="123"/>
      <c r="BB314" s="124"/>
      <c r="BC314" s="31"/>
      <c r="BD314" s="3"/>
      <c r="BE314" s="3"/>
      <c r="BF314" s="3"/>
    </row>
    <row r="315" spans="3:58" ht="10.9" customHeight="1" x14ac:dyDescent="0.15">
      <c r="C315" s="127"/>
      <c r="D315" s="130"/>
      <c r="E315" s="133"/>
      <c r="F315" s="133"/>
      <c r="G315" s="127"/>
      <c r="H315" s="133"/>
      <c r="I315" s="140"/>
      <c r="J315" s="141"/>
      <c r="K315" s="142"/>
      <c r="L315" s="149"/>
      <c r="M315" s="150"/>
      <c r="N315" s="150"/>
      <c r="O315" s="150"/>
      <c r="P315" s="150"/>
      <c r="Q315" s="151"/>
      <c r="R315" s="152"/>
      <c r="S315" s="153"/>
      <c r="T315" s="153"/>
      <c r="U315" s="153"/>
      <c r="V315" s="153"/>
      <c r="W315" s="154"/>
      <c r="X315" s="158"/>
      <c r="Y315" s="159"/>
      <c r="Z315" s="160"/>
      <c r="AA315" s="117"/>
      <c r="AB315" s="118"/>
      <c r="AC315" s="119"/>
      <c r="AD315" s="120"/>
      <c r="AE315" s="121"/>
      <c r="AF315" s="121"/>
      <c r="AG315" s="121"/>
      <c r="AH315" s="121"/>
      <c r="AI315" s="122"/>
      <c r="AJ315" s="60"/>
      <c r="AT315" s="31"/>
      <c r="AU315" s="31"/>
      <c r="AV315" s="31"/>
      <c r="AW315" s="31"/>
      <c r="AX315" s="31"/>
      <c r="AY315" s="31"/>
      <c r="AZ315" s="31"/>
      <c r="BA315" s="123"/>
      <c r="BB315" s="124"/>
      <c r="BC315" s="31"/>
      <c r="BD315" s="3"/>
      <c r="BE315" s="3"/>
      <c r="BF315" s="3"/>
    </row>
    <row r="316" spans="3:58" ht="10.9" customHeight="1" x14ac:dyDescent="0.15">
      <c r="C316" s="125">
        <v>8</v>
      </c>
      <c r="D316" s="128" t="s">
        <v>76</v>
      </c>
      <c r="E316" s="131">
        <v>21</v>
      </c>
      <c r="F316" s="131" t="s">
        <v>77</v>
      </c>
      <c r="G316" s="125" t="s">
        <v>83</v>
      </c>
      <c r="H316" s="131"/>
      <c r="I316" s="134" t="s">
        <v>110</v>
      </c>
      <c r="J316" s="135"/>
      <c r="K316" s="136"/>
      <c r="L316" s="143">
        <f>E$220</f>
        <v>150</v>
      </c>
      <c r="M316" s="144"/>
      <c r="N316" s="144"/>
      <c r="O316" s="144"/>
      <c r="P316" s="144"/>
      <c r="Q316" s="145"/>
      <c r="R316" s="152">
        <f t="shared" ref="R316" si="42">IF(AND(I316="○",BA316="●"),2+ROUNDDOWN(($L316-100)/100,0)*2,0)</f>
        <v>2</v>
      </c>
      <c r="S316" s="153"/>
      <c r="T316" s="153"/>
      <c r="U316" s="153"/>
      <c r="V316" s="153"/>
      <c r="W316" s="154"/>
      <c r="X316" s="155">
        <v>1</v>
      </c>
      <c r="Y316" s="156"/>
      <c r="Z316" s="157"/>
      <c r="AA316" s="114">
        <f>IF(X316=1,$AL$38,IF(X316=2,$AL$57,IF(X316=3,$AL$76,IF(X316=4,$AL$95,IF(X316=5,$AL$114,IF(X316=6,$AL$133,IF(X316=7,$AL$152,IF(X316=8,$AL$171,IF(X316=9,$AL$190,IF(X316=10,$AL$209,0))))))))))</f>
        <v>0.154</v>
      </c>
      <c r="AB316" s="115"/>
      <c r="AC316" s="116"/>
      <c r="AD316" s="120">
        <f t="shared" ref="AD316" si="43">IF(I316="○",ROUNDUP(R316*AA316,1),0)</f>
        <v>0.4</v>
      </c>
      <c r="AE316" s="121"/>
      <c r="AF316" s="121"/>
      <c r="AG316" s="121"/>
      <c r="AH316" s="121"/>
      <c r="AI316" s="122"/>
      <c r="AJ316" s="60"/>
      <c r="AT316" s="31"/>
      <c r="AU316" s="31"/>
      <c r="AV316" s="31"/>
      <c r="AW316" s="31"/>
      <c r="AX316" s="31"/>
      <c r="AY316" s="31"/>
      <c r="AZ316" s="31"/>
      <c r="BA316" s="123" t="str">
        <f t="shared" ref="BA316" si="44">IF(OR(I316="×",BA320="×"),"×","●")</f>
        <v>●</v>
      </c>
      <c r="BB316" s="124" t="str">
        <f>IF(BA316="●",IF(I316="定","-",I316),"-")</f>
        <v>○</v>
      </c>
      <c r="BC316" s="31"/>
      <c r="BD316" s="3"/>
      <c r="BE316" s="3"/>
      <c r="BF316" s="3"/>
    </row>
    <row r="317" spans="3:58" ht="10.9" customHeight="1" x14ac:dyDescent="0.15">
      <c r="C317" s="126"/>
      <c r="D317" s="129"/>
      <c r="E317" s="132"/>
      <c r="F317" s="132"/>
      <c r="G317" s="126"/>
      <c r="H317" s="132"/>
      <c r="I317" s="137"/>
      <c r="J317" s="138"/>
      <c r="K317" s="139"/>
      <c r="L317" s="146"/>
      <c r="M317" s="147"/>
      <c r="N317" s="147"/>
      <c r="O317" s="147"/>
      <c r="P317" s="147"/>
      <c r="Q317" s="148"/>
      <c r="R317" s="152"/>
      <c r="S317" s="153"/>
      <c r="T317" s="153"/>
      <c r="U317" s="153"/>
      <c r="V317" s="153"/>
      <c r="W317" s="154"/>
      <c r="X317" s="155"/>
      <c r="Y317" s="156"/>
      <c r="Z317" s="157"/>
      <c r="AA317" s="114"/>
      <c r="AB317" s="115"/>
      <c r="AC317" s="116"/>
      <c r="AD317" s="120"/>
      <c r="AE317" s="121"/>
      <c r="AF317" s="121"/>
      <c r="AG317" s="121"/>
      <c r="AH317" s="121"/>
      <c r="AI317" s="122"/>
      <c r="AJ317" s="60"/>
      <c r="AT317" s="31"/>
      <c r="AU317" s="31"/>
      <c r="AV317" s="31"/>
      <c r="AW317" s="31"/>
      <c r="AX317" s="31"/>
      <c r="AY317" s="31"/>
      <c r="AZ317" s="31"/>
      <c r="BA317" s="123"/>
      <c r="BB317" s="124"/>
      <c r="BC317" s="31"/>
      <c r="BD317" s="3"/>
      <c r="BE317" s="3"/>
      <c r="BF317" s="3"/>
    </row>
    <row r="318" spans="3:58" ht="10.9" customHeight="1" x14ac:dyDescent="0.15">
      <c r="C318" s="126"/>
      <c r="D318" s="129"/>
      <c r="E318" s="132"/>
      <c r="F318" s="132"/>
      <c r="G318" s="126"/>
      <c r="H318" s="132"/>
      <c r="I318" s="137"/>
      <c r="J318" s="138"/>
      <c r="K318" s="139"/>
      <c r="L318" s="146"/>
      <c r="M318" s="147"/>
      <c r="N318" s="147"/>
      <c r="O318" s="147"/>
      <c r="P318" s="147"/>
      <c r="Q318" s="148"/>
      <c r="R318" s="152"/>
      <c r="S318" s="153"/>
      <c r="T318" s="153"/>
      <c r="U318" s="153"/>
      <c r="V318" s="153"/>
      <c r="W318" s="154"/>
      <c r="X318" s="155"/>
      <c r="Y318" s="156"/>
      <c r="Z318" s="157"/>
      <c r="AA318" s="114"/>
      <c r="AB318" s="115"/>
      <c r="AC318" s="116"/>
      <c r="AD318" s="120"/>
      <c r="AE318" s="121"/>
      <c r="AF318" s="121"/>
      <c r="AG318" s="121"/>
      <c r="AH318" s="121"/>
      <c r="AI318" s="122"/>
      <c r="AJ318" s="60"/>
      <c r="AT318" s="31"/>
      <c r="AU318" s="31"/>
      <c r="AV318" s="31"/>
      <c r="AW318" s="31"/>
      <c r="AX318" s="31"/>
      <c r="AY318" s="31"/>
      <c r="AZ318" s="31"/>
      <c r="BA318" s="123"/>
      <c r="BB318" s="124"/>
      <c r="BC318" s="31"/>
      <c r="BD318" s="3"/>
      <c r="BE318" s="3"/>
      <c r="BF318" s="3"/>
    </row>
    <row r="319" spans="3:58" ht="10.9" customHeight="1" x14ac:dyDescent="0.15">
      <c r="C319" s="127"/>
      <c r="D319" s="130"/>
      <c r="E319" s="133"/>
      <c r="F319" s="133"/>
      <c r="G319" s="127"/>
      <c r="H319" s="133"/>
      <c r="I319" s="140"/>
      <c r="J319" s="141"/>
      <c r="K319" s="142"/>
      <c r="L319" s="149"/>
      <c r="M319" s="150"/>
      <c r="N319" s="150"/>
      <c r="O319" s="150"/>
      <c r="P319" s="150"/>
      <c r="Q319" s="151"/>
      <c r="R319" s="152"/>
      <c r="S319" s="153"/>
      <c r="T319" s="153"/>
      <c r="U319" s="153"/>
      <c r="V319" s="153"/>
      <c r="W319" s="154"/>
      <c r="X319" s="158"/>
      <c r="Y319" s="159"/>
      <c r="Z319" s="160"/>
      <c r="AA319" s="117"/>
      <c r="AB319" s="118"/>
      <c r="AC319" s="119"/>
      <c r="AD319" s="120"/>
      <c r="AE319" s="121"/>
      <c r="AF319" s="121"/>
      <c r="AG319" s="121"/>
      <c r="AH319" s="121"/>
      <c r="AI319" s="122"/>
      <c r="AJ319" s="60"/>
      <c r="AT319" s="31"/>
      <c r="AU319" s="31"/>
      <c r="AV319" s="31"/>
      <c r="AW319" s="31"/>
      <c r="AX319" s="31"/>
      <c r="AY319" s="31"/>
      <c r="AZ319" s="31"/>
      <c r="BA319" s="123"/>
      <c r="BB319" s="124"/>
      <c r="BC319" s="31"/>
      <c r="BD319" s="3"/>
      <c r="BE319" s="3"/>
      <c r="BF319" s="3"/>
    </row>
    <row r="320" spans="3:58" ht="10.9" customHeight="1" x14ac:dyDescent="0.15">
      <c r="C320" s="125">
        <v>8</v>
      </c>
      <c r="D320" s="128" t="s">
        <v>76</v>
      </c>
      <c r="E320" s="131">
        <v>22</v>
      </c>
      <c r="F320" s="131" t="s">
        <v>77</v>
      </c>
      <c r="G320" s="125" t="s">
        <v>84</v>
      </c>
      <c r="H320" s="131"/>
      <c r="I320" s="134" t="s">
        <v>110</v>
      </c>
      <c r="J320" s="135"/>
      <c r="K320" s="136"/>
      <c r="L320" s="143">
        <f>E$220</f>
        <v>150</v>
      </c>
      <c r="M320" s="144"/>
      <c r="N320" s="144"/>
      <c r="O320" s="144"/>
      <c r="P320" s="144"/>
      <c r="Q320" s="145"/>
      <c r="R320" s="152">
        <f t="shared" ref="R320" si="45">IF(AND(I320="○",BA320="●"),2+ROUNDDOWN(($L320-100)/100,0)*2,0)</f>
        <v>2</v>
      </c>
      <c r="S320" s="153"/>
      <c r="T320" s="153"/>
      <c r="U320" s="153"/>
      <c r="V320" s="153"/>
      <c r="W320" s="154"/>
      <c r="X320" s="155">
        <v>1</v>
      </c>
      <c r="Y320" s="156"/>
      <c r="Z320" s="157"/>
      <c r="AA320" s="114">
        <f>IF(X320=1,$AL$38,IF(X320=2,$AL$57,IF(X320=3,$AL$76,IF(X320=4,$AL$95,IF(X320=5,$AL$114,IF(X320=6,$AL$133,IF(X320=7,$AL$152,IF(X320=8,$AL$171,IF(X320=9,$AL$190,IF(X320=10,$AL$209,0))))))))))</f>
        <v>0.154</v>
      </c>
      <c r="AB320" s="115"/>
      <c r="AC320" s="116"/>
      <c r="AD320" s="120">
        <f t="shared" ref="AD320" si="46">IF(I320="○",ROUNDUP(R320*AA320,1),0)</f>
        <v>0.4</v>
      </c>
      <c r="AE320" s="121"/>
      <c r="AF320" s="121"/>
      <c r="AG320" s="121"/>
      <c r="AH320" s="121"/>
      <c r="AI320" s="122"/>
      <c r="AJ320" s="60"/>
      <c r="AT320" s="31"/>
      <c r="AU320" s="31"/>
      <c r="AV320" s="31"/>
      <c r="AW320" s="31"/>
      <c r="AX320" s="31"/>
      <c r="AY320" s="31"/>
      <c r="AZ320" s="31"/>
      <c r="BA320" s="123" t="str">
        <f t="shared" ref="BA320" si="47">IF(OR(I320="×",BA324="×"),"×","●")</f>
        <v>●</v>
      </c>
      <c r="BB320" s="124" t="str">
        <f>IF(BA320="●",IF(I320="定","-",I320),"-")</f>
        <v>○</v>
      </c>
      <c r="BC320" s="31"/>
      <c r="BD320" s="3"/>
      <c r="BE320" s="3"/>
      <c r="BF320" s="3"/>
    </row>
    <row r="321" spans="3:58" ht="10.9" customHeight="1" x14ac:dyDescent="0.15">
      <c r="C321" s="126"/>
      <c r="D321" s="129"/>
      <c r="E321" s="132"/>
      <c r="F321" s="132"/>
      <c r="G321" s="126"/>
      <c r="H321" s="132"/>
      <c r="I321" s="137"/>
      <c r="J321" s="138"/>
      <c r="K321" s="139"/>
      <c r="L321" s="146"/>
      <c r="M321" s="147"/>
      <c r="N321" s="147"/>
      <c r="O321" s="147"/>
      <c r="P321" s="147"/>
      <c r="Q321" s="148"/>
      <c r="R321" s="152"/>
      <c r="S321" s="153"/>
      <c r="T321" s="153"/>
      <c r="U321" s="153"/>
      <c r="V321" s="153"/>
      <c r="W321" s="154"/>
      <c r="X321" s="155"/>
      <c r="Y321" s="156"/>
      <c r="Z321" s="157"/>
      <c r="AA321" s="114"/>
      <c r="AB321" s="115"/>
      <c r="AC321" s="116"/>
      <c r="AD321" s="120"/>
      <c r="AE321" s="121"/>
      <c r="AF321" s="121"/>
      <c r="AG321" s="121"/>
      <c r="AH321" s="121"/>
      <c r="AI321" s="122"/>
      <c r="AJ321" s="60"/>
      <c r="AT321" s="31"/>
      <c r="AU321" s="31"/>
      <c r="AV321" s="31"/>
      <c r="AW321" s="31"/>
      <c r="AX321" s="31"/>
      <c r="AY321" s="31"/>
      <c r="AZ321" s="31"/>
      <c r="BA321" s="123"/>
      <c r="BB321" s="124"/>
      <c r="BC321" s="31"/>
      <c r="BD321" s="3"/>
      <c r="BE321" s="3"/>
      <c r="BF321" s="3"/>
    </row>
    <row r="322" spans="3:58" ht="10.9" customHeight="1" x14ac:dyDescent="0.15">
      <c r="C322" s="126"/>
      <c r="D322" s="129"/>
      <c r="E322" s="132"/>
      <c r="F322" s="132"/>
      <c r="G322" s="126"/>
      <c r="H322" s="132"/>
      <c r="I322" s="137"/>
      <c r="J322" s="138"/>
      <c r="K322" s="139"/>
      <c r="L322" s="146"/>
      <c r="M322" s="147"/>
      <c r="N322" s="147"/>
      <c r="O322" s="147"/>
      <c r="P322" s="147"/>
      <c r="Q322" s="148"/>
      <c r="R322" s="152"/>
      <c r="S322" s="153"/>
      <c r="T322" s="153"/>
      <c r="U322" s="153"/>
      <c r="V322" s="153"/>
      <c r="W322" s="154"/>
      <c r="X322" s="155"/>
      <c r="Y322" s="156"/>
      <c r="Z322" s="157"/>
      <c r="AA322" s="114"/>
      <c r="AB322" s="115"/>
      <c r="AC322" s="116"/>
      <c r="AD322" s="120"/>
      <c r="AE322" s="121"/>
      <c r="AF322" s="121"/>
      <c r="AG322" s="121"/>
      <c r="AH322" s="121"/>
      <c r="AI322" s="122"/>
      <c r="AJ322" s="60"/>
      <c r="AT322" s="31"/>
      <c r="AU322" s="31"/>
      <c r="AV322" s="31"/>
      <c r="AW322" s="31"/>
      <c r="AX322" s="31"/>
      <c r="AY322" s="31"/>
      <c r="AZ322" s="31"/>
      <c r="BA322" s="123"/>
      <c r="BB322" s="124"/>
      <c r="BC322" s="31"/>
      <c r="BD322" s="3"/>
      <c r="BE322" s="3"/>
      <c r="BF322" s="3"/>
    </row>
    <row r="323" spans="3:58" ht="10.9" customHeight="1" x14ac:dyDescent="0.15">
      <c r="C323" s="127"/>
      <c r="D323" s="130"/>
      <c r="E323" s="133"/>
      <c r="F323" s="133"/>
      <c r="G323" s="127"/>
      <c r="H323" s="133"/>
      <c r="I323" s="140"/>
      <c r="J323" s="141"/>
      <c r="K323" s="142"/>
      <c r="L323" s="149"/>
      <c r="M323" s="150"/>
      <c r="N323" s="150"/>
      <c r="O323" s="150"/>
      <c r="P323" s="150"/>
      <c r="Q323" s="151"/>
      <c r="R323" s="152"/>
      <c r="S323" s="153"/>
      <c r="T323" s="153"/>
      <c r="U323" s="153"/>
      <c r="V323" s="153"/>
      <c r="W323" s="154"/>
      <c r="X323" s="158"/>
      <c r="Y323" s="159"/>
      <c r="Z323" s="160"/>
      <c r="AA323" s="117"/>
      <c r="AB323" s="118"/>
      <c r="AC323" s="119"/>
      <c r="AD323" s="120"/>
      <c r="AE323" s="121"/>
      <c r="AF323" s="121"/>
      <c r="AG323" s="121"/>
      <c r="AH323" s="121"/>
      <c r="AI323" s="122"/>
      <c r="AJ323" s="60"/>
      <c r="AT323" s="31"/>
      <c r="AU323" s="31"/>
      <c r="AV323" s="31"/>
      <c r="AW323" s="31"/>
      <c r="AX323" s="31"/>
      <c r="AY323" s="31"/>
      <c r="AZ323" s="31"/>
      <c r="BA323" s="123"/>
      <c r="BB323" s="124"/>
      <c r="BC323" s="31"/>
      <c r="BD323" s="3"/>
      <c r="BE323" s="3"/>
      <c r="BF323" s="3"/>
    </row>
    <row r="324" spans="3:58" ht="10.9" customHeight="1" x14ac:dyDescent="0.15">
      <c r="C324" s="125">
        <v>8</v>
      </c>
      <c r="D324" s="128" t="s">
        <v>76</v>
      </c>
      <c r="E324" s="131">
        <v>23</v>
      </c>
      <c r="F324" s="131" t="s">
        <v>77</v>
      </c>
      <c r="G324" s="125" t="s">
        <v>78</v>
      </c>
      <c r="H324" s="131"/>
      <c r="I324" s="134" t="s">
        <v>110</v>
      </c>
      <c r="J324" s="135"/>
      <c r="K324" s="136"/>
      <c r="L324" s="143">
        <f>E$220</f>
        <v>150</v>
      </c>
      <c r="M324" s="144"/>
      <c r="N324" s="144"/>
      <c r="O324" s="144"/>
      <c r="P324" s="144"/>
      <c r="Q324" s="145"/>
      <c r="R324" s="152">
        <f t="shared" ref="R324" si="48">IF(AND(I324="○",BA324="●"),2+ROUNDDOWN(($L324-100)/100,0)*2,0)</f>
        <v>2</v>
      </c>
      <c r="S324" s="153"/>
      <c r="T324" s="153"/>
      <c r="U324" s="153"/>
      <c r="V324" s="153"/>
      <c r="W324" s="154"/>
      <c r="X324" s="137">
        <v>2</v>
      </c>
      <c r="Y324" s="138"/>
      <c r="Z324" s="163"/>
      <c r="AA324" s="114">
        <f>IF(X324=1,$AL$38,IF(X324=2,$AL$57,IF(X324=3,$AL$76,IF(X324=4,$AL$95,IF(X324=5,$AL$114,IF(X324=6,$AL$133,IF(X324=7,$AL$152,IF(X324=8,$AL$171,IF(X324=9,$AL$190,IF(X324=10,$AL$209,0))))))))))</f>
        <v>0.23100000000000001</v>
      </c>
      <c r="AB324" s="115"/>
      <c r="AC324" s="116"/>
      <c r="AD324" s="120">
        <f t="shared" ref="AD324" si="49">IF(I324="○",ROUNDUP(R324*AA324,1),0)</f>
        <v>0.5</v>
      </c>
      <c r="AE324" s="121"/>
      <c r="AF324" s="121"/>
      <c r="AG324" s="121"/>
      <c r="AH324" s="121"/>
      <c r="AI324" s="122"/>
      <c r="AJ324" s="60"/>
      <c r="AT324" s="31"/>
      <c r="AU324" s="31"/>
      <c r="AV324" s="31"/>
      <c r="AW324" s="31"/>
      <c r="AX324" s="31"/>
      <c r="AY324" s="31"/>
      <c r="AZ324" s="31"/>
      <c r="BA324" s="123" t="str">
        <f t="shared" ref="BA324" si="50">IF(OR(I324="×",BA328="×"),"×","●")</f>
        <v>●</v>
      </c>
      <c r="BB324" s="124" t="str">
        <f>IF(BA324="●",IF(I324="定","-",I324),"-")</f>
        <v>○</v>
      </c>
      <c r="BC324" s="31"/>
      <c r="BD324" s="3"/>
      <c r="BE324" s="3"/>
      <c r="BF324" s="3"/>
    </row>
    <row r="325" spans="3:58" ht="10.9" customHeight="1" x14ac:dyDescent="0.15">
      <c r="C325" s="126"/>
      <c r="D325" s="129"/>
      <c r="E325" s="132"/>
      <c r="F325" s="132"/>
      <c r="G325" s="126"/>
      <c r="H325" s="132"/>
      <c r="I325" s="137"/>
      <c r="J325" s="138"/>
      <c r="K325" s="139"/>
      <c r="L325" s="146"/>
      <c r="M325" s="147"/>
      <c r="N325" s="147"/>
      <c r="O325" s="147"/>
      <c r="P325" s="147"/>
      <c r="Q325" s="148"/>
      <c r="R325" s="152"/>
      <c r="S325" s="153"/>
      <c r="T325" s="153"/>
      <c r="U325" s="153"/>
      <c r="V325" s="153"/>
      <c r="W325" s="154"/>
      <c r="X325" s="137"/>
      <c r="Y325" s="138"/>
      <c r="Z325" s="163"/>
      <c r="AA325" s="114"/>
      <c r="AB325" s="115"/>
      <c r="AC325" s="116"/>
      <c r="AD325" s="120"/>
      <c r="AE325" s="121"/>
      <c r="AF325" s="121"/>
      <c r="AG325" s="121"/>
      <c r="AH325" s="121"/>
      <c r="AI325" s="122"/>
      <c r="AJ325" s="60"/>
      <c r="AT325" s="31"/>
      <c r="AU325" s="31"/>
      <c r="AV325" s="31"/>
      <c r="AW325" s="31"/>
      <c r="AX325" s="31"/>
      <c r="AY325" s="31"/>
      <c r="AZ325" s="31"/>
      <c r="BA325" s="123"/>
      <c r="BB325" s="124"/>
      <c r="BC325" s="31"/>
      <c r="BD325" s="3"/>
      <c r="BE325" s="3"/>
      <c r="BF325" s="3"/>
    </row>
    <row r="326" spans="3:58" ht="10.9" customHeight="1" x14ac:dyDescent="0.15">
      <c r="C326" s="126"/>
      <c r="D326" s="129"/>
      <c r="E326" s="132"/>
      <c r="F326" s="132"/>
      <c r="G326" s="126"/>
      <c r="H326" s="132"/>
      <c r="I326" s="137"/>
      <c r="J326" s="138"/>
      <c r="K326" s="139"/>
      <c r="L326" s="146"/>
      <c r="M326" s="147"/>
      <c r="N326" s="147"/>
      <c r="O326" s="147"/>
      <c r="P326" s="147"/>
      <c r="Q326" s="148"/>
      <c r="R326" s="152"/>
      <c r="S326" s="153"/>
      <c r="T326" s="153"/>
      <c r="U326" s="153"/>
      <c r="V326" s="153"/>
      <c r="W326" s="154"/>
      <c r="X326" s="137"/>
      <c r="Y326" s="138"/>
      <c r="Z326" s="163"/>
      <c r="AA326" s="114"/>
      <c r="AB326" s="115"/>
      <c r="AC326" s="116"/>
      <c r="AD326" s="120"/>
      <c r="AE326" s="121"/>
      <c r="AF326" s="121"/>
      <c r="AG326" s="121"/>
      <c r="AH326" s="121"/>
      <c r="AI326" s="122"/>
      <c r="AJ326" s="60"/>
      <c r="AT326" s="31"/>
      <c r="AU326" s="31"/>
      <c r="AV326" s="31"/>
      <c r="AW326" s="31"/>
      <c r="AX326" s="31"/>
      <c r="AY326" s="31"/>
      <c r="AZ326" s="31"/>
      <c r="BA326" s="123"/>
      <c r="BB326" s="124"/>
      <c r="BC326" s="31"/>
      <c r="BD326" s="3"/>
      <c r="BE326" s="3"/>
      <c r="BF326" s="3"/>
    </row>
    <row r="327" spans="3:58" ht="10.5" customHeight="1" x14ac:dyDescent="0.15">
      <c r="C327" s="127"/>
      <c r="D327" s="130"/>
      <c r="E327" s="133"/>
      <c r="F327" s="133"/>
      <c r="G327" s="127"/>
      <c r="H327" s="133"/>
      <c r="I327" s="140"/>
      <c r="J327" s="141"/>
      <c r="K327" s="142"/>
      <c r="L327" s="149"/>
      <c r="M327" s="150"/>
      <c r="N327" s="150"/>
      <c r="O327" s="150"/>
      <c r="P327" s="150"/>
      <c r="Q327" s="151"/>
      <c r="R327" s="152"/>
      <c r="S327" s="153"/>
      <c r="T327" s="153"/>
      <c r="U327" s="153"/>
      <c r="V327" s="153"/>
      <c r="W327" s="154"/>
      <c r="X327" s="140"/>
      <c r="Y327" s="141"/>
      <c r="Z327" s="164"/>
      <c r="AA327" s="117"/>
      <c r="AB327" s="118"/>
      <c r="AC327" s="119"/>
      <c r="AD327" s="120"/>
      <c r="AE327" s="121"/>
      <c r="AF327" s="121"/>
      <c r="AG327" s="121"/>
      <c r="AH327" s="121"/>
      <c r="AI327" s="122"/>
      <c r="AJ327" s="60"/>
      <c r="AT327" s="31"/>
      <c r="AU327" s="31"/>
      <c r="AV327" s="31"/>
      <c r="AW327" s="31"/>
      <c r="AX327" s="31"/>
      <c r="AY327" s="31"/>
      <c r="AZ327" s="31"/>
      <c r="BA327" s="123"/>
      <c r="BB327" s="124"/>
      <c r="BC327" s="31"/>
      <c r="BD327" s="3"/>
      <c r="BE327" s="3"/>
      <c r="BF327" s="3"/>
    </row>
    <row r="328" spans="3:58" ht="10.9" customHeight="1" x14ac:dyDescent="0.15">
      <c r="C328" s="125">
        <v>8</v>
      </c>
      <c r="D328" s="128" t="s">
        <v>76</v>
      </c>
      <c r="E328" s="131">
        <v>24</v>
      </c>
      <c r="F328" s="131" t="s">
        <v>77</v>
      </c>
      <c r="G328" s="125" t="s">
        <v>79</v>
      </c>
      <c r="H328" s="131"/>
      <c r="I328" s="134" t="s">
        <v>110</v>
      </c>
      <c r="J328" s="135"/>
      <c r="K328" s="136"/>
      <c r="L328" s="143">
        <f>E$220</f>
        <v>150</v>
      </c>
      <c r="M328" s="144"/>
      <c r="N328" s="144"/>
      <c r="O328" s="144"/>
      <c r="P328" s="144"/>
      <c r="Q328" s="145"/>
      <c r="R328" s="152">
        <f t="shared" ref="R328" si="51">IF(AND(I328="○",BA328="●"),2+ROUNDDOWN(($L328-100)/100,0)*2,0)</f>
        <v>2</v>
      </c>
      <c r="S328" s="153"/>
      <c r="T328" s="153"/>
      <c r="U328" s="153"/>
      <c r="V328" s="153"/>
      <c r="W328" s="154"/>
      <c r="X328" s="155">
        <v>1</v>
      </c>
      <c r="Y328" s="156"/>
      <c r="Z328" s="157"/>
      <c r="AA328" s="114">
        <f>IF(X328=1,$AL$38,IF(X328=2,$AL$57,IF(X328=3,$AL$76,IF(X328=4,$AL$95,IF(X328=5,$AL$114,IF(X328=6,$AL$133,IF(X328=7,$AL$152,IF(X328=8,$AL$171,IF(X328=9,$AL$190,IF(X328=10,$AL$209,0))))))))))</f>
        <v>0.154</v>
      </c>
      <c r="AB328" s="115"/>
      <c r="AC328" s="116"/>
      <c r="AD328" s="120">
        <f t="shared" ref="AD328" si="52">IF(I328="○",ROUNDUP(R328*AA328,1),0)</f>
        <v>0.4</v>
      </c>
      <c r="AE328" s="121"/>
      <c r="AF328" s="121"/>
      <c r="AG328" s="121"/>
      <c r="AH328" s="121"/>
      <c r="AI328" s="122"/>
      <c r="AJ328" s="60"/>
      <c r="AT328" s="31"/>
      <c r="AU328" s="31"/>
      <c r="AV328" s="31"/>
      <c r="AW328" s="31"/>
      <c r="AX328" s="31"/>
      <c r="AY328" s="31"/>
      <c r="AZ328" s="31"/>
      <c r="BA328" s="123" t="str">
        <f t="shared" ref="BA328" si="53">IF(OR(I328="×",BA332="×"),"×","●")</f>
        <v>●</v>
      </c>
      <c r="BB328" s="124" t="str">
        <f>IF(BA328="●",IF(I328="定","-",I328),"-")</f>
        <v>○</v>
      </c>
      <c r="BC328" s="31"/>
      <c r="BD328" s="3"/>
      <c r="BE328" s="3"/>
      <c r="BF328" s="3"/>
    </row>
    <row r="329" spans="3:58" ht="10.9" customHeight="1" x14ac:dyDescent="0.15">
      <c r="C329" s="126"/>
      <c r="D329" s="129"/>
      <c r="E329" s="132"/>
      <c r="F329" s="132"/>
      <c r="G329" s="126"/>
      <c r="H329" s="132"/>
      <c r="I329" s="137"/>
      <c r="J329" s="138"/>
      <c r="K329" s="139"/>
      <c r="L329" s="146"/>
      <c r="M329" s="147"/>
      <c r="N329" s="147"/>
      <c r="O329" s="147"/>
      <c r="P329" s="147"/>
      <c r="Q329" s="148"/>
      <c r="R329" s="152"/>
      <c r="S329" s="153"/>
      <c r="T329" s="153"/>
      <c r="U329" s="153"/>
      <c r="V329" s="153"/>
      <c r="W329" s="154"/>
      <c r="X329" s="155"/>
      <c r="Y329" s="156"/>
      <c r="Z329" s="157"/>
      <c r="AA329" s="114"/>
      <c r="AB329" s="115"/>
      <c r="AC329" s="116"/>
      <c r="AD329" s="120"/>
      <c r="AE329" s="121"/>
      <c r="AF329" s="121"/>
      <c r="AG329" s="121"/>
      <c r="AH329" s="121"/>
      <c r="AI329" s="122"/>
      <c r="AJ329" s="60"/>
      <c r="AT329" s="31"/>
      <c r="AU329" s="31"/>
      <c r="AV329" s="31"/>
      <c r="AW329" s="31"/>
      <c r="AX329" s="31"/>
      <c r="AY329" s="31"/>
      <c r="AZ329" s="31"/>
      <c r="BA329" s="123"/>
      <c r="BB329" s="124"/>
      <c r="BC329" s="31"/>
      <c r="BD329" s="3"/>
      <c r="BE329" s="3"/>
      <c r="BF329" s="3"/>
    </row>
    <row r="330" spans="3:58" ht="10.9" customHeight="1" x14ac:dyDescent="0.15">
      <c r="C330" s="126"/>
      <c r="D330" s="129"/>
      <c r="E330" s="132"/>
      <c r="F330" s="132"/>
      <c r="G330" s="126"/>
      <c r="H330" s="132"/>
      <c r="I330" s="137"/>
      <c r="J330" s="138"/>
      <c r="K330" s="139"/>
      <c r="L330" s="146"/>
      <c r="M330" s="147"/>
      <c r="N330" s="147"/>
      <c r="O330" s="147"/>
      <c r="P330" s="147"/>
      <c r="Q330" s="148"/>
      <c r="R330" s="152"/>
      <c r="S330" s="153"/>
      <c r="T330" s="153"/>
      <c r="U330" s="153"/>
      <c r="V330" s="153"/>
      <c r="W330" s="154"/>
      <c r="X330" s="155"/>
      <c r="Y330" s="156"/>
      <c r="Z330" s="157"/>
      <c r="AA330" s="114"/>
      <c r="AB330" s="115"/>
      <c r="AC330" s="116"/>
      <c r="AD330" s="120"/>
      <c r="AE330" s="121"/>
      <c r="AF330" s="121"/>
      <c r="AG330" s="121"/>
      <c r="AH330" s="121"/>
      <c r="AI330" s="122"/>
      <c r="AJ330" s="60"/>
      <c r="AT330" s="31"/>
      <c r="AU330" s="31"/>
      <c r="AV330" s="31"/>
      <c r="AW330" s="31"/>
      <c r="AX330" s="31"/>
      <c r="AY330" s="31"/>
      <c r="AZ330" s="31"/>
      <c r="BA330" s="123"/>
      <c r="BB330" s="124"/>
      <c r="BC330" s="31"/>
      <c r="BD330" s="3"/>
      <c r="BE330" s="3"/>
      <c r="BF330" s="3"/>
    </row>
    <row r="331" spans="3:58" ht="10.9" customHeight="1" x14ac:dyDescent="0.15">
      <c r="C331" s="127"/>
      <c r="D331" s="130"/>
      <c r="E331" s="133"/>
      <c r="F331" s="133"/>
      <c r="G331" s="127"/>
      <c r="H331" s="133"/>
      <c r="I331" s="140"/>
      <c r="J331" s="141"/>
      <c r="K331" s="142"/>
      <c r="L331" s="149"/>
      <c r="M331" s="150"/>
      <c r="N331" s="150"/>
      <c r="O331" s="150"/>
      <c r="P331" s="150"/>
      <c r="Q331" s="151"/>
      <c r="R331" s="152"/>
      <c r="S331" s="153"/>
      <c r="T331" s="153"/>
      <c r="U331" s="153"/>
      <c r="V331" s="153"/>
      <c r="W331" s="154"/>
      <c r="X331" s="158"/>
      <c r="Y331" s="159"/>
      <c r="Z331" s="160"/>
      <c r="AA331" s="117"/>
      <c r="AB331" s="118"/>
      <c r="AC331" s="119"/>
      <c r="AD331" s="120"/>
      <c r="AE331" s="121"/>
      <c r="AF331" s="121"/>
      <c r="AG331" s="121"/>
      <c r="AH331" s="121"/>
      <c r="AI331" s="122"/>
      <c r="AJ331" s="60"/>
      <c r="AT331" s="31"/>
      <c r="AU331" s="31"/>
      <c r="AV331" s="31"/>
      <c r="AW331" s="31"/>
      <c r="AX331" s="31"/>
      <c r="AY331" s="31"/>
      <c r="AZ331" s="31"/>
      <c r="BA331" s="123"/>
      <c r="BB331" s="124"/>
      <c r="BC331" s="31"/>
      <c r="BD331" s="3"/>
      <c r="BE331" s="3"/>
      <c r="BF331" s="3"/>
    </row>
    <row r="332" spans="3:58" ht="10.9" customHeight="1" x14ac:dyDescent="0.15">
      <c r="C332" s="125">
        <v>8</v>
      </c>
      <c r="D332" s="128" t="s">
        <v>76</v>
      </c>
      <c r="E332" s="131">
        <v>25</v>
      </c>
      <c r="F332" s="131" t="s">
        <v>77</v>
      </c>
      <c r="G332" s="125" t="s">
        <v>80</v>
      </c>
      <c r="H332" s="131"/>
      <c r="I332" s="134" t="s">
        <v>110</v>
      </c>
      <c r="J332" s="135"/>
      <c r="K332" s="136"/>
      <c r="L332" s="143">
        <f>E$220</f>
        <v>150</v>
      </c>
      <c r="M332" s="144"/>
      <c r="N332" s="144"/>
      <c r="O332" s="144"/>
      <c r="P332" s="144"/>
      <c r="Q332" s="145"/>
      <c r="R332" s="152">
        <f t="shared" ref="R332" si="54">IF(AND(I332="○",BA332="●"),2+ROUNDDOWN(($L332-100)/100,0)*2,0)</f>
        <v>2</v>
      </c>
      <c r="S332" s="153"/>
      <c r="T332" s="153"/>
      <c r="U332" s="153"/>
      <c r="V332" s="153"/>
      <c r="W332" s="154"/>
      <c r="X332" s="155">
        <v>1</v>
      </c>
      <c r="Y332" s="156"/>
      <c r="Z332" s="157"/>
      <c r="AA332" s="114">
        <f>IF(X332=1,$AL$38,IF(X332=2,$AL$57,IF(X332=3,$AL$76,IF(X332=4,$AL$95,IF(X332=5,$AL$114,IF(X332=6,$AL$133,IF(X332=7,$AL$152,IF(X332=8,$AL$171,IF(X332=9,$AL$190,IF(X332=10,$AL$209,0))))))))))</f>
        <v>0.154</v>
      </c>
      <c r="AB332" s="115"/>
      <c r="AC332" s="116"/>
      <c r="AD332" s="120">
        <f t="shared" ref="AD332" si="55">IF(I332="○",ROUNDUP(R332*AA332,1),0)</f>
        <v>0.4</v>
      </c>
      <c r="AE332" s="121"/>
      <c r="AF332" s="121"/>
      <c r="AG332" s="121"/>
      <c r="AH332" s="121"/>
      <c r="AI332" s="122"/>
      <c r="AJ332" s="60"/>
      <c r="AT332" s="31"/>
      <c r="AU332" s="31"/>
      <c r="AV332" s="31"/>
      <c r="AW332" s="31"/>
      <c r="AX332" s="31"/>
      <c r="AY332" s="31"/>
      <c r="AZ332" s="31"/>
      <c r="BA332" s="123" t="str">
        <f t="shared" ref="BA332" si="56">IF(OR(I332="×",BA336="×"),"×","●")</f>
        <v>●</v>
      </c>
      <c r="BB332" s="124" t="str">
        <f>IF(BA332="●",IF(I332="定","-",I332),"-")</f>
        <v>○</v>
      </c>
      <c r="BC332" s="31"/>
      <c r="BD332" s="3"/>
      <c r="BE332" s="3"/>
      <c r="BF332" s="3"/>
    </row>
    <row r="333" spans="3:58" ht="10.9" customHeight="1" x14ac:dyDescent="0.15">
      <c r="C333" s="126"/>
      <c r="D333" s="129"/>
      <c r="E333" s="132"/>
      <c r="F333" s="132"/>
      <c r="G333" s="126"/>
      <c r="H333" s="132"/>
      <c r="I333" s="137"/>
      <c r="J333" s="138"/>
      <c r="K333" s="139"/>
      <c r="L333" s="146"/>
      <c r="M333" s="147"/>
      <c r="N333" s="147"/>
      <c r="O333" s="147"/>
      <c r="P333" s="147"/>
      <c r="Q333" s="148"/>
      <c r="R333" s="152"/>
      <c r="S333" s="153"/>
      <c r="T333" s="153"/>
      <c r="U333" s="153"/>
      <c r="V333" s="153"/>
      <c r="W333" s="154"/>
      <c r="X333" s="155"/>
      <c r="Y333" s="156"/>
      <c r="Z333" s="157"/>
      <c r="AA333" s="114"/>
      <c r="AB333" s="115"/>
      <c r="AC333" s="116"/>
      <c r="AD333" s="120"/>
      <c r="AE333" s="121"/>
      <c r="AF333" s="121"/>
      <c r="AG333" s="121"/>
      <c r="AH333" s="121"/>
      <c r="AI333" s="122"/>
      <c r="AJ333" s="60"/>
      <c r="AT333" s="31"/>
      <c r="AU333" s="31"/>
      <c r="AV333" s="31"/>
      <c r="AW333" s="31"/>
      <c r="AX333" s="31"/>
      <c r="AY333" s="31"/>
      <c r="AZ333" s="31"/>
      <c r="BA333" s="123"/>
      <c r="BB333" s="124"/>
      <c r="BC333" s="31"/>
      <c r="BD333" s="3"/>
      <c r="BE333" s="3"/>
      <c r="BF333" s="3"/>
    </row>
    <row r="334" spans="3:58" ht="10.9" customHeight="1" x14ac:dyDescent="0.15">
      <c r="C334" s="126"/>
      <c r="D334" s="129"/>
      <c r="E334" s="132"/>
      <c r="F334" s="132"/>
      <c r="G334" s="126"/>
      <c r="H334" s="132"/>
      <c r="I334" s="137"/>
      <c r="J334" s="138"/>
      <c r="K334" s="139"/>
      <c r="L334" s="146"/>
      <c r="M334" s="147"/>
      <c r="N334" s="147"/>
      <c r="O334" s="147"/>
      <c r="P334" s="147"/>
      <c r="Q334" s="148"/>
      <c r="R334" s="152"/>
      <c r="S334" s="153"/>
      <c r="T334" s="153"/>
      <c r="U334" s="153"/>
      <c r="V334" s="153"/>
      <c r="W334" s="154"/>
      <c r="X334" s="155"/>
      <c r="Y334" s="156"/>
      <c r="Z334" s="157"/>
      <c r="AA334" s="114"/>
      <c r="AB334" s="115"/>
      <c r="AC334" s="116"/>
      <c r="AD334" s="120"/>
      <c r="AE334" s="121"/>
      <c r="AF334" s="121"/>
      <c r="AG334" s="121"/>
      <c r="AH334" s="121"/>
      <c r="AI334" s="122"/>
      <c r="AJ334" s="60"/>
      <c r="AT334" s="31"/>
      <c r="AU334" s="31"/>
      <c r="AV334" s="31"/>
      <c r="AW334" s="31"/>
      <c r="AX334" s="31"/>
      <c r="AY334" s="31"/>
      <c r="AZ334" s="31"/>
      <c r="BA334" s="123"/>
      <c r="BB334" s="124"/>
      <c r="BC334" s="31"/>
      <c r="BD334" s="3"/>
      <c r="BE334" s="3"/>
      <c r="BF334" s="3"/>
    </row>
    <row r="335" spans="3:58" ht="10.9" customHeight="1" x14ac:dyDescent="0.15">
      <c r="C335" s="127"/>
      <c r="D335" s="130"/>
      <c r="E335" s="133"/>
      <c r="F335" s="133"/>
      <c r="G335" s="127"/>
      <c r="H335" s="133"/>
      <c r="I335" s="140"/>
      <c r="J335" s="141"/>
      <c r="K335" s="142"/>
      <c r="L335" s="149"/>
      <c r="M335" s="150"/>
      <c r="N335" s="150"/>
      <c r="O335" s="150"/>
      <c r="P335" s="150"/>
      <c r="Q335" s="151"/>
      <c r="R335" s="152"/>
      <c r="S335" s="153"/>
      <c r="T335" s="153"/>
      <c r="U335" s="153"/>
      <c r="V335" s="153"/>
      <c r="W335" s="154"/>
      <c r="X335" s="158"/>
      <c r="Y335" s="159"/>
      <c r="Z335" s="160"/>
      <c r="AA335" s="117"/>
      <c r="AB335" s="118"/>
      <c r="AC335" s="119"/>
      <c r="AD335" s="120"/>
      <c r="AE335" s="121"/>
      <c r="AF335" s="121"/>
      <c r="AG335" s="121"/>
      <c r="AH335" s="121"/>
      <c r="AI335" s="122"/>
      <c r="AJ335" s="60"/>
      <c r="AT335" s="31"/>
      <c r="AU335" s="31"/>
      <c r="AV335" s="31"/>
      <c r="AW335" s="31"/>
      <c r="AX335" s="31"/>
      <c r="AY335" s="31"/>
      <c r="AZ335" s="31"/>
      <c r="BA335" s="123"/>
      <c r="BB335" s="124"/>
      <c r="BC335" s="31"/>
      <c r="BD335" s="3"/>
      <c r="BE335" s="3"/>
      <c r="BF335" s="3"/>
    </row>
    <row r="336" spans="3:58" ht="10.9" customHeight="1" x14ac:dyDescent="0.15">
      <c r="C336" s="125">
        <v>8</v>
      </c>
      <c r="D336" s="128" t="s">
        <v>76</v>
      </c>
      <c r="E336" s="131">
        <v>26</v>
      </c>
      <c r="F336" s="131" t="s">
        <v>77</v>
      </c>
      <c r="G336" s="125" t="s">
        <v>81</v>
      </c>
      <c r="H336" s="131"/>
      <c r="I336" s="134" t="s">
        <v>110</v>
      </c>
      <c r="J336" s="135"/>
      <c r="K336" s="136"/>
      <c r="L336" s="143">
        <f>E$220</f>
        <v>150</v>
      </c>
      <c r="M336" s="144"/>
      <c r="N336" s="144"/>
      <c r="O336" s="144"/>
      <c r="P336" s="144"/>
      <c r="Q336" s="145"/>
      <c r="R336" s="152">
        <f t="shared" ref="R336" si="57">IF(AND(I336="○",BA336="●"),2+ROUNDDOWN(($L336-100)/100,0)*2,0)</f>
        <v>2</v>
      </c>
      <c r="S336" s="153"/>
      <c r="T336" s="153"/>
      <c r="U336" s="153"/>
      <c r="V336" s="153"/>
      <c r="W336" s="154"/>
      <c r="X336" s="155">
        <v>1</v>
      </c>
      <c r="Y336" s="156"/>
      <c r="Z336" s="157"/>
      <c r="AA336" s="114">
        <f>IF(X336=1,$AL$38,IF(X336=2,$AL$57,IF(X336=3,$AL$76,IF(X336=4,$AL$95,IF(X336=5,$AL$114,IF(X336=6,$AL$133,IF(X336=7,$AL$152,IF(X336=8,$AL$171,IF(X336=9,$AL$190,IF(X336=10,$AL$209,0))))))))))</f>
        <v>0.154</v>
      </c>
      <c r="AB336" s="115"/>
      <c r="AC336" s="116"/>
      <c r="AD336" s="120">
        <f t="shared" ref="AD336" si="58">IF(I336="○",ROUNDUP(R336*AA336,1),0)</f>
        <v>0.4</v>
      </c>
      <c r="AE336" s="121"/>
      <c r="AF336" s="121"/>
      <c r="AG336" s="121"/>
      <c r="AH336" s="121"/>
      <c r="AI336" s="122"/>
      <c r="AJ336" s="60"/>
      <c r="AT336" s="31"/>
      <c r="AU336" s="31"/>
      <c r="AV336" s="31"/>
      <c r="AW336" s="31"/>
      <c r="AX336" s="31"/>
      <c r="AY336" s="31"/>
      <c r="AZ336" s="31"/>
      <c r="BA336" s="123" t="str">
        <f t="shared" ref="BA336" si="59">IF(OR(I336="×",BA340="×"),"×","●")</f>
        <v>●</v>
      </c>
      <c r="BB336" s="124" t="str">
        <f>IF(BA336="●",IF(I336="定","-",I336),"-")</f>
        <v>○</v>
      </c>
      <c r="BC336" s="31"/>
      <c r="BD336" s="3"/>
      <c r="BE336" s="3"/>
      <c r="BF336" s="3"/>
    </row>
    <row r="337" spans="3:58" ht="10.9" customHeight="1" x14ac:dyDescent="0.15">
      <c r="C337" s="126"/>
      <c r="D337" s="129"/>
      <c r="E337" s="132"/>
      <c r="F337" s="132"/>
      <c r="G337" s="126"/>
      <c r="H337" s="132"/>
      <c r="I337" s="137"/>
      <c r="J337" s="138"/>
      <c r="K337" s="139"/>
      <c r="L337" s="146"/>
      <c r="M337" s="147"/>
      <c r="N337" s="147"/>
      <c r="O337" s="147"/>
      <c r="P337" s="147"/>
      <c r="Q337" s="148"/>
      <c r="R337" s="152"/>
      <c r="S337" s="153"/>
      <c r="T337" s="153"/>
      <c r="U337" s="153"/>
      <c r="V337" s="153"/>
      <c r="W337" s="154"/>
      <c r="X337" s="155"/>
      <c r="Y337" s="156"/>
      <c r="Z337" s="157"/>
      <c r="AA337" s="114"/>
      <c r="AB337" s="115"/>
      <c r="AC337" s="116"/>
      <c r="AD337" s="120"/>
      <c r="AE337" s="121"/>
      <c r="AF337" s="121"/>
      <c r="AG337" s="121"/>
      <c r="AH337" s="121"/>
      <c r="AI337" s="122"/>
      <c r="AJ337" s="60"/>
      <c r="AT337" s="31"/>
      <c r="AU337" s="31"/>
      <c r="AV337" s="31"/>
      <c r="AW337" s="31"/>
      <c r="AX337" s="31"/>
      <c r="AY337" s="31"/>
      <c r="AZ337" s="31"/>
      <c r="BA337" s="123"/>
      <c r="BB337" s="124"/>
      <c r="BC337" s="31"/>
      <c r="BD337" s="3"/>
      <c r="BE337" s="3"/>
      <c r="BF337" s="3"/>
    </row>
    <row r="338" spans="3:58" ht="10.9" customHeight="1" x14ac:dyDescent="0.15">
      <c r="C338" s="126"/>
      <c r="D338" s="129"/>
      <c r="E338" s="132"/>
      <c r="F338" s="132"/>
      <c r="G338" s="126"/>
      <c r="H338" s="132"/>
      <c r="I338" s="137"/>
      <c r="J338" s="138"/>
      <c r="K338" s="139"/>
      <c r="L338" s="146"/>
      <c r="M338" s="147"/>
      <c r="N338" s="147"/>
      <c r="O338" s="147"/>
      <c r="P338" s="147"/>
      <c r="Q338" s="148"/>
      <c r="R338" s="152"/>
      <c r="S338" s="153"/>
      <c r="T338" s="153"/>
      <c r="U338" s="153"/>
      <c r="V338" s="153"/>
      <c r="W338" s="154"/>
      <c r="X338" s="155"/>
      <c r="Y338" s="156"/>
      <c r="Z338" s="157"/>
      <c r="AA338" s="114"/>
      <c r="AB338" s="115"/>
      <c r="AC338" s="116"/>
      <c r="AD338" s="120"/>
      <c r="AE338" s="121"/>
      <c r="AF338" s="121"/>
      <c r="AG338" s="121"/>
      <c r="AH338" s="121"/>
      <c r="AI338" s="122"/>
      <c r="AJ338" s="60"/>
      <c r="AT338" s="31"/>
      <c r="AU338" s="31"/>
      <c r="AV338" s="31"/>
      <c r="AW338" s="31"/>
      <c r="AX338" s="31"/>
      <c r="AY338" s="31"/>
      <c r="AZ338" s="31"/>
      <c r="BA338" s="123"/>
      <c r="BB338" s="124"/>
      <c r="BC338" s="31"/>
      <c r="BD338" s="3"/>
      <c r="BE338" s="3"/>
      <c r="BF338" s="3"/>
    </row>
    <row r="339" spans="3:58" ht="10.9" customHeight="1" x14ac:dyDescent="0.15">
      <c r="C339" s="127"/>
      <c r="D339" s="130"/>
      <c r="E339" s="133"/>
      <c r="F339" s="133"/>
      <c r="G339" s="127"/>
      <c r="H339" s="133"/>
      <c r="I339" s="140"/>
      <c r="J339" s="141"/>
      <c r="K339" s="142"/>
      <c r="L339" s="149"/>
      <c r="M339" s="150"/>
      <c r="N339" s="150"/>
      <c r="O339" s="150"/>
      <c r="P339" s="150"/>
      <c r="Q339" s="151"/>
      <c r="R339" s="152"/>
      <c r="S339" s="153"/>
      <c r="T339" s="153"/>
      <c r="U339" s="153"/>
      <c r="V339" s="153"/>
      <c r="W339" s="154"/>
      <c r="X339" s="158"/>
      <c r="Y339" s="159"/>
      <c r="Z339" s="160"/>
      <c r="AA339" s="117"/>
      <c r="AB339" s="118"/>
      <c r="AC339" s="119"/>
      <c r="AD339" s="120"/>
      <c r="AE339" s="121"/>
      <c r="AF339" s="121"/>
      <c r="AG339" s="121"/>
      <c r="AH339" s="121"/>
      <c r="AI339" s="122"/>
      <c r="AJ339" s="60"/>
      <c r="AT339" s="31"/>
      <c r="AU339" s="31"/>
      <c r="AV339" s="31"/>
      <c r="AW339" s="31"/>
      <c r="AX339" s="31"/>
      <c r="AY339" s="31"/>
      <c r="AZ339" s="31"/>
      <c r="BA339" s="123"/>
      <c r="BB339" s="124"/>
      <c r="BC339" s="31"/>
      <c r="BD339" s="3"/>
      <c r="BE339" s="3"/>
      <c r="BF339" s="3"/>
    </row>
    <row r="340" spans="3:58" ht="10.9" customHeight="1" x14ac:dyDescent="0.15">
      <c r="C340" s="125">
        <v>8</v>
      </c>
      <c r="D340" s="128" t="s">
        <v>76</v>
      </c>
      <c r="E340" s="131">
        <v>27</v>
      </c>
      <c r="F340" s="131" t="s">
        <v>77</v>
      </c>
      <c r="G340" s="125" t="s">
        <v>82</v>
      </c>
      <c r="H340" s="131"/>
      <c r="I340" s="134" t="s">
        <v>110</v>
      </c>
      <c r="J340" s="135"/>
      <c r="K340" s="136"/>
      <c r="L340" s="143">
        <f>E$220</f>
        <v>150</v>
      </c>
      <c r="M340" s="144"/>
      <c r="N340" s="144"/>
      <c r="O340" s="144"/>
      <c r="P340" s="144"/>
      <c r="Q340" s="145"/>
      <c r="R340" s="152">
        <f t="shared" ref="R340" si="60">IF(AND(I340="○",BA340="●"),2+ROUNDDOWN(($L340-100)/100,0)*2,0)</f>
        <v>2</v>
      </c>
      <c r="S340" s="153"/>
      <c r="T340" s="153"/>
      <c r="U340" s="153"/>
      <c r="V340" s="153"/>
      <c r="W340" s="154"/>
      <c r="X340" s="155">
        <v>1</v>
      </c>
      <c r="Y340" s="156"/>
      <c r="Z340" s="157"/>
      <c r="AA340" s="114">
        <f>IF(X340=1,$AL$38,IF(X340=2,$AL$57,IF(X340=3,$AL$76,IF(X340=4,$AL$95,IF(X340=5,$AL$114,IF(X340=6,$AL$133,IF(X340=7,$AL$152,IF(X340=8,$AL$171,IF(X340=9,$AL$190,IF(X340=10,$AL$209,0))))))))))</f>
        <v>0.154</v>
      </c>
      <c r="AB340" s="115"/>
      <c r="AC340" s="116"/>
      <c r="AD340" s="120">
        <f t="shared" ref="AD340" si="61">IF(I340="○",ROUNDUP(R340*AA340,1),0)</f>
        <v>0.4</v>
      </c>
      <c r="AE340" s="121"/>
      <c r="AF340" s="121"/>
      <c r="AG340" s="121"/>
      <c r="AH340" s="121"/>
      <c r="AI340" s="122"/>
      <c r="AJ340" s="60"/>
      <c r="AT340" s="31"/>
      <c r="AU340" s="31"/>
      <c r="AV340" s="31"/>
      <c r="AW340" s="31"/>
      <c r="AX340" s="31"/>
      <c r="AY340" s="31"/>
      <c r="AZ340" s="31"/>
      <c r="BA340" s="123" t="str">
        <f t="shared" ref="BA340" si="62">IF(OR(I340="×",BA344="×"),"×","●")</f>
        <v>●</v>
      </c>
      <c r="BB340" s="124" t="str">
        <f>IF(BA340="●",IF(I340="定","-",I340),"-")</f>
        <v>○</v>
      </c>
      <c r="BC340" s="31"/>
      <c r="BD340" s="3"/>
      <c r="BE340" s="3"/>
      <c r="BF340" s="3"/>
    </row>
    <row r="341" spans="3:58" ht="10.9" customHeight="1" x14ac:dyDescent="0.15">
      <c r="C341" s="126"/>
      <c r="D341" s="129"/>
      <c r="E341" s="132"/>
      <c r="F341" s="132"/>
      <c r="G341" s="126"/>
      <c r="H341" s="132"/>
      <c r="I341" s="137"/>
      <c r="J341" s="138"/>
      <c r="K341" s="139"/>
      <c r="L341" s="146"/>
      <c r="M341" s="147"/>
      <c r="N341" s="147"/>
      <c r="O341" s="147"/>
      <c r="P341" s="147"/>
      <c r="Q341" s="148"/>
      <c r="R341" s="152"/>
      <c r="S341" s="153"/>
      <c r="T341" s="153"/>
      <c r="U341" s="153"/>
      <c r="V341" s="153"/>
      <c r="W341" s="154"/>
      <c r="X341" s="155"/>
      <c r="Y341" s="156"/>
      <c r="Z341" s="157"/>
      <c r="AA341" s="114"/>
      <c r="AB341" s="115"/>
      <c r="AC341" s="116"/>
      <c r="AD341" s="120"/>
      <c r="AE341" s="121"/>
      <c r="AF341" s="121"/>
      <c r="AG341" s="121"/>
      <c r="AH341" s="121"/>
      <c r="AI341" s="122"/>
      <c r="AJ341" s="60"/>
      <c r="AT341" s="31"/>
      <c r="AU341" s="31"/>
      <c r="AV341" s="31"/>
      <c r="AW341" s="31"/>
      <c r="AX341" s="31"/>
      <c r="AY341" s="31"/>
      <c r="AZ341" s="31"/>
      <c r="BA341" s="123"/>
      <c r="BB341" s="124"/>
      <c r="BC341" s="31"/>
      <c r="BD341" s="3"/>
      <c r="BE341" s="3"/>
      <c r="BF341" s="3"/>
    </row>
    <row r="342" spans="3:58" ht="10.9" customHeight="1" x14ac:dyDescent="0.15">
      <c r="C342" s="126"/>
      <c r="D342" s="129"/>
      <c r="E342" s="132"/>
      <c r="F342" s="132"/>
      <c r="G342" s="126"/>
      <c r="H342" s="132"/>
      <c r="I342" s="137"/>
      <c r="J342" s="138"/>
      <c r="K342" s="139"/>
      <c r="L342" s="146"/>
      <c r="M342" s="147"/>
      <c r="N342" s="147"/>
      <c r="O342" s="147"/>
      <c r="P342" s="147"/>
      <c r="Q342" s="148"/>
      <c r="R342" s="152"/>
      <c r="S342" s="153"/>
      <c r="T342" s="153"/>
      <c r="U342" s="153"/>
      <c r="V342" s="153"/>
      <c r="W342" s="154"/>
      <c r="X342" s="155"/>
      <c r="Y342" s="156"/>
      <c r="Z342" s="157"/>
      <c r="AA342" s="114"/>
      <c r="AB342" s="115"/>
      <c r="AC342" s="116"/>
      <c r="AD342" s="120"/>
      <c r="AE342" s="121"/>
      <c r="AF342" s="121"/>
      <c r="AG342" s="121"/>
      <c r="AH342" s="121"/>
      <c r="AI342" s="122"/>
      <c r="AJ342" s="60"/>
      <c r="AT342" s="31"/>
      <c r="AU342" s="31"/>
      <c r="AV342" s="31"/>
      <c r="AW342" s="31"/>
      <c r="AX342" s="31"/>
      <c r="AY342" s="31"/>
      <c r="AZ342" s="31"/>
      <c r="BA342" s="123"/>
      <c r="BB342" s="124"/>
      <c r="BC342" s="31"/>
      <c r="BD342" s="3"/>
      <c r="BE342" s="3"/>
      <c r="BF342" s="3"/>
    </row>
    <row r="343" spans="3:58" ht="10.9" customHeight="1" x14ac:dyDescent="0.15">
      <c r="C343" s="127"/>
      <c r="D343" s="130"/>
      <c r="E343" s="133"/>
      <c r="F343" s="133"/>
      <c r="G343" s="127"/>
      <c r="H343" s="133"/>
      <c r="I343" s="140"/>
      <c r="J343" s="141"/>
      <c r="K343" s="142"/>
      <c r="L343" s="149"/>
      <c r="M343" s="150"/>
      <c r="N343" s="150"/>
      <c r="O343" s="150"/>
      <c r="P343" s="150"/>
      <c r="Q343" s="151"/>
      <c r="R343" s="152"/>
      <c r="S343" s="153"/>
      <c r="T343" s="153"/>
      <c r="U343" s="153"/>
      <c r="V343" s="153"/>
      <c r="W343" s="154"/>
      <c r="X343" s="158"/>
      <c r="Y343" s="159"/>
      <c r="Z343" s="160"/>
      <c r="AA343" s="117"/>
      <c r="AB343" s="118"/>
      <c r="AC343" s="119"/>
      <c r="AD343" s="120"/>
      <c r="AE343" s="121"/>
      <c r="AF343" s="121"/>
      <c r="AG343" s="121"/>
      <c r="AH343" s="121"/>
      <c r="AI343" s="122"/>
      <c r="AJ343" s="60"/>
      <c r="AT343" s="31"/>
      <c r="AU343" s="31"/>
      <c r="AV343" s="31"/>
      <c r="AW343" s="31"/>
      <c r="AX343" s="31"/>
      <c r="AY343" s="31"/>
      <c r="AZ343" s="31"/>
      <c r="BA343" s="123"/>
      <c r="BB343" s="124"/>
      <c r="BC343" s="31"/>
      <c r="BD343" s="3"/>
      <c r="BE343" s="3"/>
      <c r="BF343" s="3"/>
    </row>
    <row r="344" spans="3:58" ht="10.9" customHeight="1" x14ac:dyDescent="0.15">
      <c r="C344" s="125">
        <v>8</v>
      </c>
      <c r="D344" s="128" t="s">
        <v>76</v>
      </c>
      <c r="E344" s="131">
        <v>28</v>
      </c>
      <c r="F344" s="131" t="s">
        <v>77</v>
      </c>
      <c r="G344" s="125" t="s">
        <v>83</v>
      </c>
      <c r="H344" s="131"/>
      <c r="I344" s="134" t="s">
        <v>110</v>
      </c>
      <c r="J344" s="135"/>
      <c r="K344" s="136"/>
      <c r="L344" s="143">
        <f>E$220</f>
        <v>150</v>
      </c>
      <c r="M344" s="144"/>
      <c r="N344" s="144"/>
      <c r="O344" s="144"/>
      <c r="P344" s="144"/>
      <c r="Q344" s="145"/>
      <c r="R344" s="152">
        <f t="shared" ref="R344" si="63">IF(AND(I344="○",BA344="●"),2+ROUNDDOWN(($L344-100)/100,0)*2,0)</f>
        <v>2</v>
      </c>
      <c r="S344" s="153"/>
      <c r="T344" s="153"/>
      <c r="U344" s="153"/>
      <c r="V344" s="153"/>
      <c r="W344" s="154"/>
      <c r="X344" s="155">
        <v>1</v>
      </c>
      <c r="Y344" s="156"/>
      <c r="Z344" s="157"/>
      <c r="AA344" s="114">
        <f>IF(X344=1,$AL$38,IF(X344=2,$AL$57,IF(X344=3,$AL$76,IF(X344=4,$AL$95,IF(X344=5,$AL$114,IF(X344=6,$AL$133,IF(X344=7,$AL$152,IF(X344=8,$AL$171,IF(X344=9,$AL$190,IF(X344=10,$AL$209,0))))))))))</f>
        <v>0.154</v>
      </c>
      <c r="AB344" s="115"/>
      <c r="AC344" s="116"/>
      <c r="AD344" s="120">
        <f t="shared" ref="AD344" si="64">IF(I344="○",ROUNDUP(R344*AA344,1),0)</f>
        <v>0.4</v>
      </c>
      <c r="AE344" s="121"/>
      <c r="AF344" s="121"/>
      <c r="AG344" s="121"/>
      <c r="AH344" s="121"/>
      <c r="AI344" s="122"/>
      <c r="AJ344" s="60"/>
      <c r="AT344" s="31"/>
      <c r="AU344" s="31"/>
      <c r="AV344" s="31"/>
      <c r="AW344" s="31"/>
      <c r="AX344" s="31"/>
      <c r="AY344" s="31"/>
      <c r="AZ344" s="31"/>
      <c r="BA344" s="123" t="str">
        <f t="shared" ref="BA344" si="65">IF(OR(I344="×",BA348="×"),"×","●")</f>
        <v>●</v>
      </c>
      <c r="BB344" s="124" t="str">
        <f>IF(BA344="●",IF(I344="定","-",I344),"-")</f>
        <v>○</v>
      </c>
      <c r="BC344" s="31"/>
      <c r="BD344" s="3"/>
      <c r="BE344" s="3"/>
      <c r="BF344" s="3"/>
    </row>
    <row r="345" spans="3:58" ht="10.9" customHeight="1" x14ac:dyDescent="0.15">
      <c r="C345" s="126"/>
      <c r="D345" s="129"/>
      <c r="E345" s="132"/>
      <c r="F345" s="132"/>
      <c r="G345" s="126"/>
      <c r="H345" s="132"/>
      <c r="I345" s="137"/>
      <c r="J345" s="138"/>
      <c r="K345" s="139"/>
      <c r="L345" s="146"/>
      <c r="M345" s="147"/>
      <c r="N345" s="147"/>
      <c r="O345" s="147"/>
      <c r="P345" s="147"/>
      <c r="Q345" s="148"/>
      <c r="R345" s="152"/>
      <c r="S345" s="153"/>
      <c r="T345" s="153"/>
      <c r="U345" s="153"/>
      <c r="V345" s="153"/>
      <c r="W345" s="154"/>
      <c r="X345" s="155"/>
      <c r="Y345" s="156"/>
      <c r="Z345" s="157"/>
      <c r="AA345" s="114"/>
      <c r="AB345" s="115"/>
      <c r="AC345" s="116"/>
      <c r="AD345" s="120"/>
      <c r="AE345" s="121"/>
      <c r="AF345" s="121"/>
      <c r="AG345" s="121"/>
      <c r="AH345" s="121"/>
      <c r="AI345" s="122"/>
      <c r="AJ345" s="60"/>
      <c r="AT345" s="31"/>
      <c r="AU345" s="31"/>
      <c r="AV345" s="31"/>
      <c r="AW345" s="31"/>
      <c r="AX345" s="31"/>
      <c r="AY345" s="31"/>
      <c r="AZ345" s="31"/>
      <c r="BA345" s="123"/>
      <c r="BB345" s="124"/>
      <c r="BC345" s="31"/>
      <c r="BD345" s="3"/>
      <c r="BE345" s="3"/>
      <c r="BF345" s="3"/>
    </row>
    <row r="346" spans="3:58" ht="10.9" customHeight="1" x14ac:dyDescent="0.15">
      <c r="C346" s="126"/>
      <c r="D346" s="129"/>
      <c r="E346" s="132"/>
      <c r="F346" s="132"/>
      <c r="G346" s="126"/>
      <c r="H346" s="132"/>
      <c r="I346" s="137"/>
      <c r="J346" s="138"/>
      <c r="K346" s="139"/>
      <c r="L346" s="146"/>
      <c r="M346" s="147"/>
      <c r="N346" s="147"/>
      <c r="O346" s="147"/>
      <c r="P346" s="147"/>
      <c r="Q346" s="148"/>
      <c r="R346" s="152"/>
      <c r="S346" s="153"/>
      <c r="T346" s="153"/>
      <c r="U346" s="153"/>
      <c r="V346" s="153"/>
      <c r="W346" s="154"/>
      <c r="X346" s="155"/>
      <c r="Y346" s="156"/>
      <c r="Z346" s="157"/>
      <c r="AA346" s="114"/>
      <c r="AB346" s="115"/>
      <c r="AC346" s="116"/>
      <c r="AD346" s="120"/>
      <c r="AE346" s="121"/>
      <c r="AF346" s="121"/>
      <c r="AG346" s="121"/>
      <c r="AH346" s="121"/>
      <c r="AI346" s="122"/>
      <c r="AJ346" s="60"/>
      <c r="AT346" s="31"/>
      <c r="AU346" s="31"/>
      <c r="AV346" s="31"/>
      <c r="AW346" s="31"/>
      <c r="AX346" s="31"/>
      <c r="AY346" s="31"/>
      <c r="AZ346" s="31"/>
      <c r="BA346" s="123"/>
      <c r="BB346" s="124"/>
      <c r="BC346" s="31"/>
      <c r="BD346" s="3"/>
      <c r="BE346" s="3"/>
      <c r="BF346" s="3"/>
    </row>
    <row r="347" spans="3:58" ht="10.9" customHeight="1" x14ac:dyDescent="0.15">
      <c r="C347" s="127"/>
      <c r="D347" s="130"/>
      <c r="E347" s="133"/>
      <c r="F347" s="133"/>
      <c r="G347" s="127"/>
      <c r="H347" s="133"/>
      <c r="I347" s="140"/>
      <c r="J347" s="141"/>
      <c r="K347" s="142"/>
      <c r="L347" s="149"/>
      <c r="M347" s="150"/>
      <c r="N347" s="150"/>
      <c r="O347" s="150"/>
      <c r="P347" s="150"/>
      <c r="Q347" s="151"/>
      <c r="R347" s="152"/>
      <c r="S347" s="153"/>
      <c r="T347" s="153"/>
      <c r="U347" s="153"/>
      <c r="V347" s="153"/>
      <c r="W347" s="154"/>
      <c r="X347" s="158"/>
      <c r="Y347" s="159"/>
      <c r="Z347" s="160"/>
      <c r="AA347" s="117"/>
      <c r="AB347" s="118"/>
      <c r="AC347" s="119"/>
      <c r="AD347" s="120"/>
      <c r="AE347" s="121"/>
      <c r="AF347" s="121"/>
      <c r="AG347" s="121"/>
      <c r="AH347" s="121"/>
      <c r="AI347" s="122"/>
      <c r="AJ347" s="60"/>
      <c r="AT347" s="31"/>
      <c r="AU347" s="31"/>
      <c r="AV347" s="31"/>
      <c r="AW347" s="31"/>
      <c r="AX347" s="31"/>
      <c r="AY347" s="31"/>
      <c r="AZ347" s="31"/>
      <c r="BA347" s="123"/>
      <c r="BB347" s="124"/>
      <c r="BC347" s="31"/>
      <c r="BD347" s="3"/>
      <c r="BE347" s="3"/>
      <c r="BF347" s="3"/>
    </row>
    <row r="348" spans="3:58" ht="10.9" customHeight="1" x14ac:dyDescent="0.15">
      <c r="C348" s="125">
        <v>8</v>
      </c>
      <c r="D348" s="128" t="s">
        <v>76</v>
      </c>
      <c r="E348" s="131">
        <v>29</v>
      </c>
      <c r="F348" s="131" t="s">
        <v>77</v>
      </c>
      <c r="G348" s="125" t="s">
        <v>84</v>
      </c>
      <c r="H348" s="131"/>
      <c r="I348" s="134" t="s">
        <v>110</v>
      </c>
      <c r="J348" s="135"/>
      <c r="K348" s="136"/>
      <c r="L348" s="143">
        <f>E$220</f>
        <v>150</v>
      </c>
      <c r="M348" s="144"/>
      <c r="N348" s="144"/>
      <c r="O348" s="144"/>
      <c r="P348" s="144"/>
      <c r="Q348" s="145"/>
      <c r="R348" s="152">
        <f t="shared" ref="R348" si="66">IF(AND(I348="○",BA348="●"),2+ROUNDDOWN(($L348-100)/100,0)*2,0)</f>
        <v>2</v>
      </c>
      <c r="S348" s="153"/>
      <c r="T348" s="153"/>
      <c r="U348" s="153"/>
      <c r="V348" s="153"/>
      <c r="W348" s="154"/>
      <c r="X348" s="155">
        <v>1</v>
      </c>
      <c r="Y348" s="156"/>
      <c r="Z348" s="157"/>
      <c r="AA348" s="114">
        <f>IF(X348=1,$AL$38,IF(X348=2,$AL$57,IF(X348=3,$AL$76,IF(X348=4,$AL$95,IF(X348=5,$AL$114,IF(X348=6,$AL$133,IF(X348=7,$AL$152,IF(X348=8,$AL$171,IF(X348=9,$AL$190,IF(X348=10,$AL$209,0))))))))))</f>
        <v>0.154</v>
      </c>
      <c r="AB348" s="115"/>
      <c r="AC348" s="116"/>
      <c r="AD348" s="120">
        <f t="shared" ref="AD348" si="67">IF(I348="○",ROUNDUP(R348*AA348,1),0)</f>
        <v>0.4</v>
      </c>
      <c r="AE348" s="121"/>
      <c r="AF348" s="121"/>
      <c r="AG348" s="121"/>
      <c r="AH348" s="121"/>
      <c r="AI348" s="122"/>
      <c r="AJ348" s="60"/>
      <c r="AT348" s="31"/>
      <c r="AU348" s="31"/>
      <c r="AV348" s="31"/>
      <c r="AW348" s="31"/>
      <c r="AX348" s="31"/>
      <c r="AY348" s="31"/>
      <c r="AZ348" s="31"/>
      <c r="BA348" s="123" t="str">
        <f t="shared" ref="BA348" si="68">IF(OR(I348="×",BA352="×"),"×","●")</f>
        <v>●</v>
      </c>
      <c r="BB348" s="124" t="str">
        <f>IF(BA348="●",IF(I348="定","-",I348),"-")</f>
        <v>○</v>
      </c>
      <c r="BC348" s="31"/>
      <c r="BD348" s="3"/>
      <c r="BE348" s="3"/>
      <c r="BF348" s="3"/>
    </row>
    <row r="349" spans="3:58" ht="10.9" customHeight="1" x14ac:dyDescent="0.15">
      <c r="C349" s="126"/>
      <c r="D349" s="129"/>
      <c r="E349" s="132"/>
      <c r="F349" s="132"/>
      <c r="G349" s="126"/>
      <c r="H349" s="132"/>
      <c r="I349" s="137"/>
      <c r="J349" s="138"/>
      <c r="K349" s="139"/>
      <c r="L349" s="146"/>
      <c r="M349" s="147"/>
      <c r="N349" s="147"/>
      <c r="O349" s="147"/>
      <c r="P349" s="147"/>
      <c r="Q349" s="148"/>
      <c r="R349" s="152"/>
      <c r="S349" s="153"/>
      <c r="T349" s="153"/>
      <c r="U349" s="153"/>
      <c r="V349" s="153"/>
      <c r="W349" s="154"/>
      <c r="X349" s="155"/>
      <c r="Y349" s="156"/>
      <c r="Z349" s="157"/>
      <c r="AA349" s="114"/>
      <c r="AB349" s="115"/>
      <c r="AC349" s="116"/>
      <c r="AD349" s="120"/>
      <c r="AE349" s="121"/>
      <c r="AF349" s="121"/>
      <c r="AG349" s="121"/>
      <c r="AH349" s="121"/>
      <c r="AI349" s="122"/>
      <c r="AJ349" s="60"/>
      <c r="AT349" s="31"/>
      <c r="AU349" s="31"/>
      <c r="AV349" s="31"/>
      <c r="AW349" s="31"/>
      <c r="AX349" s="31"/>
      <c r="AY349" s="31"/>
      <c r="AZ349" s="31"/>
      <c r="BA349" s="123"/>
      <c r="BB349" s="124"/>
      <c r="BC349" s="31"/>
      <c r="BD349" s="3"/>
      <c r="BE349" s="3"/>
      <c r="BF349" s="3"/>
    </row>
    <row r="350" spans="3:58" ht="10.9" customHeight="1" x14ac:dyDescent="0.15">
      <c r="C350" s="126"/>
      <c r="D350" s="129"/>
      <c r="E350" s="132"/>
      <c r="F350" s="132"/>
      <c r="G350" s="126"/>
      <c r="H350" s="132"/>
      <c r="I350" s="137"/>
      <c r="J350" s="138"/>
      <c r="K350" s="139"/>
      <c r="L350" s="146"/>
      <c r="M350" s="147"/>
      <c r="N350" s="147"/>
      <c r="O350" s="147"/>
      <c r="P350" s="147"/>
      <c r="Q350" s="148"/>
      <c r="R350" s="152"/>
      <c r="S350" s="153"/>
      <c r="T350" s="153"/>
      <c r="U350" s="153"/>
      <c r="V350" s="153"/>
      <c r="W350" s="154"/>
      <c r="X350" s="155"/>
      <c r="Y350" s="156"/>
      <c r="Z350" s="157"/>
      <c r="AA350" s="114"/>
      <c r="AB350" s="115"/>
      <c r="AC350" s="116"/>
      <c r="AD350" s="120"/>
      <c r="AE350" s="121"/>
      <c r="AF350" s="121"/>
      <c r="AG350" s="121"/>
      <c r="AH350" s="121"/>
      <c r="AI350" s="122"/>
      <c r="AJ350" s="60"/>
      <c r="AT350" s="31"/>
      <c r="AU350" s="31"/>
      <c r="AV350" s="31"/>
      <c r="AW350" s="31"/>
      <c r="AX350" s="31"/>
      <c r="AY350" s="31"/>
      <c r="AZ350" s="31"/>
      <c r="BA350" s="123"/>
      <c r="BB350" s="124"/>
      <c r="BC350" s="31"/>
      <c r="BD350" s="3"/>
      <c r="BE350" s="3"/>
      <c r="BF350" s="3"/>
    </row>
    <row r="351" spans="3:58" ht="10.9" customHeight="1" x14ac:dyDescent="0.15">
      <c r="C351" s="127"/>
      <c r="D351" s="130"/>
      <c r="E351" s="133"/>
      <c r="F351" s="133"/>
      <c r="G351" s="127"/>
      <c r="H351" s="133"/>
      <c r="I351" s="140"/>
      <c r="J351" s="141"/>
      <c r="K351" s="142"/>
      <c r="L351" s="149"/>
      <c r="M351" s="150"/>
      <c r="N351" s="150"/>
      <c r="O351" s="150"/>
      <c r="P351" s="150"/>
      <c r="Q351" s="151"/>
      <c r="R351" s="152"/>
      <c r="S351" s="153"/>
      <c r="T351" s="153"/>
      <c r="U351" s="153"/>
      <c r="V351" s="153"/>
      <c r="W351" s="154"/>
      <c r="X351" s="158"/>
      <c r="Y351" s="159"/>
      <c r="Z351" s="160"/>
      <c r="AA351" s="117"/>
      <c r="AB351" s="118"/>
      <c r="AC351" s="119"/>
      <c r="AD351" s="120"/>
      <c r="AE351" s="121"/>
      <c r="AF351" s="121"/>
      <c r="AG351" s="121"/>
      <c r="AH351" s="121"/>
      <c r="AI351" s="122"/>
      <c r="AJ351" s="60"/>
      <c r="AT351" s="31"/>
      <c r="AU351" s="31"/>
      <c r="AV351" s="31"/>
      <c r="AW351" s="31"/>
      <c r="AX351" s="31"/>
      <c r="AY351" s="31"/>
      <c r="AZ351" s="31"/>
      <c r="BA351" s="123"/>
      <c r="BB351" s="124"/>
      <c r="BC351" s="31"/>
      <c r="BD351" s="3"/>
      <c r="BE351" s="3"/>
      <c r="BF351" s="3"/>
    </row>
    <row r="352" spans="3:58" ht="10.9" customHeight="1" x14ac:dyDescent="0.15">
      <c r="C352" s="125">
        <v>8</v>
      </c>
      <c r="D352" s="128" t="s">
        <v>76</v>
      </c>
      <c r="E352" s="131">
        <v>30</v>
      </c>
      <c r="F352" s="131" t="s">
        <v>77</v>
      </c>
      <c r="G352" s="125" t="s">
        <v>78</v>
      </c>
      <c r="H352" s="131"/>
      <c r="I352" s="134" t="s">
        <v>110</v>
      </c>
      <c r="J352" s="135"/>
      <c r="K352" s="136"/>
      <c r="L352" s="143">
        <f>E$220</f>
        <v>150</v>
      </c>
      <c r="M352" s="144"/>
      <c r="N352" s="144"/>
      <c r="O352" s="144"/>
      <c r="P352" s="144"/>
      <c r="Q352" s="145"/>
      <c r="R352" s="152">
        <f t="shared" ref="R352" si="69">IF(AND(I352="○",BA352="●"),2+ROUNDDOWN(($L352-100)/100,0)*2,0)</f>
        <v>2</v>
      </c>
      <c r="S352" s="153"/>
      <c r="T352" s="153"/>
      <c r="U352" s="153"/>
      <c r="V352" s="153"/>
      <c r="W352" s="154"/>
      <c r="X352" s="137">
        <v>2</v>
      </c>
      <c r="Y352" s="138"/>
      <c r="Z352" s="163"/>
      <c r="AA352" s="114">
        <f>IF(X352=1,$AL$38,IF(X352=2,$AL$57,IF(X352=3,$AL$76,IF(X352=4,$AL$95,IF(X352=5,$AL$114,IF(X352=6,$AL$133,IF(X352=7,$AL$152,IF(X352=8,$AL$171,IF(X352=9,$AL$190,IF(X352=10,$AL$209,0))))))))))</f>
        <v>0.23100000000000001</v>
      </c>
      <c r="AB352" s="115"/>
      <c r="AC352" s="116"/>
      <c r="AD352" s="120">
        <f t="shared" ref="AD352" si="70">IF(I352="○",ROUNDUP(R352*AA352,1),0)</f>
        <v>0.5</v>
      </c>
      <c r="AE352" s="121"/>
      <c r="AF352" s="121"/>
      <c r="AG352" s="121"/>
      <c r="AH352" s="121"/>
      <c r="AI352" s="122"/>
      <c r="AJ352" s="60"/>
      <c r="AT352" s="31"/>
      <c r="AU352" s="31"/>
      <c r="AV352" s="31"/>
      <c r="AW352" s="31"/>
      <c r="AX352" s="31"/>
      <c r="AY352" s="31"/>
      <c r="AZ352" s="31"/>
      <c r="BA352" s="123" t="str">
        <f t="shared" ref="BA352" si="71">IF(OR(I352="×",BA356="×"),"×","●")</f>
        <v>●</v>
      </c>
      <c r="BB352" s="124" t="str">
        <f>IF(BA352="●",IF(I352="定","-",I352),"-")</f>
        <v>○</v>
      </c>
      <c r="BC352" s="31"/>
      <c r="BD352" s="3"/>
      <c r="BE352" s="3"/>
      <c r="BF352" s="3"/>
    </row>
    <row r="353" spans="3:58" ht="10.9" customHeight="1" x14ac:dyDescent="0.15">
      <c r="C353" s="126"/>
      <c r="D353" s="129"/>
      <c r="E353" s="132"/>
      <c r="F353" s="132"/>
      <c r="G353" s="126"/>
      <c r="H353" s="132"/>
      <c r="I353" s="137"/>
      <c r="J353" s="138"/>
      <c r="K353" s="139"/>
      <c r="L353" s="146"/>
      <c r="M353" s="147"/>
      <c r="N353" s="147"/>
      <c r="O353" s="147"/>
      <c r="P353" s="147"/>
      <c r="Q353" s="148"/>
      <c r="R353" s="152"/>
      <c r="S353" s="153"/>
      <c r="T353" s="153"/>
      <c r="U353" s="153"/>
      <c r="V353" s="153"/>
      <c r="W353" s="154"/>
      <c r="X353" s="137"/>
      <c r="Y353" s="138"/>
      <c r="Z353" s="163"/>
      <c r="AA353" s="114"/>
      <c r="AB353" s="115"/>
      <c r="AC353" s="116"/>
      <c r="AD353" s="120"/>
      <c r="AE353" s="121"/>
      <c r="AF353" s="121"/>
      <c r="AG353" s="121"/>
      <c r="AH353" s="121"/>
      <c r="AI353" s="122"/>
      <c r="AJ353" s="60"/>
      <c r="AT353" s="31"/>
      <c r="AU353" s="31"/>
      <c r="AV353" s="31"/>
      <c r="AW353" s="31"/>
      <c r="AX353" s="31"/>
      <c r="AY353" s="31"/>
      <c r="AZ353" s="31"/>
      <c r="BA353" s="123"/>
      <c r="BB353" s="124"/>
      <c r="BC353" s="31"/>
      <c r="BD353" s="3"/>
      <c r="BE353" s="3"/>
      <c r="BF353" s="3"/>
    </row>
    <row r="354" spans="3:58" ht="10.9" customHeight="1" x14ac:dyDescent="0.15">
      <c r="C354" s="126"/>
      <c r="D354" s="129"/>
      <c r="E354" s="132"/>
      <c r="F354" s="132"/>
      <c r="G354" s="126"/>
      <c r="H354" s="132"/>
      <c r="I354" s="137"/>
      <c r="J354" s="138"/>
      <c r="K354" s="139"/>
      <c r="L354" s="146"/>
      <c r="M354" s="147"/>
      <c r="N354" s="147"/>
      <c r="O354" s="147"/>
      <c r="P354" s="147"/>
      <c r="Q354" s="148"/>
      <c r="R354" s="152"/>
      <c r="S354" s="153"/>
      <c r="T354" s="153"/>
      <c r="U354" s="153"/>
      <c r="V354" s="153"/>
      <c r="W354" s="154"/>
      <c r="X354" s="137"/>
      <c r="Y354" s="138"/>
      <c r="Z354" s="163"/>
      <c r="AA354" s="114"/>
      <c r="AB354" s="115"/>
      <c r="AC354" s="116"/>
      <c r="AD354" s="120"/>
      <c r="AE354" s="121"/>
      <c r="AF354" s="121"/>
      <c r="AG354" s="121"/>
      <c r="AH354" s="121"/>
      <c r="AI354" s="122"/>
      <c r="AJ354" s="60"/>
      <c r="AT354" s="31"/>
      <c r="AU354" s="31"/>
      <c r="AV354" s="31"/>
      <c r="AW354" s="31"/>
      <c r="AX354" s="31"/>
      <c r="AY354" s="31"/>
      <c r="AZ354" s="31"/>
      <c r="BA354" s="123"/>
      <c r="BB354" s="124"/>
      <c r="BC354" s="31"/>
      <c r="BD354" s="3"/>
      <c r="BE354" s="3"/>
      <c r="BF354" s="3"/>
    </row>
    <row r="355" spans="3:58" ht="10.9" customHeight="1" x14ac:dyDescent="0.15">
      <c r="C355" s="127"/>
      <c r="D355" s="130"/>
      <c r="E355" s="133"/>
      <c r="F355" s="133"/>
      <c r="G355" s="127"/>
      <c r="H355" s="133"/>
      <c r="I355" s="140"/>
      <c r="J355" s="141"/>
      <c r="K355" s="142"/>
      <c r="L355" s="149"/>
      <c r="M355" s="150"/>
      <c r="N355" s="150"/>
      <c r="O355" s="150"/>
      <c r="P355" s="150"/>
      <c r="Q355" s="151"/>
      <c r="R355" s="152"/>
      <c r="S355" s="153"/>
      <c r="T355" s="153"/>
      <c r="U355" s="153"/>
      <c r="V355" s="153"/>
      <c r="W355" s="154"/>
      <c r="X355" s="140"/>
      <c r="Y355" s="141"/>
      <c r="Z355" s="164"/>
      <c r="AA355" s="117"/>
      <c r="AB355" s="118"/>
      <c r="AC355" s="119"/>
      <c r="AD355" s="120"/>
      <c r="AE355" s="121"/>
      <c r="AF355" s="121"/>
      <c r="AG355" s="121"/>
      <c r="AH355" s="121"/>
      <c r="AI355" s="122"/>
      <c r="AJ355" s="60"/>
      <c r="AT355" s="31"/>
      <c r="AU355" s="31"/>
      <c r="AV355" s="31"/>
      <c r="AW355" s="31"/>
      <c r="AX355" s="31"/>
      <c r="AY355" s="31"/>
      <c r="AZ355" s="31"/>
      <c r="BA355" s="123"/>
      <c r="BB355" s="124"/>
      <c r="BC355" s="31"/>
      <c r="BD355" s="3"/>
      <c r="BE355" s="3"/>
      <c r="BF355" s="3"/>
    </row>
    <row r="356" spans="3:58" ht="10.9" customHeight="1" x14ac:dyDescent="0.15">
      <c r="C356" s="125">
        <v>8</v>
      </c>
      <c r="D356" s="128" t="s">
        <v>76</v>
      </c>
      <c r="E356" s="131">
        <v>31</v>
      </c>
      <c r="F356" s="131" t="s">
        <v>77</v>
      </c>
      <c r="G356" s="125" t="s">
        <v>79</v>
      </c>
      <c r="H356" s="131"/>
      <c r="I356" s="134" t="s">
        <v>110</v>
      </c>
      <c r="J356" s="135"/>
      <c r="K356" s="136"/>
      <c r="L356" s="143">
        <f>E$220</f>
        <v>150</v>
      </c>
      <c r="M356" s="144"/>
      <c r="N356" s="144"/>
      <c r="O356" s="144"/>
      <c r="P356" s="144"/>
      <c r="Q356" s="145"/>
      <c r="R356" s="152">
        <f t="shared" ref="R356" si="72">IF(AND(I356="○",BA356="●"),2+ROUNDDOWN(($L356-100)/100,0)*2,0)</f>
        <v>2</v>
      </c>
      <c r="S356" s="153"/>
      <c r="T356" s="153"/>
      <c r="U356" s="153"/>
      <c r="V356" s="153"/>
      <c r="W356" s="154"/>
      <c r="X356" s="155">
        <v>1</v>
      </c>
      <c r="Y356" s="156"/>
      <c r="Z356" s="157"/>
      <c r="AA356" s="114">
        <f>IF(X356=1,$AL$38,IF(X356=2,$AL$57,IF(X356=3,$AL$76,IF(X356=4,$AL$95,IF(X356=5,$AL$114,IF(X356=6,$AL$133,IF(X356=7,$AL$152,IF(X356=8,$AL$171,IF(X356=9,$AL$190,IF(X356=10,$AL$209,0))))))))))</f>
        <v>0.154</v>
      </c>
      <c r="AB356" s="115"/>
      <c r="AC356" s="116"/>
      <c r="AD356" s="120">
        <f t="shared" ref="AD356" si="73">IF(I356="○",ROUNDUP(R356*AA356,1),0)</f>
        <v>0.4</v>
      </c>
      <c r="AE356" s="121"/>
      <c r="AF356" s="121"/>
      <c r="AG356" s="121"/>
      <c r="AH356" s="121"/>
      <c r="AI356" s="122"/>
      <c r="AJ356" s="60"/>
      <c r="AT356" s="31"/>
      <c r="AU356" s="31"/>
      <c r="AV356" s="31"/>
      <c r="AW356" s="31"/>
      <c r="AX356" s="31"/>
      <c r="AY356" s="31"/>
      <c r="AZ356" s="31"/>
      <c r="BA356" s="123" t="str">
        <f t="shared" ref="BA356:BA400" si="74">IF(OR(I356="×",BA360="×"),"×","●")</f>
        <v>●</v>
      </c>
      <c r="BB356" s="124" t="str">
        <f>IF(BA356="●",IF(I356="定","-",I356),"-")</f>
        <v>○</v>
      </c>
      <c r="BC356" s="31"/>
      <c r="BD356" s="3"/>
      <c r="BE356" s="3"/>
      <c r="BF356" s="3"/>
    </row>
    <row r="357" spans="3:58" ht="10.9" customHeight="1" x14ac:dyDescent="0.15">
      <c r="C357" s="126"/>
      <c r="D357" s="129"/>
      <c r="E357" s="132"/>
      <c r="F357" s="132"/>
      <c r="G357" s="126"/>
      <c r="H357" s="132"/>
      <c r="I357" s="137"/>
      <c r="J357" s="138"/>
      <c r="K357" s="139"/>
      <c r="L357" s="146"/>
      <c r="M357" s="147"/>
      <c r="N357" s="147"/>
      <c r="O357" s="147"/>
      <c r="P357" s="147"/>
      <c r="Q357" s="148"/>
      <c r="R357" s="152"/>
      <c r="S357" s="153"/>
      <c r="T357" s="153"/>
      <c r="U357" s="153"/>
      <c r="V357" s="153"/>
      <c r="W357" s="154"/>
      <c r="X357" s="155"/>
      <c r="Y357" s="156"/>
      <c r="Z357" s="157"/>
      <c r="AA357" s="114"/>
      <c r="AB357" s="115"/>
      <c r="AC357" s="116"/>
      <c r="AD357" s="120"/>
      <c r="AE357" s="121"/>
      <c r="AF357" s="121"/>
      <c r="AG357" s="121"/>
      <c r="AH357" s="121"/>
      <c r="AI357" s="122"/>
      <c r="AJ357" s="60"/>
      <c r="AT357" s="31"/>
      <c r="AU357" s="31"/>
      <c r="AV357" s="31"/>
      <c r="AW357" s="31"/>
      <c r="AX357" s="31"/>
      <c r="AY357" s="31"/>
      <c r="AZ357" s="31"/>
      <c r="BA357" s="123"/>
      <c r="BB357" s="124"/>
      <c r="BC357" s="31"/>
      <c r="BD357" s="3"/>
      <c r="BE357" s="3"/>
      <c r="BF357" s="3"/>
    </row>
    <row r="358" spans="3:58" ht="10.9" customHeight="1" x14ac:dyDescent="0.15">
      <c r="C358" s="126"/>
      <c r="D358" s="129"/>
      <c r="E358" s="132"/>
      <c r="F358" s="132"/>
      <c r="G358" s="126"/>
      <c r="H358" s="132"/>
      <c r="I358" s="137"/>
      <c r="J358" s="138"/>
      <c r="K358" s="139"/>
      <c r="L358" s="146"/>
      <c r="M358" s="147"/>
      <c r="N358" s="147"/>
      <c r="O358" s="147"/>
      <c r="P358" s="147"/>
      <c r="Q358" s="148"/>
      <c r="R358" s="152"/>
      <c r="S358" s="153"/>
      <c r="T358" s="153"/>
      <c r="U358" s="153"/>
      <c r="V358" s="153"/>
      <c r="W358" s="154"/>
      <c r="X358" s="155"/>
      <c r="Y358" s="156"/>
      <c r="Z358" s="157"/>
      <c r="AA358" s="114"/>
      <c r="AB358" s="115"/>
      <c r="AC358" s="116"/>
      <c r="AD358" s="120"/>
      <c r="AE358" s="121"/>
      <c r="AF358" s="121"/>
      <c r="AG358" s="121"/>
      <c r="AH358" s="121"/>
      <c r="AI358" s="122"/>
      <c r="AJ358" s="60"/>
      <c r="AT358" s="31"/>
      <c r="AU358" s="31"/>
      <c r="AV358" s="31"/>
      <c r="AW358" s="31"/>
      <c r="AX358" s="31"/>
      <c r="AY358" s="31"/>
      <c r="AZ358" s="31"/>
      <c r="BA358" s="123"/>
      <c r="BB358" s="124"/>
      <c r="BC358" s="31"/>
      <c r="BD358" s="3"/>
      <c r="BE358" s="3"/>
      <c r="BF358" s="3"/>
    </row>
    <row r="359" spans="3:58" ht="10.9" customHeight="1" x14ac:dyDescent="0.15">
      <c r="C359" s="127"/>
      <c r="D359" s="130"/>
      <c r="E359" s="133"/>
      <c r="F359" s="133"/>
      <c r="G359" s="127"/>
      <c r="H359" s="133"/>
      <c r="I359" s="140"/>
      <c r="J359" s="141"/>
      <c r="K359" s="142"/>
      <c r="L359" s="149"/>
      <c r="M359" s="150"/>
      <c r="N359" s="150"/>
      <c r="O359" s="150"/>
      <c r="P359" s="150"/>
      <c r="Q359" s="151"/>
      <c r="R359" s="152"/>
      <c r="S359" s="153"/>
      <c r="T359" s="153"/>
      <c r="U359" s="153"/>
      <c r="V359" s="153"/>
      <c r="W359" s="154"/>
      <c r="X359" s="158"/>
      <c r="Y359" s="159"/>
      <c r="Z359" s="160"/>
      <c r="AA359" s="117"/>
      <c r="AB359" s="118"/>
      <c r="AC359" s="119"/>
      <c r="AD359" s="120"/>
      <c r="AE359" s="121"/>
      <c r="AF359" s="121"/>
      <c r="AG359" s="121"/>
      <c r="AH359" s="121"/>
      <c r="AI359" s="122"/>
      <c r="AJ359" s="60"/>
      <c r="AT359" s="31"/>
      <c r="AU359" s="31"/>
      <c r="AV359" s="31"/>
      <c r="AW359" s="31"/>
      <c r="AX359" s="31"/>
      <c r="AY359" s="31"/>
      <c r="AZ359" s="31"/>
      <c r="BA359" s="123"/>
      <c r="BB359" s="124"/>
      <c r="BC359" s="31"/>
      <c r="BD359" s="3"/>
      <c r="BE359" s="3"/>
      <c r="BF359" s="3"/>
    </row>
    <row r="360" spans="3:58" ht="10.5" customHeight="1" x14ac:dyDescent="0.15">
      <c r="C360" s="125">
        <v>9</v>
      </c>
      <c r="D360" s="128" t="s">
        <v>76</v>
      </c>
      <c r="E360" s="131">
        <v>1</v>
      </c>
      <c r="F360" s="131" t="s">
        <v>77</v>
      </c>
      <c r="G360" s="125" t="s">
        <v>80</v>
      </c>
      <c r="H360" s="131"/>
      <c r="I360" s="134" t="s">
        <v>110</v>
      </c>
      <c r="J360" s="135"/>
      <c r="K360" s="136"/>
      <c r="L360" s="143">
        <f>E$220</f>
        <v>150</v>
      </c>
      <c r="M360" s="144"/>
      <c r="N360" s="144"/>
      <c r="O360" s="144"/>
      <c r="P360" s="144"/>
      <c r="Q360" s="145"/>
      <c r="R360" s="152">
        <f t="shared" ref="R360" si="75">IF(AND(I360="○",BA360="●"),2+ROUNDDOWN(($L360-100)/100,0)*2,0)</f>
        <v>2</v>
      </c>
      <c r="S360" s="153"/>
      <c r="T360" s="153"/>
      <c r="U360" s="153"/>
      <c r="V360" s="153"/>
      <c r="W360" s="154"/>
      <c r="X360" s="155">
        <v>1</v>
      </c>
      <c r="Y360" s="156"/>
      <c r="Z360" s="157"/>
      <c r="AA360" s="114">
        <f>IF(X360=1,$AL$38,IF(X360=2,$AL$57,IF(X360=3,$AL$76,IF(X360=4,$AL$95,IF(X360=5,$AL$114,IF(X360=6,$AL$133,IF(X360=7,$AL$152,IF(X360=8,$AL$171,IF(X360=9,$AL$190,IF(X360=10,$AL$209,0))))))))))</f>
        <v>0.154</v>
      </c>
      <c r="AB360" s="115"/>
      <c r="AC360" s="116"/>
      <c r="AD360" s="120">
        <f t="shared" ref="AD360" si="76">IF(I360="○",ROUNDUP(R360*AA360,1),0)</f>
        <v>0.4</v>
      </c>
      <c r="AE360" s="121"/>
      <c r="AF360" s="121"/>
      <c r="AG360" s="121"/>
      <c r="AH360" s="121"/>
      <c r="AI360" s="122"/>
      <c r="AJ360" s="60"/>
      <c r="AT360" s="31"/>
      <c r="AU360" s="31"/>
      <c r="AV360" s="31"/>
      <c r="AW360" s="31"/>
      <c r="AX360" s="31"/>
      <c r="AY360" s="31"/>
      <c r="AZ360" s="31"/>
      <c r="BA360" s="123" t="str">
        <f t="shared" si="74"/>
        <v>●</v>
      </c>
      <c r="BB360" s="124" t="str">
        <f>IF(BA360="●",IF(I360="定","-",I360),"-")</f>
        <v>○</v>
      </c>
      <c r="BC360" s="31"/>
      <c r="BD360" s="3"/>
      <c r="BE360" s="3"/>
      <c r="BF360" s="3"/>
    </row>
    <row r="361" spans="3:58" ht="10.9" customHeight="1" x14ac:dyDescent="0.15">
      <c r="C361" s="126"/>
      <c r="D361" s="129"/>
      <c r="E361" s="132"/>
      <c r="F361" s="132"/>
      <c r="G361" s="126"/>
      <c r="H361" s="132"/>
      <c r="I361" s="137"/>
      <c r="J361" s="138"/>
      <c r="K361" s="139"/>
      <c r="L361" s="146"/>
      <c r="M361" s="147"/>
      <c r="N361" s="147"/>
      <c r="O361" s="147"/>
      <c r="P361" s="147"/>
      <c r="Q361" s="148"/>
      <c r="R361" s="152"/>
      <c r="S361" s="153"/>
      <c r="T361" s="153"/>
      <c r="U361" s="153"/>
      <c r="V361" s="153"/>
      <c r="W361" s="154"/>
      <c r="X361" s="155"/>
      <c r="Y361" s="156"/>
      <c r="Z361" s="157"/>
      <c r="AA361" s="114"/>
      <c r="AB361" s="115"/>
      <c r="AC361" s="116"/>
      <c r="AD361" s="120"/>
      <c r="AE361" s="121"/>
      <c r="AF361" s="121"/>
      <c r="AG361" s="121"/>
      <c r="AH361" s="121"/>
      <c r="AI361" s="122"/>
      <c r="AJ361" s="60"/>
      <c r="AT361" s="31"/>
      <c r="AU361" s="31"/>
      <c r="AV361" s="31"/>
      <c r="AW361" s="31"/>
      <c r="AX361" s="31"/>
      <c r="AY361" s="31"/>
      <c r="AZ361" s="31"/>
      <c r="BA361" s="123"/>
      <c r="BB361" s="124"/>
      <c r="BC361" s="31"/>
      <c r="BD361" s="3"/>
      <c r="BE361" s="3"/>
      <c r="BF361" s="3"/>
    </row>
    <row r="362" spans="3:58" ht="10.9" customHeight="1" x14ac:dyDescent="0.15">
      <c r="C362" s="126"/>
      <c r="D362" s="129"/>
      <c r="E362" s="132"/>
      <c r="F362" s="132"/>
      <c r="G362" s="126"/>
      <c r="H362" s="132"/>
      <c r="I362" s="137"/>
      <c r="J362" s="138"/>
      <c r="K362" s="139"/>
      <c r="L362" s="146"/>
      <c r="M362" s="147"/>
      <c r="N362" s="147"/>
      <c r="O362" s="147"/>
      <c r="P362" s="147"/>
      <c r="Q362" s="148"/>
      <c r="R362" s="152"/>
      <c r="S362" s="153"/>
      <c r="T362" s="153"/>
      <c r="U362" s="153"/>
      <c r="V362" s="153"/>
      <c r="W362" s="154"/>
      <c r="X362" s="155"/>
      <c r="Y362" s="156"/>
      <c r="Z362" s="157"/>
      <c r="AA362" s="114"/>
      <c r="AB362" s="115"/>
      <c r="AC362" s="116"/>
      <c r="AD362" s="120"/>
      <c r="AE362" s="121"/>
      <c r="AF362" s="121"/>
      <c r="AG362" s="121"/>
      <c r="AH362" s="121"/>
      <c r="AI362" s="122"/>
      <c r="AJ362" s="60"/>
      <c r="AT362" s="31"/>
      <c r="AU362" s="31"/>
      <c r="AV362" s="31"/>
      <c r="AW362" s="31"/>
      <c r="AX362" s="31"/>
      <c r="AY362" s="31"/>
      <c r="AZ362" s="31"/>
      <c r="BA362" s="123"/>
      <c r="BB362" s="124"/>
      <c r="BC362" s="31"/>
      <c r="BD362" s="3"/>
      <c r="BE362" s="3"/>
      <c r="BF362" s="3"/>
    </row>
    <row r="363" spans="3:58" ht="10.9" customHeight="1" x14ac:dyDescent="0.15">
      <c r="C363" s="127"/>
      <c r="D363" s="130"/>
      <c r="E363" s="133"/>
      <c r="F363" s="133"/>
      <c r="G363" s="127"/>
      <c r="H363" s="133"/>
      <c r="I363" s="140"/>
      <c r="J363" s="141"/>
      <c r="K363" s="142"/>
      <c r="L363" s="149"/>
      <c r="M363" s="150"/>
      <c r="N363" s="150"/>
      <c r="O363" s="150"/>
      <c r="P363" s="150"/>
      <c r="Q363" s="151"/>
      <c r="R363" s="152"/>
      <c r="S363" s="153"/>
      <c r="T363" s="153"/>
      <c r="U363" s="153"/>
      <c r="V363" s="153"/>
      <c r="W363" s="154"/>
      <c r="X363" s="158"/>
      <c r="Y363" s="159"/>
      <c r="Z363" s="160"/>
      <c r="AA363" s="117"/>
      <c r="AB363" s="118"/>
      <c r="AC363" s="119"/>
      <c r="AD363" s="120"/>
      <c r="AE363" s="121"/>
      <c r="AF363" s="121"/>
      <c r="AG363" s="121"/>
      <c r="AH363" s="121"/>
      <c r="AI363" s="122"/>
      <c r="AJ363" s="60"/>
      <c r="AT363" s="31"/>
      <c r="AU363" s="31"/>
      <c r="AV363" s="31"/>
      <c r="AW363" s="31"/>
      <c r="AX363" s="31"/>
      <c r="AY363" s="31"/>
      <c r="AZ363" s="31"/>
      <c r="BA363" s="123"/>
      <c r="BB363" s="124"/>
      <c r="BC363" s="31"/>
      <c r="BD363" s="3"/>
      <c r="BE363" s="3"/>
      <c r="BF363" s="3"/>
    </row>
    <row r="364" spans="3:58" ht="10.9" customHeight="1" x14ac:dyDescent="0.15">
      <c r="C364" s="125">
        <v>9</v>
      </c>
      <c r="D364" s="128" t="s">
        <v>76</v>
      </c>
      <c r="E364" s="131">
        <v>2</v>
      </c>
      <c r="F364" s="131" t="s">
        <v>77</v>
      </c>
      <c r="G364" s="125" t="s">
        <v>81</v>
      </c>
      <c r="H364" s="131"/>
      <c r="I364" s="134" t="s">
        <v>110</v>
      </c>
      <c r="J364" s="135"/>
      <c r="K364" s="136"/>
      <c r="L364" s="143">
        <f>E$220</f>
        <v>150</v>
      </c>
      <c r="M364" s="144"/>
      <c r="N364" s="144"/>
      <c r="O364" s="144"/>
      <c r="P364" s="144"/>
      <c r="Q364" s="145"/>
      <c r="R364" s="152">
        <f t="shared" ref="R364" si="77">IF(AND(I364="○",BA364="●"),2+ROUNDDOWN(($L364-100)/100,0)*2,0)</f>
        <v>2</v>
      </c>
      <c r="S364" s="153"/>
      <c r="T364" s="153"/>
      <c r="U364" s="153"/>
      <c r="V364" s="153"/>
      <c r="W364" s="154"/>
      <c r="X364" s="155">
        <v>1</v>
      </c>
      <c r="Y364" s="156"/>
      <c r="Z364" s="157"/>
      <c r="AA364" s="114">
        <f>IF(X364=1,$AL$38,IF(X364=2,$AL$57,IF(X364=3,$AL$76,IF(X364=4,$AL$95,IF(X364=5,$AL$114,IF(X364=6,$AL$133,IF(X364=7,$AL$152,IF(X364=8,$AL$171,IF(X364=9,$AL$190,IF(X364=10,$AL$209,0))))))))))</f>
        <v>0.154</v>
      </c>
      <c r="AB364" s="115"/>
      <c r="AC364" s="116"/>
      <c r="AD364" s="120">
        <f t="shared" ref="AD364" si="78">IF(I364="○",ROUNDUP(R364*AA364,1),0)</f>
        <v>0.4</v>
      </c>
      <c r="AE364" s="121"/>
      <c r="AF364" s="121"/>
      <c r="AG364" s="121"/>
      <c r="AH364" s="121"/>
      <c r="AI364" s="122"/>
      <c r="AJ364" s="60"/>
      <c r="AT364" s="31"/>
      <c r="AU364" s="31"/>
      <c r="AV364" s="31"/>
      <c r="AW364" s="31"/>
      <c r="AX364" s="31"/>
      <c r="AY364" s="31"/>
      <c r="AZ364" s="31"/>
      <c r="BA364" s="123" t="str">
        <f t="shared" si="74"/>
        <v>●</v>
      </c>
      <c r="BB364" s="124" t="str">
        <f>IF(BA364="●",IF(I364="定","-",I364),"-")</f>
        <v>○</v>
      </c>
      <c r="BC364" s="31"/>
      <c r="BD364" s="3"/>
      <c r="BE364" s="3"/>
      <c r="BF364" s="3"/>
    </row>
    <row r="365" spans="3:58" ht="10.9" customHeight="1" x14ac:dyDescent="0.15">
      <c r="C365" s="126"/>
      <c r="D365" s="129"/>
      <c r="E365" s="132"/>
      <c r="F365" s="132"/>
      <c r="G365" s="126"/>
      <c r="H365" s="132"/>
      <c r="I365" s="137"/>
      <c r="J365" s="138"/>
      <c r="K365" s="139"/>
      <c r="L365" s="146"/>
      <c r="M365" s="147"/>
      <c r="N365" s="147"/>
      <c r="O365" s="147"/>
      <c r="P365" s="147"/>
      <c r="Q365" s="148"/>
      <c r="R365" s="152"/>
      <c r="S365" s="153"/>
      <c r="T365" s="153"/>
      <c r="U365" s="153"/>
      <c r="V365" s="153"/>
      <c r="W365" s="154"/>
      <c r="X365" s="155"/>
      <c r="Y365" s="156"/>
      <c r="Z365" s="157"/>
      <c r="AA365" s="114"/>
      <c r="AB365" s="115"/>
      <c r="AC365" s="116"/>
      <c r="AD365" s="120"/>
      <c r="AE365" s="121"/>
      <c r="AF365" s="121"/>
      <c r="AG365" s="121"/>
      <c r="AH365" s="121"/>
      <c r="AI365" s="122"/>
      <c r="AJ365" s="60"/>
      <c r="AT365" s="31"/>
      <c r="AU365" s="31"/>
      <c r="AV365" s="31"/>
      <c r="AW365" s="31"/>
      <c r="AX365" s="31"/>
      <c r="AY365" s="31"/>
      <c r="AZ365" s="31"/>
      <c r="BA365" s="123"/>
      <c r="BB365" s="124"/>
      <c r="BC365" s="31"/>
      <c r="BD365" s="3"/>
      <c r="BE365" s="3"/>
      <c r="BF365" s="3"/>
    </row>
    <row r="366" spans="3:58" ht="10.9" customHeight="1" x14ac:dyDescent="0.15">
      <c r="C366" s="126"/>
      <c r="D366" s="129"/>
      <c r="E366" s="132"/>
      <c r="F366" s="132"/>
      <c r="G366" s="126"/>
      <c r="H366" s="132"/>
      <c r="I366" s="137"/>
      <c r="J366" s="138"/>
      <c r="K366" s="139"/>
      <c r="L366" s="146"/>
      <c r="M366" s="147"/>
      <c r="N366" s="147"/>
      <c r="O366" s="147"/>
      <c r="P366" s="147"/>
      <c r="Q366" s="148"/>
      <c r="R366" s="152"/>
      <c r="S366" s="153"/>
      <c r="T366" s="153"/>
      <c r="U366" s="153"/>
      <c r="V366" s="153"/>
      <c r="W366" s="154"/>
      <c r="X366" s="155"/>
      <c r="Y366" s="156"/>
      <c r="Z366" s="157"/>
      <c r="AA366" s="114"/>
      <c r="AB366" s="115"/>
      <c r="AC366" s="116"/>
      <c r="AD366" s="120"/>
      <c r="AE366" s="121"/>
      <c r="AF366" s="121"/>
      <c r="AG366" s="121"/>
      <c r="AH366" s="121"/>
      <c r="AI366" s="122"/>
      <c r="AJ366" s="60"/>
      <c r="AT366" s="31"/>
      <c r="AU366" s="31"/>
      <c r="AV366" s="31"/>
      <c r="AW366" s="31"/>
      <c r="AX366" s="31"/>
      <c r="AY366" s="31"/>
      <c r="AZ366" s="31"/>
      <c r="BA366" s="123"/>
      <c r="BB366" s="124"/>
      <c r="BC366" s="31"/>
      <c r="BD366" s="3"/>
      <c r="BE366" s="3"/>
      <c r="BF366" s="3"/>
    </row>
    <row r="367" spans="3:58" ht="10.9" customHeight="1" x14ac:dyDescent="0.15">
      <c r="C367" s="127"/>
      <c r="D367" s="130"/>
      <c r="E367" s="133"/>
      <c r="F367" s="133"/>
      <c r="G367" s="127"/>
      <c r="H367" s="133"/>
      <c r="I367" s="140"/>
      <c r="J367" s="141"/>
      <c r="K367" s="142"/>
      <c r="L367" s="149"/>
      <c r="M367" s="150"/>
      <c r="N367" s="150"/>
      <c r="O367" s="150"/>
      <c r="P367" s="150"/>
      <c r="Q367" s="151"/>
      <c r="R367" s="152"/>
      <c r="S367" s="153"/>
      <c r="T367" s="153"/>
      <c r="U367" s="153"/>
      <c r="V367" s="153"/>
      <c r="W367" s="154"/>
      <c r="X367" s="158"/>
      <c r="Y367" s="159"/>
      <c r="Z367" s="160"/>
      <c r="AA367" s="117"/>
      <c r="AB367" s="118"/>
      <c r="AC367" s="119"/>
      <c r="AD367" s="120"/>
      <c r="AE367" s="121"/>
      <c r="AF367" s="121"/>
      <c r="AG367" s="121"/>
      <c r="AH367" s="121"/>
      <c r="AI367" s="122"/>
      <c r="AJ367" s="60"/>
      <c r="AT367" s="31"/>
      <c r="AU367" s="31"/>
      <c r="AV367" s="31"/>
      <c r="AW367" s="31"/>
      <c r="AX367" s="31"/>
      <c r="AY367" s="31"/>
      <c r="AZ367" s="31"/>
      <c r="BA367" s="123"/>
      <c r="BB367" s="124"/>
      <c r="BC367" s="31"/>
      <c r="BD367" s="3"/>
      <c r="BE367" s="3"/>
      <c r="BF367" s="3"/>
    </row>
    <row r="368" spans="3:58" ht="10.9" customHeight="1" x14ac:dyDescent="0.15">
      <c r="C368" s="125">
        <v>9</v>
      </c>
      <c r="D368" s="128" t="s">
        <v>76</v>
      </c>
      <c r="E368" s="131">
        <v>3</v>
      </c>
      <c r="F368" s="131" t="s">
        <v>77</v>
      </c>
      <c r="G368" s="125" t="s">
        <v>82</v>
      </c>
      <c r="H368" s="131"/>
      <c r="I368" s="134" t="s">
        <v>110</v>
      </c>
      <c r="J368" s="135"/>
      <c r="K368" s="136"/>
      <c r="L368" s="143">
        <f>E$220</f>
        <v>150</v>
      </c>
      <c r="M368" s="144"/>
      <c r="N368" s="144"/>
      <c r="O368" s="144"/>
      <c r="P368" s="144"/>
      <c r="Q368" s="145"/>
      <c r="R368" s="152">
        <f t="shared" ref="R368" si="79">IF(AND(I368="○",BA368="●"),2+ROUNDDOWN(($L368-100)/100,0)*2,0)</f>
        <v>2</v>
      </c>
      <c r="S368" s="153"/>
      <c r="T368" s="153"/>
      <c r="U368" s="153"/>
      <c r="V368" s="153"/>
      <c r="W368" s="154"/>
      <c r="X368" s="155">
        <v>1</v>
      </c>
      <c r="Y368" s="156"/>
      <c r="Z368" s="157"/>
      <c r="AA368" s="114">
        <f>IF(X368=1,$AL$38,IF(X368=2,$AL$57,IF(X368=3,$AL$76,IF(X368=4,$AL$95,IF(X368=5,$AL$114,IF(X368=6,$AL$133,IF(X368=7,$AL$152,IF(X368=8,$AL$171,IF(X368=9,$AL$190,IF(X368=10,$AL$209,0))))))))))</f>
        <v>0.154</v>
      </c>
      <c r="AB368" s="115"/>
      <c r="AC368" s="116"/>
      <c r="AD368" s="120">
        <f t="shared" ref="AD368" si="80">IF(I368="○",ROUNDUP(R368*AA368,1),0)</f>
        <v>0.4</v>
      </c>
      <c r="AE368" s="121"/>
      <c r="AF368" s="121"/>
      <c r="AG368" s="121"/>
      <c r="AH368" s="121"/>
      <c r="AI368" s="122"/>
      <c r="AJ368" s="60"/>
      <c r="AT368" s="31"/>
      <c r="AU368" s="31"/>
      <c r="AV368" s="31"/>
      <c r="AW368" s="31"/>
      <c r="AX368" s="31"/>
      <c r="AY368" s="31"/>
      <c r="AZ368" s="31"/>
      <c r="BA368" s="123" t="str">
        <f t="shared" si="74"/>
        <v>●</v>
      </c>
      <c r="BB368" s="124" t="str">
        <f>IF(BA368="●",IF(I368="定","-",I368),"-")</f>
        <v>○</v>
      </c>
      <c r="BC368" s="31"/>
      <c r="BD368" s="3"/>
      <c r="BE368" s="3"/>
      <c r="BF368" s="3"/>
    </row>
    <row r="369" spans="3:58" ht="10.9" customHeight="1" x14ac:dyDescent="0.15">
      <c r="C369" s="126"/>
      <c r="D369" s="129"/>
      <c r="E369" s="132"/>
      <c r="F369" s="132"/>
      <c r="G369" s="126"/>
      <c r="H369" s="132"/>
      <c r="I369" s="137"/>
      <c r="J369" s="138"/>
      <c r="K369" s="139"/>
      <c r="L369" s="146"/>
      <c r="M369" s="147"/>
      <c r="N369" s="147"/>
      <c r="O369" s="147"/>
      <c r="P369" s="147"/>
      <c r="Q369" s="148"/>
      <c r="R369" s="152"/>
      <c r="S369" s="153"/>
      <c r="T369" s="153"/>
      <c r="U369" s="153"/>
      <c r="V369" s="153"/>
      <c r="W369" s="154"/>
      <c r="X369" s="155"/>
      <c r="Y369" s="156"/>
      <c r="Z369" s="157"/>
      <c r="AA369" s="114"/>
      <c r="AB369" s="115"/>
      <c r="AC369" s="116"/>
      <c r="AD369" s="120"/>
      <c r="AE369" s="121"/>
      <c r="AF369" s="121"/>
      <c r="AG369" s="121"/>
      <c r="AH369" s="121"/>
      <c r="AI369" s="122"/>
      <c r="AJ369" s="60"/>
      <c r="AT369" s="31"/>
      <c r="AU369" s="31"/>
      <c r="AV369" s="31"/>
      <c r="AW369" s="31"/>
      <c r="AX369" s="31"/>
      <c r="AY369" s="31"/>
      <c r="AZ369" s="31"/>
      <c r="BA369" s="123"/>
      <c r="BB369" s="124"/>
      <c r="BC369" s="31"/>
      <c r="BD369" s="3"/>
      <c r="BE369" s="3"/>
      <c r="BF369" s="3"/>
    </row>
    <row r="370" spans="3:58" ht="10.9" customHeight="1" x14ac:dyDescent="0.15">
      <c r="C370" s="126"/>
      <c r="D370" s="129"/>
      <c r="E370" s="132"/>
      <c r="F370" s="132"/>
      <c r="G370" s="126"/>
      <c r="H370" s="132"/>
      <c r="I370" s="137"/>
      <c r="J370" s="138"/>
      <c r="K370" s="139"/>
      <c r="L370" s="146"/>
      <c r="M370" s="147"/>
      <c r="N370" s="147"/>
      <c r="O370" s="147"/>
      <c r="P370" s="147"/>
      <c r="Q370" s="148"/>
      <c r="R370" s="152"/>
      <c r="S370" s="153"/>
      <c r="T370" s="153"/>
      <c r="U370" s="153"/>
      <c r="V370" s="153"/>
      <c r="W370" s="154"/>
      <c r="X370" s="155"/>
      <c r="Y370" s="156"/>
      <c r="Z370" s="157"/>
      <c r="AA370" s="114"/>
      <c r="AB370" s="115"/>
      <c r="AC370" s="116"/>
      <c r="AD370" s="120"/>
      <c r="AE370" s="121"/>
      <c r="AF370" s="121"/>
      <c r="AG370" s="121"/>
      <c r="AH370" s="121"/>
      <c r="AI370" s="122"/>
      <c r="AJ370" s="60"/>
      <c r="AT370" s="31"/>
      <c r="AU370" s="31"/>
      <c r="AV370" s="31"/>
      <c r="AW370" s="31"/>
      <c r="AX370" s="31"/>
      <c r="AY370" s="31"/>
      <c r="AZ370" s="31"/>
      <c r="BA370" s="123"/>
      <c r="BB370" s="124"/>
      <c r="BC370" s="31"/>
      <c r="BD370" s="3"/>
      <c r="BE370" s="3"/>
      <c r="BF370" s="3"/>
    </row>
    <row r="371" spans="3:58" ht="10.9" customHeight="1" x14ac:dyDescent="0.15">
      <c r="C371" s="127"/>
      <c r="D371" s="130"/>
      <c r="E371" s="133"/>
      <c r="F371" s="133"/>
      <c r="G371" s="127"/>
      <c r="H371" s="133"/>
      <c r="I371" s="140"/>
      <c r="J371" s="141"/>
      <c r="K371" s="142"/>
      <c r="L371" s="149"/>
      <c r="M371" s="150"/>
      <c r="N371" s="150"/>
      <c r="O371" s="150"/>
      <c r="P371" s="150"/>
      <c r="Q371" s="151"/>
      <c r="R371" s="152"/>
      <c r="S371" s="153"/>
      <c r="T371" s="153"/>
      <c r="U371" s="153"/>
      <c r="V371" s="153"/>
      <c r="W371" s="154"/>
      <c r="X371" s="158"/>
      <c r="Y371" s="159"/>
      <c r="Z371" s="160"/>
      <c r="AA371" s="117"/>
      <c r="AB371" s="118"/>
      <c r="AC371" s="119"/>
      <c r="AD371" s="120"/>
      <c r="AE371" s="121"/>
      <c r="AF371" s="121"/>
      <c r="AG371" s="121"/>
      <c r="AH371" s="121"/>
      <c r="AI371" s="122"/>
      <c r="AJ371" s="60"/>
      <c r="AT371" s="31"/>
      <c r="AU371" s="31"/>
      <c r="AV371" s="31"/>
      <c r="AW371" s="31"/>
      <c r="AX371" s="31"/>
      <c r="AY371" s="31"/>
      <c r="AZ371" s="31"/>
      <c r="BA371" s="123"/>
      <c r="BB371" s="124"/>
      <c r="BC371" s="31"/>
      <c r="BD371" s="3"/>
      <c r="BE371" s="3"/>
      <c r="BF371" s="3"/>
    </row>
    <row r="372" spans="3:58" ht="10.9" customHeight="1" x14ac:dyDescent="0.15">
      <c r="C372" s="125">
        <v>9</v>
      </c>
      <c r="D372" s="128" t="s">
        <v>76</v>
      </c>
      <c r="E372" s="131">
        <v>4</v>
      </c>
      <c r="F372" s="131" t="s">
        <v>77</v>
      </c>
      <c r="G372" s="125" t="s">
        <v>83</v>
      </c>
      <c r="H372" s="374"/>
      <c r="I372" s="134" t="s">
        <v>110</v>
      </c>
      <c r="J372" s="135"/>
      <c r="K372" s="136"/>
      <c r="L372" s="143">
        <f>E$220</f>
        <v>150</v>
      </c>
      <c r="M372" s="144"/>
      <c r="N372" s="144"/>
      <c r="O372" s="144"/>
      <c r="P372" s="144"/>
      <c r="Q372" s="145"/>
      <c r="R372" s="152">
        <f t="shared" ref="R372" si="81">IF(AND(I372="○",BA372="●"),2+ROUNDDOWN(($L372-100)/100,0)*2,0)</f>
        <v>2</v>
      </c>
      <c r="S372" s="153"/>
      <c r="T372" s="153"/>
      <c r="U372" s="153"/>
      <c r="V372" s="153"/>
      <c r="W372" s="154"/>
      <c r="X372" s="155">
        <v>1</v>
      </c>
      <c r="Y372" s="156"/>
      <c r="Z372" s="157"/>
      <c r="AA372" s="114">
        <f>IF(X372=1,$AL$38,IF(X372=2,$AL$57,IF(X372=3,$AL$76,IF(X372=4,$AL$95,IF(X372=5,$AL$114,IF(X372=6,$AL$133,IF(X372=7,$AL$152,IF(X372=8,$AL$171,IF(X372=9,$AL$190,IF(X372=10,$AL$209,0))))))))))</f>
        <v>0.154</v>
      </c>
      <c r="AB372" s="115"/>
      <c r="AC372" s="116"/>
      <c r="AD372" s="120">
        <f t="shared" ref="AD372" si="82">IF(I372="○",ROUNDUP(R372*AA372,1),0)</f>
        <v>0.4</v>
      </c>
      <c r="AE372" s="121"/>
      <c r="AF372" s="121"/>
      <c r="AG372" s="121"/>
      <c r="AH372" s="121"/>
      <c r="AI372" s="122"/>
      <c r="AJ372" s="60"/>
      <c r="AT372" s="31"/>
      <c r="AU372" s="31"/>
      <c r="AV372" s="31"/>
      <c r="AW372" s="31"/>
      <c r="AX372" s="31"/>
      <c r="AY372" s="31"/>
      <c r="AZ372" s="31"/>
      <c r="BA372" s="123" t="str">
        <f t="shared" si="74"/>
        <v>●</v>
      </c>
      <c r="BB372" s="124" t="str">
        <f>IF(BA372="●",IF(I372="定","-",I372),"-")</f>
        <v>○</v>
      </c>
      <c r="BC372" s="31"/>
      <c r="BD372" s="3"/>
      <c r="BE372" s="3"/>
      <c r="BF372" s="3"/>
    </row>
    <row r="373" spans="3:58" ht="10.9" customHeight="1" x14ac:dyDescent="0.15">
      <c r="C373" s="126"/>
      <c r="D373" s="129"/>
      <c r="E373" s="132"/>
      <c r="F373" s="132"/>
      <c r="G373" s="375"/>
      <c r="H373" s="376"/>
      <c r="I373" s="137"/>
      <c r="J373" s="138"/>
      <c r="K373" s="139"/>
      <c r="L373" s="146"/>
      <c r="M373" s="147"/>
      <c r="N373" s="147"/>
      <c r="O373" s="147"/>
      <c r="P373" s="147"/>
      <c r="Q373" s="148"/>
      <c r="R373" s="152"/>
      <c r="S373" s="153"/>
      <c r="T373" s="153"/>
      <c r="U373" s="153"/>
      <c r="V373" s="153"/>
      <c r="W373" s="154"/>
      <c r="X373" s="155"/>
      <c r="Y373" s="156"/>
      <c r="Z373" s="157"/>
      <c r="AA373" s="114"/>
      <c r="AB373" s="115"/>
      <c r="AC373" s="116"/>
      <c r="AD373" s="120"/>
      <c r="AE373" s="121"/>
      <c r="AF373" s="121"/>
      <c r="AG373" s="121"/>
      <c r="AH373" s="121"/>
      <c r="AI373" s="122"/>
      <c r="AJ373" s="60"/>
      <c r="AT373" s="31"/>
      <c r="AU373" s="31"/>
      <c r="AV373" s="31"/>
      <c r="AW373" s="31"/>
      <c r="AX373" s="31"/>
      <c r="AY373" s="31"/>
      <c r="AZ373" s="31"/>
      <c r="BA373" s="123"/>
      <c r="BB373" s="124"/>
      <c r="BC373" s="31"/>
      <c r="BD373" s="3"/>
      <c r="BE373" s="3"/>
      <c r="BF373" s="3"/>
    </row>
    <row r="374" spans="3:58" ht="10.9" customHeight="1" x14ac:dyDescent="0.15">
      <c r="C374" s="126"/>
      <c r="D374" s="129"/>
      <c r="E374" s="132"/>
      <c r="F374" s="132"/>
      <c r="G374" s="375"/>
      <c r="H374" s="376"/>
      <c r="I374" s="137"/>
      <c r="J374" s="138"/>
      <c r="K374" s="139"/>
      <c r="L374" s="146"/>
      <c r="M374" s="147"/>
      <c r="N374" s="147"/>
      <c r="O374" s="147"/>
      <c r="P374" s="147"/>
      <c r="Q374" s="148"/>
      <c r="R374" s="152"/>
      <c r="S374" s="153"/>
      <c r="T374" s="153"/>
      <c r="U374" s="153"/>
      <c r="V374" s="153"/>
      <c r="W374" s="154"/>
      <c r="X374" s="155"/>
      <c r="Y374" s="156"/>
      <c r="Z374" s="157"/>
      <c r="AA374" s="114"/>
      <c r="AB374" s="115"/>
      <c r="AC374" s="116"/>
      <c r="AD374" s="120"/>
      <c r="AE374" s="121"/>
      <c r="AF374" s="121"/>
      <c r="AG374" s="121"/>
      <c r="AH374" s="121"/>
      <c r="AI374" s="122"/>
      <c r="AJ374" s="60"/>
      <c r="AT374" s="31"/>
      <c r="AU374" s="31"/>
      <c r="AV374" s="31"/>
      <c r="AW374" s="31"/>
      <c r="AX374" s="31"/>
      <c r="AY374" s="31"/>
      <c r="AZ374" s="31"/>
      <c r="BA374" s="123"/>
      <c r="BB374" s="124"/>
      <c r="BC374" s="31"/>
      <c r="BD374" s="3"/>
      <c r="BE374" s="3"/>
      <c r="BF374" s="3"/>
    </row>
    <row r="375" spans="3:58" ht="10.5" customHeight="1" x14ac:dyDescent="0.15">
      <c r="C375" s="127"/>
      <c r="D375" s="130"/>
      <c r="E375" s="133"/>
      <c r="F375" s="133"/>
      <c r="G375" s="377"/>
      <c r="H375" s="378"/>
      <c r="I375" s="140"/>
      <c r="J375" s="141"/>
      <c r="K375" s="142"/>
      <c r="L375" s="149"/>
      <c r="M375" s="150"/>
      <c r="N375" s="150"/>
      <c r="O375" s="150"/>
      <c r="P375" s="150"/>
      <c r="Q375" s="151"/>
      <c r="R375" s="152"/>
      <c r="S375" s="153"/>
      <c r="T375" s="153"/>
      <c r="U375" s="153"/>
      <c r="V375" s="153"/>
      <c r="W375" s="154"/>
      <c r="X375" s="158"/>
      <c r="Y375" s="159"/>
      <c r="Z375" s="160"/>
      <c r="AA375" s="117"/>
      <c r="AB375" s="118"/>
      <c r="AC375" s="119"/>
      <c r="AD375" s="120"/>
      <c r="AE375" s="121"/>
      <c r="AF375" s="121"/>
      <c r="AG375" s="121"/>
      <c r="AH375" s="121"/>
      <c r="AI375" s="122"/>
      <c r="AJ375" s="60"/>
      <c r="AT375" s="31"/>
      <c r="AU375" s="31"/>
      <c r="AV375" s="31"/>
      <c r="AW375" s="31"/>
      <c r="AX375" s="31"/>
      <c r="AY375" s="31"/>
      <c r="AZ375" s="31"/>
      <c r="BA375" s="123"/>
      <c r="BB375" s="124"/>
      <c r="BC375" s="31"/>
      <c r="BD375" s="3"/>
      <c r="BE375" s="3"/>
      <c r="BF375" s="3"/>
    </row>
    <row r="376" spans="3:58" ht="10.9" customHeight="1" x14ac:dyDescent="0.15">
      <c r="C376" s="125">
        <v>9</v>
      </c>
      <c r="D376" s="128" t="s">
        <v>76</v>
      </c>
      <c r="E376" s="131">
        <v>5</v>
      </c>
      <c r="F376" s="131" t="s">
        <v>77</v>
      </c>
      <c r="G376" s="125" t="s">
        <v>84</v>
      </c>
      <c r="H376" s="131"/>
      <c r="I376" s="134" t="s">
        <v>110</v>
      </c>
      <c r="J376" s="135"/>
      <c r="K376" s="136"/>
      <c r="L376" s="143">
        <f>E$220</f>
        <v>150</v>
      </c>
      <c r="M376" s="144"/>
      <c r="N376" s="144"/>
      <c r="O376" s="144"/>
      <c r="P376" s="144"/>
      <c r="Q376" s="145"/>
      <c r="R376" s="152">
        <f t="shared" ref="R376" si="83">IF(AND(I376="○",BA376="●"),2+ROUNDDOWN(($L376-100)/100,0)*2,0)</f>
        <v>2</v>
      </c>
      <c r="S376" s="153"/>
      <c r="T376" s="153"/>
      <c r="U376" s="153"/>
      <c r="V376" s="153"/>
      <c r="W376" s="154"/>
      <c r="X376" s="155">
        <v>1</v>
      </c>
      <c r="Y376" s="156"/>
      <c r="Z376" s="157"/>
      <c r="AA376" s="114">
        <f>IF(X376=1,$AL$38,IF(X376=2,$AL$57,IF(X376=3,$AL$76,IF(X376=4,$AL$95,IF(X376=5,$AL$114,IF(X376=6,$AL$133,IF(X376=7,$AL$152,IF(X376=8,$AL$171,IF(X376=9,$AL$190,IF(X376=10,$AL$209,0))))))))))</f>
        <v>0.154</v>
      </c>
      <c r="AB376" s="115"/>
      <c r="AC376" s="116"/>
      <c r="AD376" s="120">
        <f t="shared" ref="AD376" si="84">IF(I376="○",ROUNDUP(R376*AA376,1),0)</f>
        <v>0.4</v>
      </c>
      <c r="AE376" s="121"/>
      <c r="AF376" s="121"/>
      <c r="AG376" s="121"/>
      <c r="AH376" s="121"/>
      <c r="AI376" s="122"/>
      <c r="AJ376" s="60"/>
      <c r="AT376" s="31"/>
      <c r="AU376" s="31"/>
      <c r="AV376" s="31"/>
      <c r="AW376" s="31"/>
      <c r="AX376" s="31"/>
      <c r="AY376" s="31"/>
      <c r="AZ376" s="31"/>
      <c r="BA376" s="123" t="str">
        <f t="shared" si="74"/>
        <v>●</v>
      </c>
      <c r="BB376" s="124" t="str">
        <f>IF(BA376="●",IF(I376="定","-",I376),"-")</f>
        <v>○</v>
      </c>
      <c r="BC376" s="31"/>
      <c r="BD376" s="3"/>
      <c r="BE376" s="3"/>
      <c r="BF376" s="3"/>
    </row>
    <row r="377" spans="3:58" ht="10.9" customHeight="1" x14ac:dyDescent="0.15">
      <c r="C377" s="126"/>
      <c r="D377" s="129"/>
      <c r="E377" s="132"/>
      <c r="F377" s="132"/>
      <c r="G377" s="126"/>
      <c r="H377" s="132"/>
      <c r="I377" s="137"/>
      <c r="J377" s="138"/>
      <c r="K377" s="139"/>
      <c r="L377" s="146"/>
      <c r="M377" s="147"/>
      <c r="N377" s="147"/>
      <c r="O377" s="147"/>
      <c r="P377" s="147"/>
      <c r="Q377" s="148"/>
      <c r="R377" s="152"/>
      <c r="S377" s="153"/>
      <c r="T377" s="153"/>
      <c r="U377" s="153"/>
      <c r="V377" s="153"/>
      <c r="W377" s="154"/>
      <c r="X377" s="155"/>
      <c r="Y377" s="156"/>
      <c r="Z377" s="157"/>
      <c r="AA377" s="114"/>
      <c r="AB377" s="115"/>
      <c r="AC377" s="116"/>
      <c r="AD377" s="120"/>
      <c r="AE377" s="121"/>
      <c r="AF377" s="121"/>
      <c r="AG377" s="121"/>
      <c r="AH377" s="121"/>
      <c r="AI377" s="122"/>
      <c r="AJ377" s="60"/>
      <c r="AT377" s="31"/>
      <c r="AU377" s="31"/>
      <c r="AV377" s="31"/>
      <c r="AW377" s="31"/>
      <c r="AX377" s="31"/>
      <c r="AY377" s="31"/>
      <c r="AZ377" s="31"/>
      <c r="BA377" s="123"/>
      <c r="BB377" s="124"/>
      <c r="BC377" s="31"/>
      <c r="BD377" s="3"/>
      <c r="BE377" s="3"/>
      <c r="BF377" s="3"/>
    </row>
    <row r="378" spans="3:58" ht="10.9" customHeight="1" x14ac:dyDescent="0.15">
      <c r="C378" s="126"/>
      <c r="D378" s="129"/>
      <c r="E378" s="132"/>
      <c r="F378" s="132"/>
      <c r="G378" s="126"/>
      <c r="H378" s="132"/>
      <c r="I378" s="137"/>
      <c r="J378" s="138"/>
      <c r="K378" s="139"/>
      <c r="L378" s="146"/>
      <c r="M378" s="147"/>
      <c r="N378" s="147"/>
      <c r="O378" s="147"/>
      <c r="P378" s="147"/>
      <c r="Q378" s="148"/>
      <c r="R378" s="152"/>
      <c r="S378" s="153"/>
      <c r="T378" s="153"/>
      <c r="U378" s="153"/>
      <c r="V378" s="153"/>
      <c r="W378" s="154"/>
      <c r="X378" s="155"/>
      <c r="Y378" s="156"/>
      <c r="Z378" s="157"/>
      <c r="AA378" s="114"/>
      <c r="AB378" s="115"/>
      <c r="AC378" s="116"/>
      <c r="AD378" s="120"/>
      <c r="AE378" s="121"/>
      <c r="AF378" s="121"/>
      <c r="AG378" s="121"/>
      <c r="AH378" s="121"/>
      <c r="AI378" s="122"/>
      <c r="AJ378" s="60"/>
      <c r="AT378" s="31"/>
      <c r="AU378" s="31"/>
      <c r="AV378" s="31"/>
      <c r="AW378" s="31"/>
      <c r="AX378" s="31"/>
      <c r="AY378" s="31"/>
      <c r="AZ378" s="31"/>
      <c r="BA378" s="123"/>
      <c r="BB378" s="124"/>
      <c r="BC378" s="31"/>
      <c r="BD378" s="3"/>
      <c r="BE378" s="3"/>
      <c r="BF378" s="3"/>
    </row>
    <row r="379" spans="3:58" ht="10.9" customHeight="1" x14ac:dyDescent="0.15">
      <c r="C379" s="127"/>
      <c r="D379" s="130"/>
      <c r="E379" s="133"/>
      <c r="F379" s="133"/>
      <c r="G379" s="127"/>
      <c r="H379" s="133"/>
      <c r="I379" s="140"/>
      <c r="J379" s="141"/>
      <c r="K379" s="142"/>
      <c r="L379" s="149"/>
      <c r="M379" s="150"/>
      <c r="N379" s="150"/>
      <c r="O379" s="150"/>
      <c r="P379" s="150"/>
      <c r="Q379" s="151"/>
      <c r="R379" s="152"/>
      <c r="S379" s="153"/>
      <c r="T379" s="153"/>
      <c r="U379" s="153"/>
      <c r="V379" s="153"/>
      <c r="W379" s="154"/>
      <c r="X379" s="158"/>
      <c r="Y379" s="159"/>
      <c r="Z379" s="160"/>
      <c r="AA379" s="117"/>
      <c r="AB379" s="118"/>
      <c r="AC379" s="119"/>
      <c r="AD379" s="120"/>
      <c r="AE379" s="121"/>
      <c r="AF379" s="121"/>
      <c r="AG379" s="121"/>
      <c r="AH379" s="121"/>
      <c r="AI379" s="122"/>
      <c r="AJ379" s="60"/>
      <c r="AT379" s="31"/>
      <c r="AU379" s="31"/>
      <c r="AV379" s="31"/>
      <c r="AW379" s="31"/>
      <c r="AX379" s="31"/>
      <c r="AY379" s="31"/>
      <c r="AZ379" s="31"/>
      <c r="BA379" s="123"/>
      <c r="BB379" s="124"/>
      <c r="BC379" s="31"/>
      <c r="BD379" s="3"/>
      <c r="BE379" s="3"/>
      <c r="BF379" s="3"/>
    </row>
    <row r="380" spans="3:58" ht="10.9" customHeight="1" x14ac:dyDescent="0.15">
      <c r="C380" s="125">
        <v>9</v>
      </c>
      <c r="D380" s="128" t="s">
        <v>76</v>
      </c>
      <c r="E380" s="131">
        <v>6</v>
      </c>
      <c r="F380" s="131" t="s">
        <v>77</v>
      </c>
      <c r="G380" s="125" t="s">
        <v>116</v>
      </c>
      <c r="H380" s="131"/>
      <c r="I380" s="134" t="s">
        <v>110</v>
      </c>
      <c r="J380" s="135"/>
      <c r="K380" s="136"/>
      <c r="L380" s="143">
        <f>E$220</f>
        <v>150</v>
      </c>
      <c r="M380" s="144"/>
      <c r="N380" s="144"/>
      <c r="O380" s="144"/>
      <c r="P380" s="144"/>
      <c r="Q380" s="145"/>
      <c r="R380" s="152">
        <f t="shared" ref="R380" si="85">IF(AND(I380="○",BA380="●"),2+ROUNDDOWN(($L380-100)/100,0)*2,0)</f>
        <v>2</v>
      </c>
      <c r="S380" s="153"/>
      <c r="T380" s="153"/>
      <c r="U380" s="153"/>
      <c r="V380" s="153"/>
      <c r="W380" s="154"/>
      <c r="X380" s="137">
        <v>2</v>
      </c>
      <c r="Y380" s="138"/>
      <c r="Z380" s="163"/>
      <c r="AA380" s="114">
        <f>IF(X380=1,$AL$38,IF(X380=2,$AL$57,IF(X380=3,$AL$76,IF(X380=4,$AL$95,IF(X380=5,$AL$114,IF(X380=6,$AL$133,IF(X380=7,$AL$152,IF(X380=8,$AL$171,IF(X380=9,$AL$190,IF(X380=10,$AL$209,0))))))))))</f>
        <v>0.23100000000000001</v>
      </c>
      <c r="AB380" s="115"/>
      <c r="AC380" s="116"/>
      <c r="AD380" s="120">
        <f t="shared" ref="AD380" si="86">IF(I380="○",ROUNDUP(R380*AA380,1),0)</f>
        <v>0.5</v>
      </c>
      <c r="AE380" s="121"/>
      <c r="AF380" s="121"/>
      <c r="AG380" s="121"/>
      <c r="AH380" s="121"/>
      <c r="AI380" s="122"/>
      <c r="AJ380" s="60"/>
      <c r="AT380" s="31"/>
      <c r="AU380" s="31"/>
      <c r="AV380" s="31"/>
      <c r="AW380" s="31"/>
      <c r="AX380" s="31"/>
      <c r="AY380" s="31"/>
      <c r="AZ380" s="31"/>
      <c r="BA380" s="123" t="str">
        <f t="shared" si="74"/>
        <v>●</v>
      </c>
      <c r="BB380" s="124" t="str">
        <f>IF(BA380="●",IF(I380="定","-",I380),"-")</f>
        <v>○</v>
      </c>
      <c r="BC380" s="31"/>
      <c r="BD380" s="3"/>
      <c r="BE380" s="3"/>
      <c r="BF380" s="3"/>
    </row>
    <row r="381" spans="3:58" ht="10.9" customHeight="1" x14ac:dyDescent="0.15">
      <c r="C381" s="126"/>
      <c r="D381" s="129"/>
      <c r="E381" s="132"/>
      <c r="F381" s="132"/>
      <c r="G381" s="126"/>
      <c r="H381" s="132"/>
      <c r="I381" s="137"/>
      <c r="J381" s="138"/>
      <c r="K381" s="139"/>
      <c r="L381" s="146"/>
      <c r="M381" s="147"/>
      <c r="N381" s="147"/>
      <c r="O381" s="147"/>
      <c r="P381" s="147"/>
      <c r="Q381" s="148"/>
      <c r="R381" s="152"/>
      <c r="S381" s="153"/>
      <c r="T381" s="153"/>
      <c r="U381" s="153"/>
      <c r="V381" s="153"/>
      <c r="W381" s="154"/>
      <c r="X381" s="137"/>
      <c r="Y381" s="138"/>
      <c r="Z381" s="163"/>
      <c r="AA381" s="114"/>
      <c r="AB381" s="115"/>
      <c r="AC381" s="116"/>
      <c r="AD381" s="120"/>
      <c r="AE381" s="121"/>
      <c r="AF381" s="121"/>
      <c r="AG381" s="121"/>
      <c r="AH381" s="121"/>
      <c r="AI381" s="122"/>
      <c r="AJ381" s="60"/>
      <c r="AT381" s="31"/>
      <c r="AU381" s="31"/>
      <c r="AV381" s="31"/>
      <c r="AW381" s="31"/>
      <c r="AX381" s="31"/>
      <c r="AY381" s="31"/>
      <c r="AZ381" s="31"/>
      <c r="BA381" s="123"/>
      <c r="BB381" s="124"/>
      <c r="BC381" s="31"/>
      <c r="BD381" s="3"/>
      <c r="BE381" s="3"/>
      <c r="BF381" s="3"/>
    </row>
    <row r="382" spans="3:58" ht="10.9" customHeight="1" x14ac:dyDescent="0.15">
      <c r="C382" s="126"/>
      <c r="D382" s="129"/>
      <c r="E382" s="132"/>
      <c r="F382" s="132"/>
      <c r="G382" s="126"/>
      <c r="H382" s="132"/>
      <c r="I382" s="137"/>
      <c r="J382" s="138"/>
      <c r="K382" s="139"/>
      <c r="L382" s="146"/>
      <c r="M382" s="147"/>
      <c r="N382" s="147"/>
      <c r="O382" s="147"/>
      <c r="P382" s="147"/>
      <c r="Q382" s="148"/>
      <c r="R382" s="152"/>
      <c r="S382" s="153"/>
      <c r="T382" s="153"/>
      <c r="U382" s="153"/>
      <c r="V382" s="153"/>
      <c r="W382" s="154"/>
      <c r="X382" s="137"/>
      <c r="Y382" s="138"/>
      <c r="Z382" s="163"/>
      <c r="AA382" s="114"/>
      <c r="AB382" s="115"/>
      <c r="AC382" s="116"/>
      <c r="AD382" s="120"/>
      <c r="AE382" s="121"/>
      <c r="AF382" s="121"/>
      <c r="AG382" s="121"/>
      <c r="AH382" s="121"/>
      <c r="AI382" s="122"/>
      <c r="AJ382" s="60"/>
      <c r="AT382" s="31"/>
      <c r="AU382" s="31"/>
      <c r="AV382" s="31"/>
      <c r="AW382" s="31"/>
      <c r="AX382" s="31"/>
      <c r="AY382" s="31"/>
      <c r="AZ382" s="31"/>
      <c r="BA382" s="123"/>
      <c r="BB382" s="124"/>
      <c r="BC382" s="31"/>
      <c r="BD382" s="3"/>
      <c r="BE382" s="3"/>
      <c r="BF382" s="3"/>
    </row>
    <row r="383" spans="3:58" ht="10.9" customHeight="1" x14ac:dyDescent="0.15">
      <c r="C383" s="127"/>
      <c r="D383" s="130"/>
      <c r="E383" s="133"/>
      <c r="F383" s="133"/>
      <c r="G383" s="127"/>
      <c r="H383" s="133"/>
      <c r="I383" s="140"/>
      <c r="J383" s="141"/>
      <c r="K383" s="142"/>
      <c r="L383" s="149"/>
      <c r="M383" s="150"/>
      <c r="N383" s="150"/>
      <c r="O383" s="150"/>
      <c r="P383" s="150"/>
      <c r="Q383" s="151"/>
      <c r="R383" s="152"/>
      <c r="S383" s="153"/>
      <c r="T383" s="153"/>
      <c r="U383" s="153"/>
      <c r="V383" s="153"/>
      <c r="W383" s="154"/>
      <c r="X383" s="140"/>
      <c r="Y383" s="141"/>
      <c r="Z383" s="164"/>
      <c r="AA383" s="117"/>
      <c r="AB383" s="118"/>
      <c r="AC383" s="119"/>
      <c r="AD383" s="120"/>
      <c r="AE383" s="121"/>
      <c r="AF383" s="121"/>
      <c r="AG383" s="121"/>
      <c r="AH383" s="121"/>
      <c r="AI383" s="122"/>
      <c r="AJ383" s="60"/>
      <c r="AT383" s="31"/>
      <c r="AU383" s="31"/>
      <c r="AV383" s="31"/>
      <c r="AW383" s="31"/>
      <c r="AX383" s="31"/>
      <c r="AY383" s="31"/>
      <c r="AZ383" s="31"/>
      <c r="BA383" s="123"/>
      <c r="BB383" s="124"/>
      <c r="BC383" s="31"/>
      <c r="BD383" s="3"/>
      <c r="BE383" s="3"/>
      <c r="BF383" s="3"/>
    </row>
    <row r="384" spans="3:58" ht="10.9" customHeight="1" x14ac:dyDescent="0.15">
      <c r="C384" s="125">
        <v>9</v>
      </c>
      <c r="D384" s="128" t="s">
        <v>76</v>
      </c>
      <c r="E384" s="131">
        <v>7</v>
      </c>
      <c r="F384" s="131" t="s">
        <v>77</v>
      </c>
      <c r="G384" s="125" t="s">
        <v>117</v>
      </c>
      <c r="H384" s="131"/>
      <c r="I384" s="134" t="s">
        <v>110</v>
      </c>
      <c r="J384" s="135"/>
      <c r="K384" s="136"/>
      <c r="L384" s="143">
        <f>E$220</f>
        <v>150</v>
      </c>
      <c r="M384" s="144"/>
      <c r="N384" s="144"/>
      <c r="O384" s="144"/>
      <c r="P384" s="144"/>
      <c r="Q384" s="145"/>
      <c r="R384" s="152">
        <f t="shared" ref="R384" si="87">IF(AND(I384="○",BA384="●"),2+ROUNDDOWN(($L384-100)/100,0)*2,0)</f>
        <v>2</v>
      </c>
      <c r="S384" s="153"/>
      <c r="T384" s="153"/>
      <c r="U384" s="153"/>
      <c r="V384" s="153"/>
      <c r="W384" s="154"/>
      <c r="X384" s="155">
        <v>1</v>
      </c>
      <c r="Y384" s="156"/>
      <c r="Z384" s="157"/>
      <c r="AA384" s="114">
        <f>IF(X384=1,$AL$38,IF(X384=2,$AL$57,IF(X384=3,$AL$76,IF(X384=4,$AL$95,IF(X384=5,$AL$114,IF(X384=6,$AL$133,IF(X384=7,$AL$152,IF(X384=8,$AL$171,IF(X384=9,$AL$190,IF(X384=10,$AL$209,0))))))))))</f>
        <v>0.154</v>
      </c>
      <c r="AB384" s="115"/>
      <c r="AC384" s="116"/>
      <c r="AD384" s="120">
        <f t="shared" ref="AD384" si="88">IF(I384="○",ROUNDUP(R384*AA384,1),0)</f>
        <v>0.4</v>
      </c>
      <c r="AE384" s="121"/>
      <c r="AF384" s="121"/>
      <c r="AG384" s="121"/>
      <c r="AH384" s="121"/>
      <c r="AI384" s="122"/>
      <c r="AJ384" s="60"/>
      <c r="AT384" s="31"/>
      <c r="AU384" s="31"/>
      <c r="AV384" s="31"/>
      <c r="AW384" s="31"/>
      <c r="AX384" s="31"/>
      <c r="AY384" s="31"/>
      <c r="AZ384" s="31"/>
      <c r="BA384" s="123" t="str">
        <f t="shared" si="74"/>
        <v>●</v>
      </c>
      <c r="BB384" s="124" t="str">
        <f>IF(BA384="●",IF(I384="定","-",I384),"-")</f>
        <v>○</v>
      </c>
      <c r="BC384" s="31"/>
      <c r="BD384" s="3"/>
      <c r="BE384" s="3"/>
      <c r="BF384" s="3"/>
    </row>
    <row r="385" spans="3:58" ht="10.9" customHeight="1" x14ac:dyDescent="0.15">
      <c r="C385" s="126"/>
      <c r="D385" s="129"/>
      <c r="E385" s="132"/>
      <c r="F385" s="132"/>
      <c r="G385" s="126"/>
      <c r="H385" s="132"/>
      <c r="I385" s="137"/>
      <c r="J385" s="138"/>
      <c r="K385" s="139"/>
      <c r="L385" s="146"/>
      <c r="M385" s="147"/>
      <c r="N385" s="147"/>
      <c r="O385" s="147"/>
      <c r="P385" s="147"/>
      <c r="Q385" s="148"/>
      <c r="R385" s="152"/>
      <c r="S385" s="153"/>
      <c r="T385" s="153"/>
      <c r="U385" s="153"/>
      <c r="V385" s="153"/>
      <c r="W385" s="154"/>
      <c r="X385" s="155"/>
      <c r="Y385" s="156"/>
      <c r="Z385" s="157"/>
      <c r="AA385" s="114"/>
      <c r="AB385" s="115"/>
      <c r="AC385" s="116"/>
      <c r="AD385" s="120"/>
      <c r="AE385" s="121"/>
      <c r="AF385" s="121"/>
      <c r="AG385" s="121"/>
      <c r="AH385" s="121"/>
      <c r="AI385" s="122"/>
      <c r="AJ385" s="60"/>
      <c r="AT385" s="31"/>
      <c r="AU385" s="31"/>
      <c r="AV385" s="31"/>
      <c r="AW385" s="31"/>
      <c r="AX385" s="31"/>
      <c r="AY385" s="31"/>
      <c r="AZ385" s="31"/>
      <c r="BA385" s="123"/>
      <c r="BB385" s="124"/>
      <c r="BC385" s="31"/>
      <c r="BD385" s="3"/>
      <c r="BE385" s="3"/>
      <c r="BF385" s="3"/>
    </row>
    <row r="386" spans="3:58" ht="10.9" customHeight="1" x14ac:dyDescent="0.15">
      <c r="C386" s="126"/>
      <c r="D386" s="129"/>
      <c r="E386" s="132"/>
      <c r="F386" s="132"/>
      <c r="G386" s="126"/>
      <c r="H386" s="132"/>
      <c r="I386" s="137"/>
      <c r="J386" s="138"/>
      <c r="K386" s="139"/>
      <c r="L386" s="146"/>
      <c r="M386" s="147"/>
      <c r="N386" s="147"/>
      <c r="O386" s="147"/>
      <c r="P386" s="147"/>
      <c r="Q386" s="148"/>
      <c r="R386" s="152"/>
      <c r="S386" s="153"/>
      <c r="T386" s="153"/>
      <c r="U386" s="153"/>
      <c r="V386" s="153"/>
      <c r="W386" s="154"/>
      <c r="X386" s="155"/>
      <c r="Y386" s="156"/>
      <c r="Z386" s="157"/>
      <c r="AA386" s="114"/>
      <c r="AB386" s="115"/>
      <c r="AC386" s="116"/>
      <c r="AD386" s="120"/>
      <c r="AE386" s="121"/>
      <c r="AF386" s="121"/>
      <c r="AG386" s="121"/>
      <c r="AH386" s="121"/>
      <c r="AI386" s="122"/>
      <c r="AJ386" s="60"/>
      <c r="AT386" s="31"/>
      <c r="AU386" s="31"/>
      <c r="AV386" s="31"/>
      <c r="AW386" s="31"/>
      <c r="AX386" s="31"/>
      <c r="AY386" s="31"/>
      <c r="AZ386" s="31"/>
      <c r="BA386" s="123"/>
      <c r="BB386" s="124"/>
      <c r="BC386" s="31"/>
      <c r="BD386" s="3"/>
      <c r="BE386" s="3"/>
      <c r="BF386" s="3"/>
    </row>
    <row r="387" spans="3:58" ht="10.9" customHeight="1" x14ac:dyDescent="0.15">
      <c r="C387" s="127"/>
      <c r="D387" s="130"/>
      <c r="E387" s="133"/>
      <c r="F387" s="133"/>
      <c r="G387" s="127"/>
      <c r="H387" s="133"/>
      <c r="I387" s="140"/>
      <c r="J387" s="141"/>
      <c r="K387" s="142"/>
      <c r="L387" s="149"/>
      <c r="M387" s="150"/>
      <c r="N387" s="150"/>
      <c r="O387" s="150"/>
      <c r="P387" s="150"/>
      <c r="Q387" s="151"/>
      <c r="R387" s="152"/>
      <c r="S387" s="153"/>
      <c r="T387" s="153"/>
      <c r="U387" s="153"/>
      <c r="V387" s="153"/>
      <c r="W387" s="154"/>
      <c r="X387" s="158"/>
      <c r="Y387" s="159"/>
      <c r="Z387" s="160"/>
      <c r="AA387" s="117"/>
      <c r="AB387" s="118"/>
      <c r="AC387" s="119"/>
      <c r="AD387" s="120"/>
      <c r="AE387" s="121"/>
      <c r="AF387" s="121"/>
      <c r="AG387" s="121"/>
      <c r="AH387" s="121"/>
      <c r="AI387" s="122"/>
      <c r="AJ387" s="60"/>
      <c r="AT387" s="31"/>
      <c r="AU387" s="31"/>
      <c r="AV387" s="31"/>
      <c r="AW387" s="31"/>
      <c r="AX387" s="31"/>
      <c r="AY387" s="31"/>
      <c r="AZ387" s="31"/>
      <c r="BA387" s="123"/>
      <c r="BB387" s="124"/>
      <c r="BC387" s="31"/>
      <c r="BD387" s="3"/>
      <c r="BE387" s="3"/>
      <c r="BF387" s="3"/>
    </row>
    <row r="388" spans="3:58" ht="10.9" customHeight="1" x14ac:dyDescent="0.15">
      <c r="C388" s="125">
        <v>9</v>
      </c>
      <c r="D388" s="128" t="s">
        <v>76</v>
      </c>
      <c r="E388" s="131">
        <v>8</v>
      </c>
      <c r="F388" s="131" t="s">
        <v>77</v>
      </c>
      <c r="G388" s="125" t="s">
        <v>80</v>
      </c>
      <c r="H388" s="131"/>
      <c r="I388" s="134" t="s">
        <v>110</v>
      </c>
      <c r="J388" s="135"/>
      <c r="K388" s="136"/>
      <c r="L388" s="143">
        <f>E$220</f>
        <v>150</v>
      </c>
      <c r="M388" s="144"/>
      <c r="N388" s="144"/>
      <c r="O388" s="144"/>
      <c r="P388" s="144"/>
      <c r="Q388" s="145"/>
      <c r="R388" s="152">
        <f t="shared" ref="R388" si="89">IF(AND(I388="○",BA388="●"),2+ROUNDDOWN(($L388-100)/100,0)*2,0)</f>
        <v>2</v>
      </c>
      <c r="S388" s="153"/>
      <c r="T388" s="153"/>
      <c r="U388" s="153"/>
      <c r="V388" s="153"/>
      <c r="W388" s="154"/>
      <c r="X388" s="155">
        <v>1</v>
      </c>
      <c r="Y388" s="156"/>
      <c r="Z388" s="157"/>
      <c r="AA388" s="114">
        <f>IF(X388=1,$AL$38,IF(X388=2,$AL$57,IF(X388=3,$AL$76,IF(X388=4,$AL$95,IF(X388=5,$AL$114,IF(X388=6,$AL$133,IF(X388=7,$AL$152,IF(X388=8,$AL$171,IF(X388=9,$AL$190,IF(X388=10,$AL$209,0))))))))))</f>
        <v>0.154</v>
      </c>
      <c r="AB388" s="115"/>
      <c r="AC388" s="116"/>
      <c r="AD388" s="120">
        <f t="shared" ref="AD388" si="90">IF(I388="○",ROUNDUP(R388*AA388,1),0)</f>
        <v>0.4</v>
      </c>
      <c r="AE388" s="121"/>
      <c r="AF388" s="121"/>
      <c r="AG388" s="121"/>
      <c r="AH388" s="121"/>
      <c r="AI388" s="122"/>
      <c r="AJ388" s="60"/>
      <c r="AT388" s="31"/>
      <c r="AU388" s="31"/>
      <c r="AV388" s="31"/>
      <c r="AW388" s="31"/>
      <c r="AX388" s="31"/>
      <c r="AY388" s="31"/>
      <c r="AZ388" s="31"/>
      <c r="BA388" s="123" t="str">
        <f t="shared" si="74"/>
        <v>●</v>
      </c>
      <c r="BB388" s="124" t="str">
        <f>IF(BA388="●",IF(I388="定","-",I388),"-")</f>
        <v>○</v>
      </c>
      <c r="BC388" s="31"/>
      <c r="BD388" s="3"/>
      <c r="BE388" s="3"/>
      <c r="BF388" s="3"/>
    </row>
    <row r="389" spans="3:58" ht="10.9" customHeight="1" x14ac:dyDescent="0.15">
      <c r="C389" s="126"/>
      <c r="D389" s="129"/>
      <c r="E389" s="132"/>
      <c r="F389" s="132"/>
      <c r="G389" s="126"/>
      <c r="H389" s="132"/>
      <c r="I389" s="137"/>
      <c r="J389" s="138"/>
      <c r="K389" s="139"/>
      <c r="L389" s="146"/>
      <c r="M389" s="147"/>
      <c r="N389" s="147"/>
      <c r="O389" s="147"/>
      <c r="P389" s="147"/>
      <c r="Q389" s="148"/>
      <c r="R389" s="152"/>
      <c r="S389" s="153"/>
      <c r="T389" s="153"/>
      <c r="U389" s="153"/>
      <c r="V389" s="153"/>
      <c r="W389" s="154"/>
      <c r="X389" s="155"/>
      <c r="Y389" s="156"/>
      <c r="Z389" s="157"/>
      <c r="AA389" s="114"/>
      <c r="AB389" s="115"/>
      <c r="AC389" s="116"/>
      <c r="AD389" s="120"/>
      <c r="AE389" s="121"/>
      <c r="AF389" s="121"/>
      <c r="AG389" s="121"/>
      <c r="AH389" s="121"/>
      <c r="AI389" s="122"/>
      <c r="AJ389" s="60"/>
      <c r="AT389" s="31"/>
      <c r="AU389" s="31"/>
      <c r="AV389" s="31"/>
      <c r="AW389" s="31"/>
      <c r="AX389" s="31"/>
      <c r="AY389" s="31"/>
      <c r="AZ389" s="31"/>
      <c r="BA389" s="123"/>
      <c r="BB389" s="124"/>
      <c r="BC389" s="31"/>
      <c r="BD389" s="3"/>
      <c r="BE389" s="3"/>
      <c r="BF389" s="3"/>
    </row>
    <row r="390" spans="3:58" ht="10.9" customHeight="1" x14ac:dyDescent="0.15">
      <c r="C390" s="126"/>
      <c r="D390" s="129"/>
      <c r="E390" s="132"/>
      <c r="F390" s="132"/>
      <c r="G390" s="126"/>
      <c r="H390" s="132"/>
      <c r="I390" s="137"/>
      <c r="J390" s="138"/>
      <c r="K390" s="139"/>
      <c r="L390" s="146"/>
      <c r="M390" s="147"/>
      <c r="N390" s="147"/>
      <c r="O390" s="147"/>
      <c r="P390" s="147"/>
      <c r="Q390" s="148"/>
      <c r="R390" s="152"/>
      <c r="S390" s="153"/>
      <c r="T390" s="153"/>
      <c r="U390" s="153"/>
      <c r="V390" s="153"/>
      <c r="W390" s="154"/>
      <c r="X390" s="155"/>
      <c r="Y390" s="156"/>
      <c r="Z390" s="157"/>
      <c r="AA390" s="114"/>
      <c r="AB390" s="115"/>
      <c r="AC390" s="116"/>
      <c r="AD390" s="120"/>
      <c r="AE390" s="121"/>
      <c r="AF390" s="121"/>
      <c r="AG390" s="121"/>
      <c r="AH390" s="121"/>
      <c r="AI390" s="122"/>
      <c r="AJ390" s="60"/>
      <c r="AT390" s="31"/>
      <c r="AU390" s="31"/>
      <c r="AV390" s="31"/>
      <c r="AW390" s="31"/>
      <c r="AX390" s="31"/>
      <c r="AY390" s="31"/>
      <c r="AZ390" s="31"/>
      <c r="BA390" s="123"/>
      <c r="BB390" s="124"/>
      <c r="BC390" s="31"/>
      <c r="BD390" s="3"/>
      <c r="BE390" s="3"/>
      <c r="BF390" s="3"/>
    </row>
    <row r="391" spans="3:58" ht="10.9" customHeight="1" x14ac:dyDescent="0.15">
      <c r="C391" s="127"/>
      <c r="D391" s="130"/>
      <c r="E391" s="133"/>
      <c r="F391" s="133"/>
      <c r="G391" s="127"/>
      <c r="H391" s="133"/>
      <c r="I391" s="140"/>
      <c r="J391" s="141"/>
      <c r="K391" s="142"/>
      <c r="L391" s="149"/>
      <c r="M391" s="150"/>
      <c r="N391" s="150"/>
      <c r="O391" s="150"/>
      <c r="P391" s="150"/>
      <c r="Q391" s="151"/>
      <c r="R391" s="152"/>
      <c r="S391" s="153"/>
      <c r="T391" s="153"/>
      <c r="U391" s="153"/>
      <c r="V391" s="153"/>
      <c r="W391" s="154"/>
      <c r="X391" s="158"/>
      <c r="Y391" s="159"/>
      <c r="Z391" s="160"/>
      <c r="AA391" s="117"/>
      <c r="AB391" s="118"/>
      <c r="AC391" s="119"/>
      <c r="AD391" s="120"/>
      <c r="AE391" s="121"/>
      <c r="AF391" s="121"/>
      <c r="AG391" s="121"/>
      <c r="AH391" s="121"/>
      <c r="AI391" s="122"/>
      <c r="AJ391" s="60"/>
      <c r="AT391" s="31"/>
      <c r="AU391" s="31"/>
      <c r="AV391" s="31"/>
      <c r="AW391" s="31"/>
      <c r="AX391" s="31"/>
      <c r="AY391" s="31"/>
      <c r="AZ391" s="31"/>
      <c r="BA391" s="123"/>
      <c r="BB391" s="124"/>
      <c r="BC391" s="31"/>
      <c r="BD391" s="3"/>
      <c r="BE391" s="3"/>
      <c r="BF391" s="3"/>
    </row>
    <row r="392" spans="3:58" ht="10.9" customHeight="1" x14ac:dyDescent="0.15">
      <c r="C392" s="125">
        <v>9</v>
      </c>
      <c r="D392" s="128" t="s">
        <v>76</v>
      </c>
      <c r="E392" s="131">
        <v>9</v>
      </c>
      <c r="F392" s="131" t="s">
        <v>77</v>
      </c>
      <c r="G392" s="125" t="s">
        <v>81</v>
      </c>
      <c r="H392" s="131"/>
      <c r="I392" s="134" t="s">
        <v>110</v>
      </c>
      <c r="J392" s="135"/>
      <c r="K392" s="136"/>
      <c r="L392" s="143">
        <f>E$220</f>
        <v>150</v>
      </c>
      <c r="M392" s="144"/>
      <c r="N392" s="144"/>
      <c r="O392" s="144"/>
      <c r="P392" s="144"/>
      <c r="Q392" s="145"/>
      <c r="R392" s="152">
        <f t="shared" ref="R392" si="91">IF(AND(I392="○",BA392="●"),2+ROUNDDOWN(($L392-100)/100,0)*2,0)</f>
        <v>2</v>
      </c>
      <c r="S392" s="153"/>
      <c r="T392" s="153"/>
      <c r="U392" s="153"/>
      <c r="V392" s="153"/>
      <c r="W392" s="154"/>
      <c r="X392" s="155">
        <v>1</v>
      </c>
      <c r="Y392" s="156"/>
      <c r="Z392" s="157"/>
      <c r="AA392" s="114">
        <f>IF(X392=1,$AL$38,IF(X392=2,$AL$57,IF(X392=3,$AL$76,IF(X392=4,$AL$95,IF(X392=5,$AL$114,IF(X392=6,$AL$133,IF(X392=7,$AL$152,IF(X392=8,$AL$171,IF(X392=9,$AL$190,IF(X392=10,$AL$209,0))))))))))</f>
        <v>0.154</v>
      </c>
      <c r="AB392" s="115"/>
      <c r="AC392" s="116"/>
      <c r="AD392" s="120">
        <f t="shared" ref="AD392" si="92">IF(I392="○",ROUNDUP(R392*AA392,1),0)</f>
        <v>0.4</v>
      </c>
      <c r="AE392" s="121"/>
      <c r="AF392" s="121"/>
      <c r="AG392" s="121"/>
      <c r="AH392" s="121"/>
      <c r="AI392" s="122"/>
      <c r="AJ392" s="60"/>
      <c r="AT392" s="31"/>
      <c r="AU392" s="31"/>
      <c r="AV392" s="31"/>
      <c r="AW392" s="31"/>
      <c r="AX392" s="31"/>
      <c r="AY392" s="31"/>
      <c r="AZ392" s="31"/>
      <c r="BA392" s="123" t="str">
        <f t="shared" si="74"/>
        <v>●</v>
      </c>
      <c r="BB392" s="124" t="str">
        <f>IF(BA392="●",IF(I392="定","-",I392),"-")</f>
        <v>○</v>
      </c>
      <c r="BC392" s="31"/>
      <c r="BD392" s="3"/>
      <c r="BE392" s="3"/>
      <c r="BF392" s="3"/>
    </row>
    <row r="393" spans="3:58" ht="10.9" customHeight="1" x14ac:dyDescent="0.15">
      <c r="C393" s="126"/>
      <c r="D393" s="129"/>
      <c r="E393" s="132"/>
      <c r="F393" s="132"/>
      <c r="G393" s="126"/>
      <c r="H393" s="132"/>
      <c r="I393" s="137"/>
      <c r="J393" s="138"/>
      <c r="K393" s="139"/>
      <c r="L393" s="146"/>
      <c r="M393" s="147"/>
      <c r="N393" s="147"/>
      <c r="O393" s="147"/>
      <c r="P393" s="147"/>
      <c r="Q393" s="148"/>
      <c r="R393" s="152"/>
      <c r="S393" s="153"/>
      <c r="T393" s="153"/>
      <c r="U393" s="153"/>
      <c r="V393" s="153"/>
      <c r="W393" s="154"/>
      <c r="X393" s="155"/>
      <c r="Y393" s="156"/>
      <c r="Z393" s="157"/>
      <c r="AA393" s="114"/>
      <c r="AB393" s="115"/>
      <c r="AC393" s="116"/>
      <c r="AD393" s="120"/>
      <c r="AE393" s="121"/>
      <c r="AF393" s="121"/>
      <c r="AG393" s="121"/>
      <c r="AH393" s="121"/>
      <c r="AI393" s="122"/>
      <c r="AJ393" s="60"/>
      <c r="AT393" s="31"/>
      <c r="AU393" s="31"/>
      <c r="AV393" s="31"/>
      <c r="AW393" s="31"/>
      <c r="AX393" s="31"/>
      <c r="AY393" s="31"/>
      <c r="AZ393" s="31"/>
      <c r="BA393" s="123"/>
      <c r="BB393" s="124"/>
      <c r="BC393" s="31"/>
      <c r="BD393" s="3"/>
      <c r="BE393" s="3"/>
      <c r="BF393" s="3"/>
    </row>
    <row r="394" spans="3:58" ht="10.9" customHeight="1" x14ac:dyDescent="0.15">
      <c r="C394" s="126"/>
      <c r="D394" s="129"/>
      <c r="E394" s="132"/>
      <c r="F394" s="132"/>
      <c r="G394" s="126"/>
      <c r="H394" s="132"/>
      <c r="I394" s="137"/>
      <c r="J394" s="138"/>
      <c r="K394" s="139"/>
      <c r="L394" s="146"/>
      <c r="M394" s="147"/>
      <c r="N394" s="147"/>
      <c r="O394" s="147"/>
      <c r="P394" s="147"/>
      <c r="Q394" s="148"/>
      <c r="R394" s="152"/>
      <c r="S394" s="153"/>
      <c r="T394" s="153"/>
      <c r="U394" s="153"/>
      <c r="V394" s="153"/>
      <c r="W394" s="154"/>
      <c r="X394" s="155"/>
      <c r="Y394" s="156"/>
      <c r="Z394" s="157"/>
      <c r="AA394" s="114"/>
      <c r="AB394" s="115"/>
      <c r="AC394" s="116"/>
      <c r="AD394" s="120"/>
      <c r="AE394" s="121"/>
      <c r="AF394" s="121"/>
      <c r="AG394" s="121"/>
      <c r="AH394" s="121"/>
      <c r="AI394" s="122"/>
      <c r="AJ394" s="60"/>
      <c r="AT394" s="31"/>
      <c r="AU394" s="31"/>
      <c r="AV394" s="31"/>
      <c r="AW394" s="31"/>
      <c r="AX394" s="31"/>
      <c r="AY394" s="31"/>
      <c r="AZ394" s="31"/>
      <c r="BA394" s="123"/>
      <c r="BB394" s="124"/>
      <c r="BC394" s="31"/>
      <c r="BD394" s="3"/>
      <c r="BE394" s="3"/>
      <c r="BF394" s="3"/>
    </row>
    <row r="395" spans="3:58" ht="10.9" customHeight="1" x14ac:dyDescent="0.15">
      <c r="C395" s="127"/>
      <c r="D395" s="130"/>
      <c r="E395" s="133"/>
      <c r="F395" s="133"/>
      <c r="G395" s="127"/>
      <c r="H395" s="133"/>
      <c r="I395" s="140"/>
      <c r="J395" s="141"/>
      <c r="K395" s="142"/>
      <c r="L395" s="149"/>
      <c r="M395" s="150"/>
      <c r="N395" s="150"/>
      <c r="O395" s="150"/>
      <c r="P395" s="150"/>
      <c r="Q395" s="151"/>
      <c r="R395" s="152"/>
      <c r="S395" s="153"/>
      <c r="T395" s="153"/>
      <c r="U395" s="153"/>
      <c r="V395" s="153"/>
      <c r="W395" s="154"/>
      <c r="X395" s="158"/>
      <c r="Y395" s="159"/>
      <c r="Z395" s="160"/>
      <c r="AA395" s="117"/>
      <c r="AB395" s="118"/>
      <c r="AC395" s="119"/>
      <c r="AD395" s="120"/>
      <c r="AE395" s="121"/>
      <c r="AF395" s="121"/>
      <c r="AG395" s="121"/>
      <c r="AH395" s="121"/>
      <c r="AI395" s="122"/>
      <c r="AJ395" s="60"/>
      <c r="AT395" s="31"/>
      <c r="AU395" s="31"/>
      <c r="AV395" s="31"/>
      <c r="AW395" s="31"/>
      <c r="AX395" s="31"/>
      <c r="AY395" s="31"/>
      <c r="AZ395" s="31"/>
      <c r="BA395" s="123"/>
      <c r="BB395" s="124"/>
      <c r="BC395" s="31"/>
      <c r="BD395" s="3"/>
      <c r="BE395" s="3"/>
      <c r="BF395" s="3"/>
    </row>
    <row r="396" spans="3:58" ht="10.9" customHeight="1" x14ac:dyDescent="0.15">
      <c r="C396" s="125">
        <v>9</v>
      </c>
      <c r="D396" s="128" t="s">
        <v>76</v>
      </c>
      <c r="E396" s="131">
        <v>10</v>
      </c>
      <c r="F396" s="131" t="s">
        <v>77</v>
      </c>
      <c r="G396" s="125" t="s">
        <v>82</v>
      </c>
      <c r="H396" s="131"/>
      <c r="I396" s="134" t="s">
        <v>110</v>
      </c>
      <c r="J396" s="135"/>
      <c r="K396" s="136"/>
      <c r="L396" s="143">
        <f>E$220</f>
        <v>150</v>
      </c>
      <c r="M396" s="144"/>
      <c r="N396" s="144"/>
      <c r="O396" s="144"/>
      <c r="P396" s="144"/>
      <c r="Q396" s="145"/>
      <c r="R396" s="152">
        <f t="shared" ref="R396" si="93">IF(AND(I396="○",BA396="●"),2+ROUNDDOWN(($L396-100)/100,0)*2,0)</f>
        <v>2</v>
      </c>
      <c r="S396" s="153"/>
      <c r="T396" s="153"/>
      <c r="U396" s="153"/>
      <c r="V396" s="153"/>
      <c r="W396" s="154"/>
      <c r="X396" s="155">
        <v>1</v>
      </c>
      <c r="Y396" s="156"/>
      <c r="Z396" s="157"/>
      <c r="AA396" s="114">
        <f>IF(X396=1,$AL$38,IF(X396=2,$AL$57,IF(X396=3,$AL$76,IF(X396=4,$AL$95,IF(X396=5,$AL$114,IF(X396=6,$AL$133,IF(X396=7,$AL$152,IF(X396=8,$AL$171,IF(X396=9,$AL$190,IF(X396=10,$AL$209,0))))))))))</f>
        <v>0.154</v>
      </c>
      <c r="AB396" s="115"/>
      <c r="AC396" s="116"/>
      <c r="AD396" s="120">
        <f t="shared" ref="AD396" si="94">IF(I396="○",ROUNDUP(R396*AA396,1),0)</f>
        <v>0.4</v>
      </c>
      <c r="AE396" s="121"/>
      <c r="AF396" s="121"/>
      <c r="AG396" s="121"/>
      <c r="AH396" s="121"/>
      <c r="AI396" s="122"/>
      <c r="AJ396" s="60"/>
      <c r="AT396" s="31"/>
      <c r="AU396" s="31"/>
      <c r="AV396" s="31"/>
      <c r="AW396" s="31"/>
      <c r="AX396" s="31"/>
      <c r="AY396" s="31"/>
      <c r="AZ396" s="31"/>
      <c r="BA396" s="123" t="str">
        <f t="shared" si="74"/>
        <v>●</v>
      </c>
      <c r="BB396" s="124" t="str">
        <f>IF(BA396="●",IF(I396="定","-",I396),"-")</f>
        <v>○</v>
      </c>
      <c r="BC396" s="31"/>
      <c r="BD396" s="3"/>
      <c r="BE396" s="3"/>
      <c r="BF396" s="3"/>
    </row>
    <row r="397" spans="3:58" ht="10.9" customHeight="1" x14ac:dyDescent="0.15">
      <c r="C397" s="126"/>
      <c r="D397" s="129"/>
      <c r="E397" s="132"/>
      <c r="F397" s="132"/>
      <c r="G397" s="126"/>
      <c r="H397" s="132"/>
      <c r="I397" s="137"/>
      <c r="J397" s="138"/>
      <c r="K397" s="139"/>
      <c r="L397" s="146"/>
      <c r="M397" s="147"/>
      <c r="N397" s="147"/>
      <c r="O397" s="147"/>
      <c r="P397" s="147"/>
      <c r="Q397" s="148"/>
      <c r="R397" s="152"/>
      <c r="S397" s="153"/>
      <c r="T397" s="153"/>
      <c r="U397" s="153"/>
      <c r="V397" s="153"/>
      <c r="W397" s="154"/>
      <c r="X397" s="155"/>
      <c r="Y397" s="156"/>
      <c r="Z397" s="157"/>
      <c r="AA397" s="114"/>
      <c r="AB397" s="115"/>
      <c r="AC397" s="116"/>
      <c r="AD397" s="120"/>
      <c r="AE397" s="121"/>
      <c r="AF397" s="121"/>
      <c r="AG397" s="121"/>
      <c r="AH397" s="121"/>
      <c r="AI397" s="122"/>
      <c r="AJ397" s="60"/>
      <c r="AT397" s="31"/>
      <c r="AU397" s="31"/>
      <c r="AV397" s="31"/>
      <c r="AW397" s="31"/>
      <c r="AX397" s="31"/>
      <c r="AY397" s="31"/>
      <c r="AZ397" s="31"/>
      <c r="BA397" s="123"/>
      <c r="BB397" s="124"/>
      <c r="BC397" s="31"/>
      <c r="BD397" s="3"/>
      <c r="BE397" s="3"/>
      <c r="BF397" s="3"/>
    </row>
    <row r="398" spans="3:58" ht="10.9" customHeight="1" x14ac:dyDescent="0.15">
      <c r="C398" s="126"/>
      <c r="D398" s="129"/>
      <c r="E398" s="132"/>
      <c r="F398" s="132"/>
      <c r="G398" s="126"/>
      <c r="H398" s="132"/>
      <c r="I398" s="137"/>
      <c r="J398" s="138"/>
      <c r="K398" s="139"/>
      <c r="L398" s="146"/>
      <c r="M398" s="147"/>
      <c r="N398" s="147"/>
      <c r="O398" s="147"/>
      <c r="P398" s="147"/>
      <c r="Q398" s="148"/>
      <c r="R398" s="152"/>
      <c r="S398" s="153"/>
      <c r="T398" s="153"/>
      <c r="U398" s="153"/>
      <c r="V398" s="153"/>
      <c r="W398" s="154"/>
      <c r="X398" s="155"/>
      <c r="Y398" s="156"/>
      <c r="Z398" s="157"/>
      <c r="AA398" s="114"/>
      <c r="AB398" s="115"/>
      <c r="AC398" s="116"/>
      <c r="AD398" s="120"/>
      <c r="AE398" s="121"/>
      <c r="AF398" s="121"/>
      <c r="AG398" s="121"/>
      <c r="AH398" s="121"/>
      <c r="AI398" s="122"/>
      <c r="AJ398" s="60"/>
      <c r="AT398" s="31"/>
      <c r="AU398" s="31"/>
      <c r="AV398" s="31"/>
      <c r="AW398" s="31"/>
      <c r="AX398" s="31"/>
      <c r="AY398" s="31"/>
      <c r="AZ398" s="31"/>
      <c r="BA398" s="123"/>
      <c r="BB398" s="124"/>
      <c r="BC398" s="31"/>
      <c r="BD398" s="3"/>
      <c r="BE398" s="3"/>
      <c r="BF398" s="3"/>
    </row>
    <row r="399" spans="3:58" ht="10.9" customHeight="1" x14ac:dyDescent="0.15">
      <c r="C399" s="127"/>
      <c r="D399" s="130"/>
      <c r="E399" s="133"/>
      <c r="F399" s="133"/>
      <c r="G399" s="127"/>
      <c r="H399" s="133"/>
      <c r="I399" s="140"/>
      <c r="J399" s="141"/>
      <c r="K399" s="142"/>
      <c r="L399" s="149"/>
      <c r="M399" s="150"/>
      <c r="N399" s="150"/>
      <c r="O399" s="150"/>
      <c r="P399" s="150"/>
      <c r="Q399" s="151"/>
      <c r="R399" s="152"/>
      <c r="S399" s="153"/>
      <c r="T399" s="153"/>
      <c r="U399" s="153"/>
      <c r="V399" s="153"/>
      <c r="W399" s="154"/>
      <c r="X399" s="158"/>
      <c r="Y399" s="159"/>
      <c r="Z399" s="160"/>
      <c r="AA399" s="117"/>
      <c r="AB399" s="118"/>
      <c r="AC399" s="119"/>
      <c r="AD399" s="120"/>
      <c r="AE399" s="121"/>
      <c r="AF399" s="121"/>
      <c r="AG399" s="121"/>
      <c r="AH399" s="121"/>
      <c r="AI399" s="122"/>
      <c r="AJ399" s="60"/>
      <c r="AT399" s="31"/>
      <c r="AU399" s="31"/>
      <c r="AV399" s="31"/>
      <c r="AW399" s="31"/>
      <c r="AX399" s="31"/>
      <c r="AY399" s="31"/>
      <c r="AZ399" s="31"/>
      <c r="BA399" s="123"/>
      <c r="BB399" s="124"/>
      <c r="BC399" s="31"/>
      <c r="BD399" s="3"/>
      <c r="BE399" s="3"/>
      <c r="BF399" s="3"/>
    </row>
    <row r="400" spans="3:58" ht="10.9" customHeight="1" x14ac:dyDescent="0.15">
      <c r="C400" s="125">
        <v>9</v>
      </c>
      <c r="D400" s="128" t="s">
        <v>76</v>
      </c>
      <c r="E400" s="131">
        <v>11</v>
      </c>
      <c r="F400" s="131" t="s">
        <v>77</v>
      </c>
      <c r="G400" s="125" t="s">
        <v>83</v>
      </c>
      <c r="H400" s="131"/>
      <c r="I400" s="134" t="s">
        <v>110</v>
      </c>
      <c r="J400" s="135"/>
      <c r="K400" s="136"/>
      <c r="L400" s="143">
        <f>E$220</f>
        <v>150</v>
      </c>
      <c r="M400" s="144"/>
      <c r="N400" s="144"/>
      <c r="O400" s="144"/>
      <c r="P400" s="144"/>
      <c r="Q400" s="145"/>
      <c r="R400" s="152">
        <f t="shared" ref="R400" si="95">IF(AND(I400="○",BA400="●"),2+ROUNDDOWN(($L400-100)/100,0)*2,0)</f>
        <v>2</v>
      </c>
      <c r="S400" s="153"/>
      <c r="T400" s="153"/>
      <c r="U400" s="153"/>
      <c r="V400" s="153"/>
      <c r="W400" s="154"/>
      <c r="X400" s="155">
        <v>1</v>
      </c>
      <c r="Y400" s="156"/>
      <c r="Z400" s="157"/>
      <c r="AA400" s="114">
        <f>IF(X400=1,$AL$38,IF(X400=2,$AL$57,IF(X400=3,$AL$76,IF(X400=4,$AL$95,IF(X400=5,$AL$114,IF(X400=6,$AL$133,IF(X400=7,$AL$152,IF(X400=8,$AL$171,IF(X400=9,$AL$190,IF(X400=10,$AL$209,0))))))))))</f>
        <v>0.154</v>
      </c>
      <c r="AB400" s="115"/>
      <c r="AC400" s="116"/>
      <c r="AD400" s="120">
        <f t="shared" ref="AD400" si="96">IF(I400="○",ROUNDUP(R400*AA400,1),0)</f>
        <v>0.4</v>
      </c>
      <c r="AE400" s="121"/>
      <c r="AF400" s="121"/>
      <c r="AG400" s="121"/>
      <c r="AH400" s="121"/>
      <c r="AI400" s="122"/>
      <c r="AJ400" s="60"/>
      <c r="AT400" s="31"/>
      <c r="AU400" s="31"/>
      <c r="AV400" s="31"/>
      <c r="AW400" s="31"/>
      <c r="AX400" s="31"/>
      <c r="AY400" s="31"/>
      <c r="AZ400" s="31"/>
      <c r="BA400" s="123" t="str">
        <f t="shared" si="74"/>
        <v>●</v>
      </c>
      <c r="BB400" s="124" t="str">
        <f>IF(BA400="●",IF(I400="定","-",I400),"-")</f>
        <v>○</v>
      </c>
      <c r="BC400" s="31"/>
      <c r="BD400" s="3"/>
      <c r="BE400" s="3"/>
      <c r="BF400" s="3"/>
    </row>
    <row r="401" spans="3:58" ht="10.9" customHeight="1" x14ac:dyDescent="0.15">
      <c r="C401" s="126"/>
      <c r="D401" s="129"/>
      <c r="E401" s="132"/>
      <c r="F401" s="132"/>
      <c r="G401" s="126"/>
      <c r="H401" s="132"/>
      <c r="I401" s="137"/>
      <c r="J401" s="138"/>
      <c r="K401" s="139"/>
      <c r="L401" s="146"/>
      <c r="M401" s="147"/>
      <c r="N401" s="147"/>
      <c r="O401" s="147"/>
      <c r="P401" s="147"/>
      <c r="Q401" s="148"/>
      <c r="R401" s="152"/>
      <c r="S401" s="153"/>
      <c r="T401" s="153"/>
      <c r="U401" s="153"/>
      <c r="V401" s="153"/>
      <c r="W401" s="154"/>
      <c r="X401" s="155"/>
      <c r="Y401" s="156"/>
      <c r="Z401" s="157"/>
      <c r="AA401" s="114"/>
      <c r="AB401" s="115"/>
      <c r="AC401" s="116"/>
      <c r="AD401" s="120"/>
      <c r="AE401" s="121"/>
      <c r="AF401" s="121"/>
      <c r="AG401" s="121"/>
      <c r="AH401" s="121"/>
      <c r="AI401" s="122"/>
      <c r="AJ401" s="60"/>
      <c r="AT401" s="31"/>
      <c r="AU401" s="31"/>
      <c r="AV401" s="31"/>
      <c r="AW401" s="31"/>
      <c r="AX401" s="31"/>
      <c r="AY401" s="31"/>
      <c r="AZ401" s="31"/>
      <c r="BA401" s="123"/>
      <c r="BB401" s="124"/>
      <c r="BC401" s="31"/>
      <c r="BD401" s="3"/>
      <c r="BE401" s="3"/>
      <c r="BF401" s="3"/>
    </row>
    <row r="402" spans="3:58" ht="10.9" customHeight="1" x14ac:dyDescent="0.15">
      <c r="C402" s="126"/>
      <c r="D402" s="129"/>
      <c r="E402" s="132"/>
      <c r="F402" s="132"/>
      <c r="G402" s="126"/>
      <c r="H402" s="132"/>
      <c r="I402" s="137"/>
      <c r="J402" s="138"/>
      <c r="K402" s="139"/>
      <c r="L402" s="146"/>
      <c r="M402" s="147"/>
      <c r="N402" s="147"/>
      <c r="O402" s="147"/>
      <c r="P402" s="147"/>
      <c r="Q402" s="148"/>
      <c r="R402" s="152"/>
      <c r="S402" s="153"/>
      <c r="T402" s="153"/>
      <c r="U402" s="153"/>
      <c r="V402" s="153"/>
      <c r="W402" s="154"/>
      <c r="X402" s="155"/>
      <c r="Y402" s="156"/>
      <c r="Z402" s="157"/>
      <c r="AA402" s="114"/>
      <c r="AB402" s="115"/>
      <c r="AC402" s="116"/>
      <c r="AD402" s="120"/>
      <c r="AE402" s="121"/>
      <c r="AF402" s="121"/>
      <c r="AG402" s="121"/>
      <c r="AH402" s="121"/>
      <c r="AI402" s="122"/>
      <c r="AJ402" s="60"/>
      <c r="AT402" s="31"/>
      <c r="AU402" s="31"/>
      <c r="AV402" s="31"/>
      <c r="AW402" s="31"/>
      <c r="AX402" s="31"/>
      <c r="AY402" s="31"/>
      <c r="AZ402" s="31"/>
      <c r="BA402" s="123"/>
      <c r="BB402" s="124"/>
      <c r="BC402" s="31"/>
      <c r="BD402" s="3"/>
      <c r="BE402" s="3"/>
      <c r="BF402" s="3"/>
    </row>
    <row r="403" spans="3:58" ht="10.9" customHeight="1" x14ac:dyDescent="0.15">
      <c r="C403" s="127"/>
      <c r="D403" s="130"/>
      <c r="E403" s="133"/>
      <c r="F403" s="133"/>
      <c r="G403" s="127"/>
      <c r="H403" s="133"/>
      <c r="I403" s="140"/>
      <c r="J403" s="141"/>
      <c r="K403" s="142"/>
      <c r="L403" s="149"/>
      <c r="M403" s="150"/>
      <c r="N403" s="150"/>
      <c r="O403" s="150"/>
      <c r="P403" s="150"/>
      <c r="Q403" s="151"/>
      <c r="R403" s="152"/>
      <c r="S403" s="153"/>
      <c r="T403" s="153"/>
      <c r="U403" s="153"/>
      <c r="V403" s="153"/>
      <c r="W403" s="154"/>
      <c r="X403" s="158"/>
      <c r="Y403" s="159"/>
      <c r="Z403" s="160"/>
      <c r="AA403" s="117"/>
      <c r="AB403" s="118"/>
      <c r="AC403" s="119"/>
      <c r="AD403" s="120"/>
      <c r="AE403" s="121"/>
      <c r="AF403" s="121"/>
      <c r="AG403" s="121"/>
      <c r="AH403" s="121"/>
      <c r="AI403" s="122"/>
      <c r="AJ403" s="60"/>
      <c r="AT403" s="31"/>
      <c r="AU403" s="31"/>
      <c r="AV403" s="31"/>
      <c r="AW403" s="31"/>
      <c r="AX403" s="31"/>
      <c r="AY403" s="31"/>
      <c r="AZ403" s="31"/>
      <c r="BA403" s="123"/>
      <c r="BB403" s="124"/>
      <c r="BC403" s="31"/>
      <c r="BD403" s="3"/>
      <c r="BE403" s="3"/>
      <c r="BF403" s="3"/>
    </row>
    <row r="404" spans="3:58" ht="10.9" customHeight="1" x14ac:dyDescent="0.15">
      <c r="C404" s="125">
        <v>9</v>
      </c>
      <c r="D404" s="128" t="s">
        <v>76</v>
      </c>
      <c r="E404" s="131">
        <v>12</v>
      </c>
      <c r="F404" s="131" t="s">
        <v>77</v>
      </c>
      <c r="G404" s="125" t="s">
        <v>118</v>
      </c>
      <c r="H404" s="131"/>
      <c r="I404" s="134" t="s">
        <v>110</v>
      </c>
      <c r="J404" s="135"/>
      <c r="K404" s="136"/>
      <c r="L404" s="143">
        <f>E$220</f>
        <v>150</v>
      </c>
      <c r="M404" s="144"/>
      <c r="N404" s="144"/>
      <c r="O404" s="144"/>
      <c r="P404" s="144"/>
      <c r="Q404" s="145"/>
      <c r="R404" s="152">
        <f t="shared" ref="R404" si="97">IF(AND(I404="○",BA404="●"),2+ROUNDDOWN(($L404-100)/100,0)*2,0)</f>
        <v>2</v>
      </c>
      <c r="S404" s="153"/>
      <c r="T404" s="153"/>
      <c r="U404" s="153"/>
      <c r="V404" s="153"/>
      <c r="W404" s="154"/>
      <c r="X404" s="155">
        <v>1</v>
      </c>
      <c r="Y404" s="156"/>
      <c r="Z404" s="157"/>
      <c r="AA404" s="114">
        <f>IF(X404=1,$AL$38,IF(X404=2,$AL$57,IF(X404=3,$AL$76,IF(X404=4,$AL$95,IF(X404=5,$AL$114,IF(X404=6,$AL$133,IF(X404=7,$AL$152,IF(X404=8,$AL$171,IF(X404=9,$AL$190,IF(X404=10,$AL$209,0))))))))))</f>
        <v>0.154</v>
      </c>
      <c r="AB404" s="115"/>
      <c r="AC404" s="116"/>
      <c r="AD404" s="120">
        <f t="shared" ref="AD404" si="98">IF(I404="○",ROUNDUP(R404*AA404,1),0)</f>
        <v>0.4</v>
      </c>
      <c r="AE404" s="121"/>
      <c r="AF404" s="121"/>
      <c r="AG404" s="121"/>
      <c r="AH404" s="121"/>
      <c r="AI404" s="122"/>
      <c r="AJ404" s="60"/>
      <c r="AT404" s="31"/>
      <c r="AU404" s="31"/>
      <c r="AV404" s="31"/>
      <c r="AW404" s="31"/>
      <c r="AX404" s="31"/>
      <c r="AY404" s="31"/>
      <c r="AZ404" s="31"/>
      <c r="BA404" s="123" t="str">
        <f>IF(OR(I404="×",BA412="×"),"×","●")</f>
        <v>●</v>
      </c>
      <c r="BB404" s="124" t="str">
        <f>IF(BA404="●",IF(I404="定","-",I404),"-")</f>
        <v>○</v>
      </c>
      <c r="BC404" s="31"/>
      <c r="BD404" s="3"/>
      <c r="BE404" s="3"/>
      <c r="BF404" s="3"/>
    </row>
    <row r="405" spans="3:58" ht="10.9" customHeight="1" x14ac:dyDescent="0.15">
      <c r="C405" s="126"/>
      <c r="D405" s="129"/>
      <c r="E405" s="132"/>
      <c r="F405" s="132"/>
      <c r="G405" s="126"/>
      <c r="H405" s="132"/>
      <c r="I405" s="137"/>
      <c r="J405" s="138"/>
      <c r="K405" s="139"/>
      <c r="L405" s="146"/>
      <c r="M405" s="147"/>
      <c r="N405" s="147"/>
      <c r="O405" s="147"/>
      <c r="P405" s="147"/>
      <c r="Q405" s="148"/>
      <c r="R405" s="152"/>
      <c r="S405" s="153"/>
      <c r="T405" s="153"/>
      <c r="U405" s="153"/>
      <c r="V405" s="153"/>
      <c r="W405" s="154"/>
      <c r="X405" s="155"/>
      <c r="Y405" s="156"/>
      <c r="Z405" s="157"/>
      <c r="AA405" s="114"/>
      <c r="AB405" s="115"/>
      <c r="AC405" s="116"/>
      <c r="AD405" s="120"/>
      <c r="AE405" s="121"/>
      <c r="AF405" s="121"/>
      <c r="AG405" s="121"/>
      <c r="AH405" s="121"/>
      <c r="AI405" s="122"/>
      <c r="AJ405" s="60"/>
      <c r="AT405" s="31"/>
      <c r="AU405" s="31"/>
      <c r="AV405" s="31"/>
      <c r="AW405" s="31"/>
      <c r="AX405" s="31"/>
      <c r="AY405" s="31"/>
      <c r="AZ405" s="31"/>
      <c r="BA405" s="123"/>
      <c r="BB405" s="124"/>
      <c r="BC405" s="31"/>
      <c r="BD405" s="3"/>
      <c r="BE405" s="3"/>
      <c r="BF405" s="3"/>
    </row>
    <row r="406" spans="3:58" ht="10.9" customHeight="1" x14ac:dyDescent="0.15">
      <c r="C406" s="126"/>
      <c r="D406" s="129"/>
      <c r="E406" s="132"/>
      <c r="F406" s="132"/>
      <c r="G406" s="126"/>
      <c r="H406" s="132"/>
      <c r="I406" s="137"/>
      <c r="J406" s="138"/>
      <c r="K406" s="139"/>
      <c r="L406" s="146"/>
      <c r="M406" s="147"/>
      <c r="N406" s="147"/>
      <c r="O406" s="147"/>
      <c r="P406" s="147"/>
      <c r="Q406" s="148"/>
      <c r="R406" s="152"/>
      <c r="S406" s="153"/>
      <c r="T406" s="153"/>
      <c r="U406" s="153"/>
      <c r="V406" s="153"/>
      <c r="W406" s="154"/>
      <c r="X406" s="155"/>
      <c r="Y406" s="156"/>
      <c r="Z406" s="157"/>
      <c r="AA406" s="114"/>
      <c r="AB406" s="115"/>
      <c r="AC406" s="116"/>
      <c r="AD406" s="120"/>
      <c r="AE406" s="121"/>
      <c r="AF406" s="121"/>
      <c r="AG406" s="121"/>
      <c r="AH406" s="121"/>
      <c r="AI406" s="122"/>
      <c r="AJ406" s="60"/>
      <c r="AT406" s="31"/>
      <c r="AU406" s="31"/>
      <c r="AV406" s="31"/>
      <c r="AW406" s="31"/>
      <c r="AX406" s="31"/>
      <c r="AY406" s="31"/>
      <c r="AZ406" s="31"/>
      <c r="BA406" s="123"/>
      <c r="BB406" s="124"/>
      <c r="BC406" s="31"/>
      <c r="BD406" s="3"/>
      <c r="BE406" s="3"/>
      <c r="BF406" s="3"/>
    </row>
    <row r="407" spans="3:58" ht="10.9" customHeight="1" thickBot="1" x14ac:dyDescent="0.2">
      <c r="C407" s="127"/>
      <c r="D407" s="130"/>
      <c r="E407" s="133"/>
      <c r="F407" s="133"/>
      <c r="G407" s="127"/>
      <c r="H407" s="133"/>
      <c r="I407" s="140"/>
      <c r="J407" s="141"/>
      <c r="K407" s="142"/>
      <c r="L407" s="149"/>
      <c r="M407" s="150"/>
      <c r="N407" s="150"/>
      <c r="O407" s="150"/>
      <c r="P407" s="150"/>
      <c r="Q407" s="151"/>
      <c r="R407" s="152"/>
      <c r="S407" s="153"/>
      <c r="T407" s="153"/>
      <c r="U407" s="153"/>
      <c r="V407" s="153"/>
      <c r="W407" s="154"/>
      <c r="X407" s="158"/>
      <c r="Y407" s="159"/>
      <c r="Z407" s="160"/>
      <c r="AA407" s="117"/>
      <c r="AB407" s="115"/>
      <c r="AC407" s="116"/>
      <c r="AD407" s="379"/>
      <c r="AE407" s="380"/>
      <c r="AF407" s="380"/>
      <c r="AG407" s="380"/>
      <c r="AH407" s="380"/>
      <c r="AI407" s="381"/>
      <c r="AJ407" s="60"/>
      <c r="AT407" s="31"/>
      <c r="AU407" s="31"/>
      <c r="AV407" s="31"/>
      <c r="AW407" s="31"/>
      <c r="AX407" s="31"/>
      <c r="AY407" s="31"/>
      <c r="AZ407" s="31"/>
      <c r="BA407" s="123"/>
      <c r="BB407" s="124"/>
      <c r="BC407" s="31"/>
      <c r="BD407" s="3"/>
      <c r="BE407" s="3"/>
      <c r="BF407" s="3"/>
    </row>
    <row r="408" spans="3:58" ht="14.1" customHeight="1" thickTop="1" x14ac:dyDescent="0.15">
      <c r="C408" s="349" t="s">
        <v>119</v>
      </c>
      <c r="D408" s="350"/>
      <c r="E408" s="350"/>
      <c r="F408" s="350"/>
      <c r="G408" s="350"/>
      <c r="H408" s="350"/>
      <c r="I408" s="350"/>
      <c r="J408" s="350"/>
      <c r="K408" s="350"/>
      <c r="L408" s="350"/>
      <c r="M408" s="350"/>
      <c r="N408" s="350"/>
      <c r="O408" s="350"/>
      <c r="P408" s="350"/>
      <c r="Q408" s="350"/>
      <c r="R408" s="350"/>
      <c r="S408" s="350"/>
      <c r="T408" s="350"/>
      <c r="U408" s="350"/>
      <c r="V408" s="350"/>
      <c r="W408" s="350"/>
      <c r="X408" s="350"/>
      <c r="Y408" s="350"/>
      <c r="Z408" s="350"/>
      <c r="AA408" s="351"/>
      <c r="AB408" s="358">
        <f>IF(COUNTIF(C12:D14,"☑")=1,SUM(AD312:AI407),0)</f>
        <v>9.9000000000000039</v>
      </c>
      <c r="AC408" s="359"/>
      <c r="AD408" s="359"/>
      <c r="AE408" s="359"/>
      <c r="AF408" s="359"/>
      <c r="AG408" s="364" t="s">
        <v>85</v>
      </c>
      <c r="AH408" s="364"/>
      <c r="AI408" s="365"/>
      <c r="AJ408" s="60"/>
      <c r="AK408" s="60"/>
      <c r="AL408" s="60"/>
      <c r="AM408" s="19"/>
      <c r="AN408" s="19"/>
      <c r="AO408" s="19"/>
      <c r="AP408" s="19"/>
      <c r="AT408" s="31"/>
      <c r="AU408" s="31"/>
      <c r="AV408" s="31"/>
      <c r="AW408" s="31"/>
      <c r="AX408" s="31"/>
      <c r="AY408" s="31"/>
      <c r="AZ408" s="31"/>
      <c r="BA408" s="124"/>
      <c r="BB408" s="124"/>
      <c r="BC408" s="31"/>
      <c r="BD408" s="165"/>
      <c r="BE408" s="165"/>
      <c r="BF408" s="166"/>
    </row>
    <row r="409" spans="3:58" ht="14.1" customHeight="1" x14ac:dyDescent="0.15">
      <c r="C409" s="352"/>
      <c r="D409" s="353"/>
      <c r="E409" s="353"/>
      <c r="F409" s="353"/>
      <c r="G409" s="353"/>
      <c r="H409" s="353"/>
      <c r="I409" s="353"/>
      <c r="J409" s="353"/>
      <c r="K409" s="353"/>
      <c r="L409" s="353"/>
      <c r="M409" s="353"/>
      <c r="N409" s="353"/>
      <c r="O409" s="353"/>
      <c r="P409" s="353"/>
      <c r="Q409" s="353"/>
      <c r="R409" s="353"/>
      <c r="S409" s="353"/>
      <c r="T409" s="353"/>
      <c r="U409" s="353"/>
      <c r="V409" s="353"/>
      <c r="W409" s="353"/>
      <c r="X409" s="353"/>
      <c r="Y409" s="353"/>
      <c r="Z409" s="353"/>
      <c r="AA409" s="354"/>
      <c r="AB409" s="360"/>
      <c r="AC409" s="361"/>
      <c r="AD409" s="361"/>
      <c r="AE409" s="361"/>
      <c r="AF409" s="361"/>
      <c r="AG409" s="366"/>
      <c r="AH409" s="366"/>
      <c r="AI409" s="367"/>
      <c r="AJ409" s="60"/>
      <c r="AK409" s="60"/>
      <c r="AL409" s="60"/>
      <c r="AM409" s="19"/>
      <c r="AN409" s="19"/>
      <c r="AO409" s="19"/>
      <c r="AP409" s="19"/>
      <c r="AT409" s="31"/>
      <c r="AU409" s="31"/>
      <c r="AV409" s="31"/>
      <c r="AW409" s="31"/>
      <c r="AX409" s="31"/>
      <c r="AY409" s="31"/>
      <c r="AZ409" s="31"/>
      <c r="BA409" s="124"/>
      <c r="BB409" s="124"/>
      <c r="BC409" s="31"/>
      <c r="BD409" s="165"/>
      <c r="BE409" s="165"/>
      <c r="BF409" s="166"/>
    </row>
    <row r="410" spans="3:58" ht="14.1" customHeight="1" x14ac:dyDescent="0.15">
      <c r="C410" s="352"/>
      <c r="D410" s="353"/>
      <c r="E410" s="353"/>
      <c r="F410" s="353"/>
      <c r="G410" s="353"/>
      <c r="H410" s="353"/>
      <c r="I410" s="353"/>
      <c r="J410" s="353"/>
      <c r="K410" s="353"/>
      <c r="L410" s="353"/>
      <c r="M410" s="353"/>
      <c r="N410" s="353"/>
      <c r="O410" s="353"/>
      <c r="P410" s="353"/>
      <c r="Q410" s="353"/>
      <c r="R410" s="353"/>
      <c r="S410" s="353"/>
      <c r="T410" s="353"/>
      <c r="U410" s="353"/>
      <c r="V410" s="353"/>
      <c r="W410" s="353"/>
      <c r="X410" s="353"/>
      <c r="Y410" s="353"/>
      <c r="Z410" s="353"/>
      <c r="AA410" s="354"/>
      <c r="AB410" s="360"/>
      <c r="AC410" s="361"/>
      <c r="AD410" s="361"/>
      <c r="AE410" s="361"/>
      <c r="AF410" s="361"/>
      <c r="AG410" s="366"/>
      <c r="AH410" s="366"/>
      <c r="AI410" s="367"/>
      <c r="AM410" s="19"/>
      <c r="AN410" s="19"/>
      <c r="AO410" s="19"/>
      <c r="AP410" s="19"/>
      <c r="AT410" s="31"/>
      <c r="AU410" s="31"/>
      <c r="AV410" s="31"/>
      <c r="AW410" s="31"/>
      <c r="AX410" s="31"/>
      <c r="AY410" s="31"/>
      <c r="AZ410" s="31"/>
      <c r="BA410" s="124"/>
      <c r="BB410" s="124"/>
      <c r="BC410" s="31"/>
      <c r="BD410" s="165"/>
      <c r="BE410" s="165"/>
      <c r="BF410" s="166"/>
    </row>
    <row r="411" spans="3:58" ht="14.1" customHeight="1" thickBot="1" x14ac:dyDescent="0.2">
      <c r="C411" s="355"/>
      <c r="D411" s="356"/>
      <c r="E411" s="356"/>
      <c r="F411" s="356"/>
      <c r="G411" s="356"/>
      <c r="H411" s="356"/>
      <c r="I411" s="356"/>
      <c r="J411" s="356"/>
      <c r="K411" s="356"/>
      <c r="L411" s="356"/>
      <c r="M411" s="356"/>
      <c r="N411" s="356"/>
      <c r="O411" s="356"/>
      <c r="P411" s="356"/>
      <c r="Q411" s="356"/>
      <c r="R411" s="356"/>
      <c r="S411" s="356"/>
      <c r="T411" s="356"/>
      <c r="U411" s="356"/>
      <c r="V411" s="356"/>
      <c r="W411" s="356"/>
      <c r="X411" s="356"/>
      <c r="Y411" s="356"/>
      <c r="Z411" s="356"/>
      <c r="AA411" s="357"/>
      <c r="AB411" s="362"/>
      <c r="AC411" s="363"/>
      <c r="AD411" s="363"/>
      <c r="AE411" s="363"/>
      <c r="AF411" s="363"/>
      <c r="AG411" s="368"/>
      <c r="AH411" s="368"/>
      <c r="AI411" s="369"/>
      <c r="AM411" s="19"/>
      <c r="AN411" s="19"/>
      <c r="AO411" s="19"/>
      <c r="AP411" s="19"/>
      <c r="AT411" s="31"/>
      <c r="AU411" s="31"/>
      <c r="AV411" s="31"/>
      <c r="AW411" s="31"/>
      <c r="AX411" s="31"/>
      <c r="AY411" s="31"/>
      <c r="AZ411" s="31"/>
      <c r="BA411" s="124"/>
      <c r="BB411" s="124"/>
      <c r="BC411" s="31"/>
      <c r="BD411" s="165"/>
      <c r="BE411" s="165"/>
      <c r="BF411" s="166"/>
    </row>
    <row r="412" spans="3:58" ht="14.1" customHeight="1" thickTop="1" x14ac:dyDescent="0.15">
      <c r="C412" s="167" t="s">
        <v>101</v>
      </c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  <c r="AA412" s="169"/>
      <c r="AB412" s="176">
        <f>AB308+AB408</f>
        <v>17.400000000000006</v>
      </c>
      <c r="AC412" s="177"/>
      <c r="AD412" s="177"/>
      <c r="AE412" s="177"/>
      <c r="AF412" s="177"/>
      <c r="AG412" s="182" t="s">
        <v>85</v>
      </c>
      <c r="AH412" s="182"/>
      <c r="AI412" s="183"/>
      <c r="AJ412" s="60"/>
      <c r="AK412" s="60"/>
      <c r="AL412" s="60"/>
      <c r="AM412" s="19"/>
      <c r="AN412" s="19"/>
      <c r="AO412" s="19"/>
      <c r="AP412" s="19"/>
      <c r="AT412" s="31"/>
      <c r="AU412" s="31"/>
      <c r="AV412" s="31"/>
      <c r="AW412" s="31"/>
      <c r="AX412" s="31"/>
      <c r="AY412" s="31"/>
      <c r="AZ412" s="31"/>
      <c r="BA412" s="124"/>
      <c r="BB412" s="124"/>
      <c r="BC412" s="31"/>
      <c r="BD412" s="165"/>
      <c r="BE412" s="165"/>
      <c r="BF412" s="166"/>
    </row>
    <row r="413" spans="3:58" ht="14.1" customHeight="1" x14ac:dyDescent="0.15">
      <c r="C413" s="170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2"/>
      <c r="AB413" s="178"/>
      <c r="AC413" s="179"/>
      <c r="AD413" s="179"/>
      <c r="AE413" s="179"/>
      <c r="AF413" s="179"/>
      <c r="AG413" s="184"/>
      <c r="AH413" s="184"/>
      <c r="AI413" s="185"/>
      <c r="AJ413" s="60"/>
      <c r="AK413" s="60"/>
      <c r="AL413" s="60"/>
      <c r="AM413" s="19"/>
      <c r="AN413" s="19"/>
      <c r="AO413" s="19"/>
      <c r="AP413" s="19"/>
      <c r="AT413" s="31"/>
      <c r="AU413" s="31"/>
      <c r="AV413" s="31"/>
      <c r="AW413" s="31"/>
      <c r="AX413" s="31"/>
      <c r="AY413" s="31"/>
      <c r="AZ413" s="31"/>
      <c r="BA413" s="124"/>
      <c r="BB413" s="124"/>
      <c r="BC413" s="31"/>
      <c r="BD413" s="165"/>
      <c r="BE413" s="165"/>
      <c r="BF413" s="166"/>
    </row>
    <row r="414" spans="3:58" ht="14.1" customHeight="1" x14ac:dyDescent="0.15">
      <c r="C414" s="170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2"/>
      <c r="AB414" s="178"/>
      <c r="AC414" s="179"/>
      <c r="AD414" s="179"/>
      <c r="AE414" s="179"/>
      <c r="AF414" s="179"/>
      <c r="AG414" s="184"/>
      <c r="AH414" s="184"/>
      <c r="AI414" s="185"/>
      <c r="AM414" s="19"/>
      <c r="AN414" s="19"/>
      <c r="AO414" s="19"/>
      <c r="AP414" s="19"/>
      <c r="AT414" s="31"/>
      <c r="AU414" s="31"/>
      <c r="AV414" s="31"/>
      <c r="AW414" s="31"/>
      <c r="AX414" s="31"/>
      <c r="AY414" s="31"/>
      <c r="AZ414" s="31"/>
      <c r="BA414" s="124"/>
      <c r="BB414" s="124"/>
      <c r="BC414" s="31"/>
      <c r="BD414" s="165"/>
      <c r="BE414" s="165"/>
      <c r="BF414" s="166"/>
    </row>
    <row r="415" spans="3:58" ht="14.1" customHeight="1" thickBot="1" x14ac:dyDescent="0.2">
      <c r="C415" s="173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5"/>
      <c r="AB415" s="180"/>
      <c r="AC415" s="181"/>
      <c r="AD415" s="181"/>
      <c r="AE415" s="181"/>
      <c r="AF415" s="181"/>
      <c r="AG415" s="186"/>
      <c r="AH415" s="186"/>
      <c r="AI415" s="187"/>
      <c r="AM415" s="19"/>
      <c r="AN415" s="19"/>
      <c r="AO415" s="19"/>
      <c r="AP415" s="19"/>
      <c r="AT415" s="31"/>
      <c r="AU415" s="31"/>
      <c r="AV415" s="31"/>
      <c r="AW415" s="31"/>
      <c r="AX415" s="31"/>
      <c r="AY415" s="31"/>
      <c r="AZ415" s="31"/>
      <c r="BA415" s="124"/>
      <c r="BB415" s="124"/>
      <c r="BC415" s="31"/>
      <c r="BD415" s="165"/>
      <c r="BE415" s="165"/>
      <c r="BF415" s="166"/>
    </row>
    <row r="416" spans="3:58" x14ac:dyDescent="0.15">
      <c r="AR416" s="90"/>
    </row>
  </sheetData>
  <sheetProtection algorithmName="SHA-512" hashValue="E9dDDL5ImRu5ucwNq0J5luKaGO6pUi6uW1CLi3XDoR+w/+UQ9IFR2uvGi2k+5a3aAnBG3UZtAu+2+hAwySoQFQ==" saltValue="GFbufJLq61AEmz8EqcLrgQ==" spinCount="100000" sheet="1" formatRows="0"/>
  <mergeCells count="1188">
    <mergeCell ref="C408:AA411"/>
    <mergeCell ref="AB408:AF411"/>
    <mergeCell ref="AG408:AI411"/>
    <mergeCell ref="BA408:BA411"/>
    <mergeCell ref="BB408:BB411"/>
    <mergeCell ref="BD408:BE411"/>
    <mergeCell ref="BF408:BF411"/>
    <mergeCell ref="C400:C403"/>
    <mergeCell ref="D400:D403"/>
    <mergeCell ref="E400:E403"/>
    <mergeCell ref="F400:F403"/>
    <mergeCell ref="G400:H403"/>
    <mergeCell ref="I400:K403"/>
    <mergeCell ref="L400:Q403"/>
    <mergeCell ref="R400:W403"/>
    <mergeCell ref="X400:Z403"/>
    <mergeCell ref="AA400:AC403"/>
    <mergeCell ref="AD400:AI403"/>
    <mergeCell ref="BA400:BA403"/>
    <mergeCell ref="BB400:BB403"/>
    <mergeCell ref="C404:C407"/>
    <mergeCell ref="D404:D407"/>
    <mergeCell ref="E404:E407"/>
    <mergeCell ref="F404:F407"/>
    <mergeCell ref="G404:H407"/>
    <mergeCell ref="I404:K407"/>
    <mergeCell ref="L404:Q407"/>
    <mergeCell ref="R404:W407"/>
    <mergeCell ref="X404:Z407"/>
    <mergeCell ref="AA404:AC407"/>
    <mergeCell ref="AD404:AI407"/>
    <mergeCell ref="BA404:BA407"/>
    <mergeCell ref="BB404:BB407"/>
    <mergeCell ref="C392:C395"/>
    <mergeCell ref="D392:D395"/>
    <mergeCell ref="E392:E395"/>
    <mergeCell ref="F392:F395"/>
    <mergeCell ref="G392:H395"/>
    <mergeCell ref="I392:K395"/>
    <mergeCell ref="L392:Q395"/>
    <mergeCell ref="R392:W395"/>
    <mergeCell ref="X392:Z395"/>
    <mergeCell ref="AA392:AC395"/>
    <mergeCell ref="AD392:AI395"/>
    <mergeCell ref="BA392:BA395"/>
    <mergeCell ref="BB392:BB395"/>
    <mergeCell ref="C396:C399"/>
    <mergeCell ref="D396:D399"/>
    <mergeCell ref="E396:E399"/>
    <mergeCell ref="F396:F399"/>
    <mergeCell ref="G396:H399"/>
    <mergeCell ref="I396:K399"/>
    <mergeCell ref="L396:Q399"/>
    <mergeCell ref="R396:W399"/>
    <mergeCell ref="X396:Z399"/>
    <mergeCell ref="AA396:AC399"/>
    <mergeCell ref="AD396:AI399"/>
    <mergeCell ref="BA396:BA399"/>
    <mergeCell ref="BB396:BB399"/>
    <mergeCell ref="C384:C387"/>
    <mergeCell ref="D384:D387"/>
    <mergeCell ref="E384:E387"/>
    <mergeCell ref="F384:F387"/>
    <mergeCell ref="G384:H387"/>
    <mergeCell ref="I384:K387"/>
    <mergeCell ref="L384:Q387"/>
    <mergeCell ref="R384:W387"/>
    <mergeCell ref="X384:Z387"/>
    <mergeCell ref="AA384:AC387"/>
    <mergeCell ref="AD384:AI387"/>
    <mergeCell ref="BA384:BA387"/>
    <mergeCell ref="BB384:BB387"/>
    <mergeCell ref="C388:C391"/>
    <mergeCell ref="D388:D391"/>
    <mergeCell ref="E388:E391"/>
    <mergeCell ref="F388:F391"/>
    <mergeCell ref="G388:H391"/>
    <mergeCell ref="I388:K391"/>
    <mergeCell ref="L388:Q391"/>
    <mergeCell ref="R388:W391"/>
    <mergeCell ref="X388:Z391"/>
    <mergeCell ref="AA388:AC391"/>
    <mergeCell ref="AD388:AI391"/>
    <mergeCell ref="BA388:BA391"/>
    <mergeCell ref="BB388:BB391"/>
    <mergeCell ref="C376:C379"/>
    <mergeCell ref="D376:D379"/>
    <mergeCell ref="E376:E379"/>
    <mergeCell ref="F376:F379"/>
    <mergeCell ref="G376:H379"/>
    <mergeCell ref="I376:K379"/>
    <mergeCell ref="L376:Q379"/>
    <mergeCell ref="R376:W379"/>
    <mergeCell ref="X376:Z379"/>
    <mergeCell ref="AA376:AC379"/>
    <mergeCell ref="AD376:AI379"/>
    <mergeCell ref="BA376:BA379"/>
    <mergeCell ref="BB376:BB379"/>
    <mergeCell ref="C380:C383"/>
    <mergeCell ref="D380:D383"/>
    <mergeCell ref="E380:E383"/>
    <mergeCell ref="F380:F383"/>
    <mergeCell ref="G380:H383"/>
    <mergeCell ref="I380:K383"/>
    <mergeCell ref="L380:Q383"/>
    <mergeCell ref="R380:W383"/>
    <mergeCell ref="X380:Z383"/>
    <mergeCell ref="AA380:AC383"/>
    <mergeCell ref="AD380:AI383"/>
    <mergeCell ref="BA380:BA383"/>
    <mergeCell ref="BB380:BB383"/>
    <mergeCell ref="BB364:BB367"/>
    <mergeCell ref="C368:C371"/>
    <mergeCell ref="D368:D371"/>
    <mergeCell ref="E368:E371"/>
    <mergeCell ref="F368:F371"/>
    <mergeCell ref="G368:H371"/>
    <mergeCell ref="I368:K371"/>
    <mergeCell ref="L368:Q371"/>
    <mergeCell ref="R368:W371"/>
    <mergeCell ref="X368:Z371"/>
    <mergeCell ref="AA368:AC371"/>
    <mergeCell ref="AD368:AI371"/>
    <mergeCell ref="BA368:BA371"/>
    <mergeCell ref="BB368:BB371"/>
    <mergeCell ref="C372:C375"/>
    <mergeCell ref="D372:D375"/>
    <mergeCell ref="E372:E375"/>
    <mergeCell ref="F372:F375"/>
    <mergeCell ref="G372:H375"/>
    <mergeCell ref="I372:K375"/>
    <mergeCell ref="L372:Q375"/>
    <mergeCell ref="R372:W375"/>
    <mergeCell ref="X372:Z375"/>
    <mergeCell ref="AA372:AC375"/>
    <mergeCell ref="AD372:AI375"/>
    <mergeCell ref="BA372:BA375"/>
    <mergeCell ref="BB372:BB375"/>
    <mergeCell ref="C308:AA311"/>
    <mergeCell ref="AB308:AF311"/>
    <mergeCell ref="AG308:AI311"/>
    <mergeCell ref="BA308:BA311"/>
    <mergeCell ref="BB308:BB311"/>
    <mergeCell ref="BD308:BE311"/>
    <mergeCell ref="BF308:BF311"/>
    <mergeCell ref="C14:D14"/>
    <mergeCell ref="E14:AP14"/>
    <mergeCell ref="C360:C363"/>
    <mergeCell ref="D360:D363"/>
    <mergeCell ref="E360:E363"/>
    <mergeCell ref="F360:F363"/>
    <mergeCell ref="G360:H363"/>
    <mergeCell ref="I360:K363"/>
    <mergeCell ref="L360:Q363"/>
    <mergeCell ref="R360:W363"/>
    <mergeCell ref="X360:Z363"/>
    <mergeCell ref="AA360:AC363"/>
    <mergeCell ref="AD360:AI363"/>
    <mergeCell ref="BA360:BA363"/>
    <mergeCell ref="BB360:BB363"/>
    <mergeCell ref="T33:U34"/>
    <mergeCell ref="V33:W34"/>
    <mergeCell ref="X33:Y34"/>
    <mergeCell ref="Z33:AA34"/>
    <mergeCell ref="AU28:AU29"/>
    <mergeCell ref="AV28:AV29"/>
    <mergeCell ref="AX28:AX29"/>
    <mergeCell ref="AY28:AY29"/>
    <mergeCell ref="B33:E34"/>
    <mergeCell ref="F33:G34"/>
    <mergeCell ref="A2:H2"/>
    <mergeCell ref="I2:AJ2"/>
    <mergeCell ref="AK2:AS2"/>
    <mergeCell ref="A3:AS3"/>
    <mergeCell ref="C5:P6"/>
    <mergeCell ref="Q5:AB6"/>
    <mergeCell ref="AC5:AQ6"/>
    <mergeCell ref="B28:E29"/>
    <mergeCell ref="F28:G29"/>
    <mergeCell ref="H28:I29"/>
    <mergeCell ref="J28:K29"/>
    <mergeCell ref="L28:M29"/>
    <mergeCell ref="N28:O29"/>
    <mergeCell ref="C7:P8"/>
    <mergeCell ref="Q7:AB8"/>
    <mergeCell ref="AC7:AQ8"/>
    <mergeCell ref="C9:AQ9"/>
    <mergeCell ref="B22:AS22"/>
    <mergeCell ref="A25:I26"/>
    <mergeCell ref="C11:AP11"/>
    <mergeCell ref="C12:D12"/>
    <mergeCell ref="E12:AP12"/>
    <mergeCell ref="C13:D13"/>
    <mergeCell ref="E13:AP13"/>
    <mergeCell ref="H33:I34"/>
    <mergeCell ref="J33:K34"/>
    <mergeCell ref="L33:M34"/>
    <mergeCell ref="N33:O34"/>
    <mergeCell ref="AE28:AI29"/>
    <mergeCell ref="AJ28:AK29"/>
    <mergeCell ref="AL28:AM29"/>
    <mergeCell ref="AN28:AO29"/>
    <mergeCell ref="AP28:AQ29"/>
    <mergeCell ref="AT28:AT29"/>
    <mergeCell ref="P28:Q29"/>
    <mergeCell ref="R28:S29"/>
    <mergeCell ref="T28:U29"/>
    <mergeCell ref="V28:W29"/>
    <mergeCell ref="X28:Y29"/>
    <mergeCell ref="Z28:AA29"/>
    <mergeCell ref="C42:D42"/>
    <mergeCell ref="E42:AB42"/>
    <mergeCell ref="A44:I45"/>
    <mergeCell ref="B47:E48"/>
    <mergeCell ref="F47:G48"/>
    <mergeCell ref="H47:I48"/>
    <mergeCell ref="J47:K48"/>
    <mergeCell ref="L47:M48"/>
    <mergeCell ref="N47:O48"/>
    <mergeCell ref="P47:Q48"/>
    <mergeCell ref="BB33:BB34"/>
    <mergeCell ref="C36:AB41"/>
    <mergeCell ref="AE38:AK39"/>
    <mergeCell ref="AL38:AQ39"/>
    <mergeCell ref="AU38:AU39"/>
    <mergeCell ref="AV38:AV39"/>
    <mergeCell ref="AW38:AX39"/>
    <mergeCell ref="AT39:AT40"/>
    <mergeCell ref="AV33:AV34"/>
    <mergeCell ref="AW33:AW34"/>
    <mergeCell ref="AX33:AX34"/>
    <mergeCell ref="AY33:AY34"/>
    <mergeCell ref="AZ33:AZ34"/>
    <mergeCell ref="BA33:BA34"/>
    <mergeCell ref="AE33:AI34"/>
    <mergeCell ref="AJ33:AK34"/>
    <mergeCell ref="AL33:AM34"/>
    <mergeCell ref="AN33:AO34"/>
    <mergeCell ref="AP33:AQ34"/>
    <mergeCell ref="AU33:AU34"/>
    <mergeCell ref="P33:Q34"/>
    <mergeCell ref="R33:S34"/>
    <mergeCell ref="AV47:AV48"/>
    <mergeCell ref="AX47:AX48"/>
    <mergeCell ref="AY47:AY48"/>
    <mergeCell ref="B52:E53"/>
    <mergeCell ref="F52:G53"/>
    <mergeCell ref="H52:I53"/>
    <mergeCell ref="J52:K53"/>
    <mergeCell ref="L52:M53"/>
    <mergeCell ref="N52:O53"/>
    <mergeCell ref="P52:Q53"/>
    <mergeCell ref="AJ47:AK48"/>
    <mergeCell ref="AL47:AM48"/>
    <mergeCell ref="AN47:AO48"/>
    <mergeCell ref="AP47:AQ48"/>
    <mergeCell ref="AT47:AT48"/>
    <mergeCell ref="AU47:AU48"/>
    <mergeCell ref="R47:S48"/>
    <mergeCell ref="T47:U48"/>
    <mergeCell ref="V47:W48"/>
    <mergeCell ref="X47:Y48"/>
    <mergeCell ref="Z47:AA48"/>
    <mergeCell ref="AE47:AI48"/>
    <mergeCell ref="AY52:AY53"/>
    <mergeCell ref="AW52:AW53"/>
    <mergeCell ref="AX52:AX53"/>
    <mergeCell ref="R52:S53"/>
    <mergeCell ref="T52:U53"/>
    <mergeCell ref="V52:W53"/>
    <mergeCell ref="X52:Y53"/>
    <mergeCell ref="Z52:AA53"/>
    <mergeCell ref="AE52:AI53"/>
    <mergeCell ref="AZ52:AZ53"/>
    <mergeCell ref="BA52:BA53"/>
    <mergeCell ref="BB52:BB53"/>
    <mergeCell ref="AJ52:AK53"/>
    <mergeCell ref="AL52:AM53"/>
    <mergeCell ref="AN52:AO53"/>
    <mergeCell ref="AP52:AQ53"/>
    <mergeCell ref="AU52:AU53"/>
    <mergeCell ref="AV52:AV53"/>
    <mergeCell ref="C61:D61"/>
    <mergeCell ref="E61:AB61"/>
    <mergeCell ref="A63:I64"/>
    <mergeCell ref="B66:E67"/>
    <mergeCell ref="F66:G67"/>
    <mergeCell ref="H66:I67"/>
    <mergeCell ref="J66:K67"/>
    <mergeCell ref="L66:M67"/>
    <mergeCell ref="N66:O67"/>
    <mergeCell ref="P66:Q67"/>
    <mergeCell ref="C55:AB60"/>
    <mergeCell ref="AE57:AK58"/>
    <mergeCell ref="AL57:AQ58"/>
    <mergeCell ref="AU57:AU58"/>
    <mergeCell ref="AV57:AV58"/>
    <mergeCell ref="AW57:AX58"/>
    <mergeCell ref="AT58:AT59"/>
    <mergeCell ref="AW66:AW67"/>
    <mergeCell ref="AY66:AY67"/>
    <mergeCell ref="AZ66:AZ67"/>
    <mergeCell ref="B71:E72"/>
    <mergeCell ref="F71:G72"/>
    <mergeCell ref="H71:I72"/>
    <mergeCell ref="J71:K72"/>
    <mergeCell ref="L71:M72"/>
    <mergeCell ref="N71:O72"/>
    <mergeCell ref="P71:Q72"/>
    <mergeCell ref="AJ66:AK67"/>
    <mergeCell ref="AL66:AM67"/>
    <mergeCell ref="AN66:AO67"/>
    <mergeCell ref="AP66:AQ67"/>
    <mergeCell ref="AU66:AU67"/>
    <mergeCell ref="AV66:AV67"/>
    <mergeCell ref="R66:S67"/>
    <mergeCell ref="T66:U67"/>
    <mergeCell ref="V66:W67"/>
    <mergeCell ref="X66:Y67"/>
    <mergeCell ref="Z66:AA67"/>
    <mergeCell ref="AE66:AI67"/>
    <mergeCell ref="AZ71:AZ72"/>
    <mergeCell ref="AX71:AX72"/>
    <mergeCell ref="AY71:AY72"/>
    <mergeCell ref="R71:S72"/>
    <mergeCell ref="T71:U72"/>
    <mergeCell ref="V71:W72"/>
    <mergeCell ref="X71:Y72"/>
    <mergeCell ref="Z71:AA72"/>
    <mergeCell ref="AE71:AI72"/>
    <mergeCell ref="BA71:BA72"/>
    <mergeCell ref="BB71:BB72"/>
    <mergeCell ref="BC71:BC72"/>
    <mergeCell ref="AJ71:AK72"/>
    <mergeCell ref="AL71:AM72"/>
    <mergeCell ref="AN71:AO72"/>
    <mergeCell ref="AP71:AQ72"/>
    <mergeCell ref="AV71:AV72"/>
    <mergeCell ref="AW71:AW72"/>
    <mergeCell ref="C80:D80"/>
    <mergeCell ref="E80:AB80"/>
    <mergeCell ref="A82:I83"/>
    <mergeCell ref="B85:E86"/>
    <mergeCell ref="F85:G86"/>
    <mergeCell ref="H85:I86"/>
    <mergeCell ref="J85:K86"/>
    <mergeCell ref="L85:M86"/>
    <mergeCell ref="N85:O86"/>
    <mergeCell ref="P85:Q86"/>
    <mergeCell ref="C74:AB79"/>
    <mergeCell ref="AE76:AK77"/>
    <mergeCell ref="AL76:AQ77"/>
    <mergeCell ref="AV76:AV77"/>
    <mergeCell ref="AW76:AW77"/>
    <mergeCell ref="AX76:AY77"/>
    <mergeCell ref="AU77:AU78"/>
    <mergeCell ref="AW85:AW86"/>
    <mergeCell ref="AY85:AY86"/>
    <mergeCell ref="AZ85:AZ86"/>
    <mergeCell ref="B90:E91"/>
    <mergeCell ref="F90:G91"/>
    <mergeCell ref="H90:I91"/>
    <mergeCell ref="J90:K91"/>
    <mergeCell ref="L90:M91"/>
    <mergeCell ref="N90:O91"/>
    <mergeCell ref="P90:Q91"/>
    <mergeCell ref="AJ85:AK86"/>
    <mergeCell ref="AL85:AM86"/>
    <mergeCell ref="AN85:AO86"/>
    <mergeCell ref="AP85:AQ86"/>
    <mergeCell ref="AU85:AU86"/>
    <mergeCell ref="AV85:AV86"/>
    <mergeCell ref="R85:S86"/>
    <mergeCell ref="T85:U86"/>
    <mergeCell ref="V85:W86"/>
    <mergeCell ref="X85:Y86"/>
    <mergeCell ref="Z85:AA86"/>
    <mergeCell ref="AE85:AI86"/>
    <mergeCell ref="AZ90:AZ91"/>
    <mergeCell ref="AX90:AX91"/>
    <mergeCell ref="AY90:AY91"/>
    <mergeCell ref="R90:S91"/>
    <mergeCell ref="T90:U91"/>
    <mergeCell ref="V90:W91"/>
    <mergeCell ref="X90:Y91"/>
    <mergeCell ref="Z90:AA91"/>
    <mergeCell ref="AE90:AI91"/>
    <mergeCell ref="BA90:BA91"/>
    <mergeCell ref="BB90:BB91"/>
    <mergeCell ref="BC90:BC91"/>
    <mergeCell ref="AJ90:AK91"/>
    <mergeCell ref="AL90:AM91"/>
    <mergeCell ref="AN90:AO91"/>
    <mergeCell ref="AP90:AQ91"/>
    <mergeCell ref="AV90:AV91"/>
    <mergeCell ref="AW90:AW91"/>
    <mergeCell ref="C99:D99"/>
    <mergeCell ref="E99:AB99"/>
    <mergeCell ref="A101:I102"/>
    <mergeCell ref="B104:E105"/>
    <mergeCell ref="F104:G105"/>
    <mergeCell ref="H104:I105"/>
    <mergeCell ref="J104:K105"/>
    <mergeCell ref="L104:M105"/>
    <mergeCell ref="N104:O105"/>
    <mergeCell ref="P104:Q105"/>
    <mergeCell ref="C93:AB98"/>
    <mergeCell ref="AE95:AK96"/>
    <mergeCell ref="AL95:AQ96"/>
    <mergeCell ref="AV95:AV96"/>
    <mergeCell ref="AW95:AW96"/>
    <mergeCell ref="AX95:AY96"/>
    <mergeCell ref="AU96:AU97"/>
    <mergeCell ref="AW104:AW105"/>
    <mergeCell ref="AY104:AY105"/>
    <mergeCell ref="AZ104:AZ105"/>
    <mergeCell ref="B109:E110"/>
    <mergeCell ref="F109:G110"/>
    <mergeCell ref="H109:I110"/>
    <mergeCell ref="J109:K110"/>
    <mergeCell ref="L109:M110"/>
    <mergeCell ref="N109:O110"/>
    <mergeCell ref="P109:Q110"/>
    <mergeCell ref="AJ104:AK105"/>
    <mergeCell ref="AL104:AM105"/>
    <mergeCell ref="AN104:AO105"/>
    <mergeCell ref="AP104:AQ105"/>
    <mergeCell ref="AU104:AU105"/>
    <mergeCell ref="AV104:AV105"/>
    <mergeCell ref="R104:S105"/>
    <mergeCell ref="T104:U105"/>
    <mergeCell ref="V104:W105"/>
    <mergeCell ref="X104:Y105"/>
    <mergeCell ref="Z104:AA105"/>
    <mergeCell ref="AE104:AI105"/>
    <mergeCell ref="AZ109:AZ110"/>
    <mergeCell ref="AX109:AX110"/>
    <mergeCell ref="AY109:AY110"/>
    <mergeCell ref="R109:S110"/>
    <mergeCell ref="T109:U110"/>
    <mergeCell ref="V109:W110"/>
    <mergeCell ref="X109:Y110"/>
    <mergeCell ref="Z109:AA110"/>
    <mergeCell ref="AE109:AI110"/>
    <mergeCell ref="BA109:BA110"/>
    <mergeCell ref="BB109:BB110"/>
    <mergeCell ref="BC109:BC110"/>
    <mergeCell ref="AJ109:AK110"/>
    <mergeCell ref="AL109:AM110"/>
    <mergeCell ref="AN109:AO110"/>
    <mergeCell ref="AP109:AQ110"/>
    <mergeCell ref="AV109:AV110"/>
    <mergeCell ref="AW109:AW110"/>
    <mergeCell ref="C118:D118"/>
    <mergeCell ref="E118:AB118"/>
    <mergeCell ref="A120:I121"/>
    <mergeCell ref="B123:E124"/>
    <mergeCell ref="F123:G124"/>
    <mergeCell ref="H123:I124"/>
    <mergeCell ref="J123:K124"/>
    <mergeCell ref="L123:M124"/>
    <mergeCell ref="N123:O124"/>
    <mergeCell ref="P123:Q124"/>
    <mergeCell ref="C112:AB117"/>
    <mergeCell ref="AE114:AK115"/>
    <mergeCell ref="AL114:AQ115"/>
    <mergeCell ref="AV114:AV115"/>
    <mergeCell ref="AW114:AW115"/>
    <mergeCell ref="AX114:AY115"/>
    <mergeCell ref="AU115:AU116"/>
    <mergeCell ref="AW123:AW124"/>
    <mergeCell ref="AY123:AY124"/>
    <mergeCell ref="AZ123:AZ124"/>
    <mergeCell ref="B128:E129"/>
    <mergeCell ref="F128:G129"/>
    <mergeCell ref="H128:I129"/>
    <mergeCell ref="J128:K129"/>
    <mergeCell ref="L128:M129"/>
    <mergeCell ref="N128:O129"/>
    <mergeCell ref="P128:Q129"/>
    <mergeCell ref="AJ123:AK124"/>
    <mergeCell ref="AL123:AM124"/>
    <mergeCell ref="AN123:AO124"/>
    <mergeCell ref="AP123:AQ124"/>
    <mergeCell ref="AU123:AU124"/>
    <mergeCell ref="AV123:AV124"/>
    <mergeCell ref="R123:S124"/>
    <mergeCell ref="T123:U124"/>
    <mergeCell ref="V123:W124"/>
    <mergeCell ref="X123:Y124"/>
    <mergeCell ref="Z123:AA124"/>
    <mergeCell ref="AE123:AI124"/>
    <mergeCell ref="AZ128:AZ129"/>
    <mergeCell ref="AX128:AX129"/>
    <mergeCell ref="AY128:AY129"/>
    <mergeCell ref="R128:S129"/>
    <mergeCell ref="T128:U129"/>
    <mergeCell ref="V128:W129"/>
    <mergeCell ref="X128:Y129"/>
    <mergeCell ref="Z128:AA129"/>
    <mergeCell ref="AE128:AI129"/>
    <mergeCell ref="BA128:BA129"/>
    <mergeCell ref="BB128:BB129"/>
    <mergeCell ref="BC128:BC129"/>
    <mergeCell ref="AJ128:AK129"/>
    <mergeCell ref="AL128:AM129"/>
    <mergeCell ref="AN128:AO129"/>
    <mergeCell ref="AP128:AQ129"/>
    <mergeCell ref="AV128:AV129"/>
    <mergeCell ref="AW128:AW129"/>
    <mergeCell ref="C137:D137"/>
    <mergeCell ref="E137:AB137"/>
    <mergeCell ref="A139:I140"/>
    <mergeCell ref="B142:E143"/>
    <mergeCell ref="F142:G143"/>
    <mergeCell ref="H142:I143"/>
    <mergeCell ref="J142:K143"/>
    <mergeCell ref="L142:M143"/>
    <mergeCell ref="N142:O143"/>
    <mergeCell ref="P142:Q143"/>
    <mergeCell ref="C131:AB136"/>
    <mergeCell ref="AE133:AK134"/>
    <mergeCell ref="AL133:AQ134"/>
    <mergeCell ref="AV133:AV134"/>
    <mergeCell ref="AW133:AW134"/>
    <mergeCell ref="AX133:AY134"/>
    <mergeCell ref="AU134:AU135"/>
    <mergeCell ref="AW142:AW143"/>
    <mergeCell ref="AY142:AY143"/>
    <mergeCell ref="AZ142:AZ143"/>
    <mergeCell ref="B147:E148"/>
    <mergeCell ref="F147:G148"/>
    <mergeCell ref="H147:I148"/>
    <mergeCell ref="J147:K148"/>
    <mergeCell ref="L147:M148"/>
    <mergeCell ref="N147:O148"/>
    <mergeCell ref="P147:Q148"/>
    <mergeCell ref="AJ142:AK143"/>
    <mergeCell ref="AL142:AM143"/>
    <mergeCell ref="AN142:AO143"/>
    <mergeCell ref="AP142:AQ143"/>
    <mergeCell ref="AU142:AU143"/>
    <mergeCell ref="AV142:AV143"/>
    <mergeCell ref="R142:S143"/>
    <mergeCell ref="T142:U143"/>
    <mergeCell ref="V142:W143"/>
    <mergeCell ref="X142:Y143"/>
    <mergeCell ref="Z142:AA143"/>
    <mergeCell ref="AE142:AI143"/>
    <mergeCell ref="AZ147:AZ148"/>
    <mergeCell ref="AX147:AX148"/>
    <mergeCell ref="AY147:AY148"/>
    <mergeCell ref="R147:S148"/>
    <mergeCell ref="T147:U148"/>
    <mergeCell ref="V147:W148"/>
    <mergeCell ref="X147:Y148"/>
    <mergeCell ref="Z147:AA148"/>
    <mergeCell ref="AE147:AI148"/>
    <mergeCell ref="BA147:BA148"/>
    <mergeCell ref="BB147:BB148"/>
    <mergeCell ref="BC147:BC148"/>
    <mergeCell ref="AJ147:AK148"/>
    <mergeCell ref="AL147:AM148"/>
    <mergeCell ref="AN147:AO148"/>
    <mergeCell ref="AP147:AQ148"/>
    <mergeCell ref="AV147:AV148"/>
    <mergeCell ref="AW147:AW148"/>
    <mergeCell ref="C156:D156"/>
    <mergeCell ref="E156:AB156"/>
    <mergeCell ref="A158:I159"/>
    <mergeCell ref="B161:E162"/>
    <mergeCell ref="F161:G162"/>
    <mergeCell ref="H161:I162"/>
    <mergeCell ref="J161:K162"/>
    <mergeCell ref="L161:M162"/>
    <mergeCell ref="N161:O162"/>
    <mergeCell ref="P161:Q162"/>
    <mergeCell ref="C150:AB155"/>
    <mergeCell ref="AE152:AK153"/>
    <mergeCell ref="AL152:AQ153"/>
    <mergeCell ref="AV152:AV153"/>
    <mergeCell ref="AW152:AW153"/>
    <mergeCell ref="AX152:AY153"/>
    <mergeCell ref="AU153:AU154"/>
    <mergeCell ref="AW161:AW162"/>
    <mergeCell ref="AY161:AY162"/>
    <mergeCell ref="AZ161:AZ162"/>
    <mergeCell ref="B166:E167"/>
    <mergeCell ref="F166:G167"/>
    <mergeCell ref="H166:I167"/>
    <mergeCell ref="J166:K167"/>
    <mergeCell ref="L166:M167"/>
    <mergeCell ref="N166:O167"/>
    <mergeCell ref="P166:Q167"/>
    <mergeCell ref="AJ161:AK162"/>
    <mergeCell ref="AL161:AM162"/>
    <mergeCell ref="AN161:AO162"/>
    <mergeCell ref="AP161:AQ162"/>
    <mergeCell ref="AU161:AU162"/>
    <mergeCell ref="AV161:AV162"/>
    <mergeCell ref="R161:S162"/>
    <mergeCell ref="T161:U162"/>
    <mergeCell ref="V161:W162"/>
    <mergeCell ref="X161:Y162"/>
    <mergeCell ref="Z161:AA162"/>
    <mergeCell ref="AE161:AI162"/>
    <mergeCell ref="AZ166:AZ167"/>
    <mergeCell ref="AX166:AX167"/>
    <mergeCell ref="AY166:AY167"/>
    <mergeCell ref="R166:S167"/>
    <mergeCell ref="T166:U167"/>
    <mergeCell ref="V166:W167"/>
    <mergeCell ref="X166:Y167"/>
    <mergeCell ref="Z166:AA167"/>
    <mergeCell ref="AE166:AI167"/>
    <mergeCell ref="BA166:BA167"/>
    <mergeCell ref="BB166:BB167"/>
    <mergeCell ref="BC166:BC167"/>
    <mergeCell ref="AJ166:AK167"/>
    <mergeCell ref="AL166:AM167"/>
    <mergeCell ref="AN166:AO167"/>
    <mergeCell ref="AP166:AQ167"/>
    <mergeCell ref="AV166:AV167"/>
    <mergeCell ref="AW166:AW167"/>
    <mergeCell ref="C175:D175"/>
    <mergeCell ref="E175:AB175"/>
    <mergeCell ref="A177:I178"/>
    <mergeCell ref="B180:E181"/>
    <mergeCell ref="F180:G181"/>
    <mergeCell ref="H180:I181"/>
    <mergeCell ref="J180:K181"/>
    <mergeCell ref="L180:M181"/>
    <mergeCell ref="N180:O181"/>
    <mergeCell ref="P180:Q181"/>
    <mergeCell ref="C169:AB174"/>
    <mergeCell ref="AE171:AK172"/>
    <mergeCell ref="AL171:AQ172"/>
    <mergeCell ref="AV171:AV172"/>
    <mergeCell ref="AW171:AW172"/>
    <mergeCell ref="AX171:AY172"/>
    <mergeCell ref="AU172:AU173"/>
    <mergeCell ref="AW180:AW181"/>
    <mergeCell ref="AY180:AY181"/>
    <mergeCell ref="AZ180:AZ181"/>
    <mergeCell ref="B185:E186"/>
    <mergeCell ref="F185:G186"/>
    <mergeCell ref="H185:I186"/>
    <mergeCell ref="J185:K186"/>
    <mergeCell ref="L185:M186"/>
    <mergeCell ref="N185:O186"/>
    <mergeCell ref="P185:Q186"/>
    <mergeCell ref="AJ180:AK181"/>
    <mergeCell ref="AL180:AM181"/>
    <mergeCell ref="AN180:AO181"/>
    <mergeCell ref="AP180:AQ181"/>
    <mergeCell ref="AU180:AU181"/>
    <mergeCell ref="AV180:AV181"/>
    <mergeCell ref="R180:S181"/>
    <mergeCell ref="T180:U181"/>
    <mergeCell ref="V180:W181"/>
    <mergeCell ref="X180:Y181"/>
    <mergeCell ref="Z180:AA181"/>
    <mergeCell ref="AE180:AI181"/>
    <mergeCell ref="AZ185:AZ186"/>
    <mergeCell ref="AX185:AX186"/>
    <mergeCell ref="AY185:AY186"/>
    <mergeCell ref="R185:S186"/>
    <mergeCell ref="T185:U186"/>
    <mergeCell ref="V185:W186"/>
    <mergeCell ref="X185:Y186"/>
    <mergeCell ref="Z185:AA186"/>
    <mergeCell ref="AE185:AI186"/>
    <mergeCell ref="BA185:BA186"/>
    <mergeCell ref="BB185:BB186"/>
    <mergeCell ref="BC185:BC186"/>
    <mergeCell ref="AJ185:AK186"/>
    <mergeCell ref="AL185:AM186"/>
    <mergeCell ref="AN185:AO186"/>
    <mergeCell ref="AP185:AQ186"/>
    <mergeCell ref="AV185:AV186"/>
    <mergeCell ref="AW185:AW186"/>
    <mergeCell ref="C194:D194"/>
    <mergeCell ref="E194:AB194"/>
    <mergeCell ref="A196:I197"/>
    <mergeCell ref="B199:E200"/>
    <mergeCell ref="F199:G200"/>
    <mergeCell ref="H199:I200"/>
    <mergeCell ref="J199:K200"/>
    <mergeCell ref="L199:M200"/>
    <mergeCell ref="N199:O200"/>
    <mergeCell ref="P199:Q200"/>
    <mergeCell ref="C188:AB193"/>
    <mergeCell ref="AE190:AK191"/>
    <mergeCell ref="AL190:AQ191"/>
    <mergeCell ref="AV190:AV191"/>
    <mergeCell ref="AW190:AW191"/>
    <mergeCell ref="AX190:AY191"/>
    <mergeCell ref="AU191:AU192"/>
    <mergeCell ref="BA204:BA205"/>
    <mergeCell ref="BB204:BB205"/>
    <mergeCell ref="BC204:BC205"/>
    <mergeCell ref="AJ204:AK205"/>
    <mergeCell ref="AL204:AM205"/>
    <mergeCell ref="AN204:AO205"/>
    <mergeCell ref="AP204:AQ205"/>
    <mergeCell ref="AV204:AV205"/>
    <mergeCell ref="AW204:AW205"/>
    <mergeCell ref="AW199:AW200"/>
    <mergeCell ref="AY199:AY200"/>
    <mergeCell ref="AZ199:AZ200"/>
    <mergeCell ref="B204:E205"/>
    <mergeCell ref="F204:G205"/>
    <mergeCell ref="H204:I205"/>
    <mergeCell ref="J204:K205"/>
    <mergeCell ref="L204:M205"/>
    <mergeCell ref="N204:O205"/>
    <mergeCell ref="P204:Q205"/>
    <mergeCell ref="AJ199:AK200"/>
    <mergeCell ref="AL199:AM200"/>
    <mergeCell ref="AN199:AO200"/>
    <mergeCell ref="AP199:AQ200"/>
    <mergeCell ref="AU199:AU200"/>
    <mergeCell ref="AV199:AV200"/>
    <mergeCell ref="R199:S200"/>
    <mergeCell ref="T199:U200"/>
    <mergeCell ref="V199:W200"/>
    <mergeCell ref="X199:Y200"/>
    <mergeCell ref="Z199:AA200"/>
    <mergeCell ref="AE199:AI200"/>
    <mergeCell ref="AZ204:AZ205"/>
    <mergeCell ref="C213:D213"/>
    <mergeCell ref="E213:AB213"/>
    <mergeCell ref="B214:AP214"/>
    <mergeCell ref="C207:AB212"/>
    <mergeCell ref="AE209:AK210"/>
    <mergeCell ref="AL209:AQ210"/>
    <mergeCell ref="AV209:AV210"/>
    <mergeCell ref="AW209:AW210"/>
    <mergeCell ref="AX209:AY210"/>
    <mergeCell ref="AU210:AU211"/>
    <mergeCell ref="AX204:AX205"/>
    <mergeCell ref="AY204:AY205"/>
    <mergeCell ref="R204:S205"/>
    <mergeCell ref="T204:U205"/>
    <mergeCell ref="V204:W205"/>
    <mergeCell ref="X204:Y205"/>
    <mergeCell ref="Z204:AA205"/>
    <mergeCell ref="AE204:AI205"/>
    <mergeCell ref="AW218:AW219"/>
    <mergeCell ref="E220:K221"/>
    <mergeCell ref="L220:M221"/>
    <mergeCell ref="AQ220:AQ221"/>
    <mergeCell ref="AR220:AR221"/>
    <mergeCell ref="AS220:AS221"/>
    <mergeCell ref="AT220:AT221"/>
    <mergeCell ref="AU220:AU221"/>
    <mergeCell ref="AV220:AV221"/>
    <mergeCell ref="AQ218:AQ219"/>
    <mergeCell ref="AR218:AR219"/>
    <mergeCell ref="AS218:AS219"/>
    <mergeCell ref="AT218:AT219"/>
    <mergeCell ref="AU218:AU219"/>
    <mergeCell ref="AV218:AV219"/>
    <mergeCell ref="C218:D221"/>
    <mergeCell ref="E218:M219"/>
    <mergeCell ref="AW220:AW221"/>
    <mergeCell ref="N218:AP221"/>
    <mergeCell ref="D226:AR226"/>
    <mergeCell ref="D228:AR228"/>
    <mergeCell ref="C232:H235"/>
    <mergeCell ref="I232:K235"/>
    <mergeCell ref="L232:Q235"/>
    <mergeCell ref="R232:W235"/>
    <mergeCell ref="X232:AC232"/>
    <mergeCell ref="AD232:AI235"/>
    <mergeCell ref="BA232:BA235"/>
    <mergeCell ref="R236:W239"/>
    <mergeCell ref="X236:Z239"/>
    <mergeCell ref="AA236:AC239"/>
    <mergeCell ref="AD236:AI239"/>
    <mergeCell ref="BA236:BA239"/>
    <mergeCell ref="BB236:BB239"/>
    <mergeCell ref="BB232:BB235"/>
    <mergeCell ref="X233:Z235"/>
    <mergeCell ref="AA233:AC235"/>
    <mergeCell ref="C236:C239"/>
    <mergeCell ref="D236:D239"/>
    <mergeCell ref="E236:E239"/>
    <mergeCell ref="F236:F239"/>
    <mergeCell ref="G236:H239"/>
    <mergeCell ref="I236:K239"/>
    <mergeCell ref="L236:Q239"/>
    <mergeCell ref="BB240:BB243"/>
    <mergeCell ref="C244:C247"/>
    <mergeCell ref="D244:D247"/>
    <mergeCell ref="E244:E247"/>
    <mergeCell ref="F244:F247"/>
    <mergeCell ref="G244:H247"/>
    <mergeCell ref="I244:K247"/>
    <mergeCell ref="L244:Q247"/>
    <mergeCell ref="R244:W247"/>
    <mergeCell ref="X244:Z247"/>
    <mergeCell ref="L240:Q243"/>
    <mergeCell ref="R240:W243"/>
    <mergeCell ref="X240:Z243"/>
    <mergeCell ref="AA240:AC243"/>
    <mergeCell ref="AD240:AI243"/>
    <mergeCell ref="BA240:BA243"/>
    <mergeCell ref="C240:C243"/>
    <mergeCell ref="D240:D243"/>
    <mergeCell ref="E240:E243"/>
    <mergeCell ref="F240:F243"/>
    <mergeCell ref="G240:H243"/>
    <mergeCell ref="I240:K243"/>
    <mergeCell ref="AA244:AC247"/>
    <mergeCell ref="AD244:AI247"/>
    <mergeCell ref="BA244:BA247"/>
    <mergeCell ref="BB244:BB247"/>
    <mergeCell ref="C248:C251"/>
    <mergeCell ref="D248:D251"/>
    <mergeCell ref="E248:E251"/>
    <mergeCell ref="F248:F251"/>
    <mergeCell ref="G248:H251"/>
    <mergeCell ref="I248:K251"/>
    <mergeCell ref="BB248:BB251"/>
    <mergeCell ref="L248:Q251"/>
    <mergeCell ref="R248:W251"/>
    <mergeCell ref="X248:Z251"/>
    <mergeCell ref="AA248:AC251"/>
    <mergeCell ref="AD248:AI251"/>
    <mergeCell ref="BA248:BA251"/>
    <mergeCell ref="AA252:AC255"/>
    <mergeCell ref="AD252:AI255"/>
    <mergeCell ref="BA252:BA255"/>
    <mergeCell ref="BB252:BB255"/>
    <mergeCell ref="C256:C259"/>
    <mergeCell ref="D256:D259"/>
    <mergeCell ref="E256:E259"/>
    <mergeCell ref="F256:F259"/>
    <mergeCell ref="G256:H259"/>
    <mergeCell ref="I256:K259"/>
    <mergeCell ref="BB256:BB259"/>
    <mergeCell ref="L256:Q259"/>
    <mergeCell ref="R256:W259"/>
    <mergeCell ref="X256:Z259"/>
    <mergeCell ref="AA256:AC259"/>
    <mergeCell ref="AD256:AI259"/>
    <mergeCell ref="BA256:BA259"/>
    <mergeCell ref="C252:C255"/>
    <mergeCell ref="D252:D255"/>
    <mergeCell ref="E252:E255"/>
    <mergeCell ref="F252:F255"/>
    <mergeCell ref="G252:H255"/>
    <mergeCell ref="I252:K255"/>
    <mergeCell ref="L252:Q255"/>
    <mergeCell ref="R252:W255"/>
    <mergeCell ref="X252:Z255"/>
    <mergeCell ref="AA260:AC263"/>
    <mergeCell ref="AD260:AI263"/>
    <mergeCell ref="BA260:BA263"/>
    <mergeCell ref="BB260:BB263"/>
    <mergeCell ref="C264:C267"/>
    <mergeCell ref="D264:D267"/>
    <mergeCell ref="E264:E267"/>
    <mergeCell ref="F264:F267"/>
    <mergeCell ref="G264:H267"/>
    <mergeCell ref="I264:K267"/>
    <mergeCell ref="BB264:BB267"/>
    <mergeCell ref="L264:Q267"/>
    <mergeCell ref="R264:W267"/>
    <mergeCell ref="X264:Z267"/>
    <mergeCell ref="AA264:AC267"/>
    <mergeCell ref="AD264:AI267"/>
    <mergeCell ref="BA264:BA267"/>
    <mergeCell ref="C260:C263"/>
    <mergeCell ref="D260:D263"/>
    <mergeCell ref="E260:E263"/>
    <mergeCell ref="F260:F263"/>
    <mergeCell ref="G260:H263"/>
    <mergeCell ref="I260:K263"/>
    <mergeCell ref="L260:Q263"/>
    <mergeCell ref="R260:W263"/>
    <mergeCell ref="X260:Z263"/>
    <mergeCell ref="AA268:AC271"/>
    <mergeCell ref="AD268:AI271"/>
    <mergeCell ref="BA268:BA271"/>
    <mergeCell ref="BB268:BB271"/>
    <mergeCell ref="C272:C275"/>
    <mergeCell ref="D272:D275"/>
    <mergeCell ref="E272:E275"/>
    <mergeCell ref="F272:F275"/>
    <mergeCell ref="G272:H275"/>
    <mergeCell ref="I272:K275"/>
    <mergeCell ref="BB272:BB275"/>
    <mergeCell ref="L272:Q275"/>
    <mergeCell ref="R272:W275"/>
    <mergeCell ref="X272:Z275"/>
    <mergeCell ref="AA272:AC275"/>
    <mergeCell ref="AD272:AI275"/>
    <mergeCell ref="BA272:BA275"/>
    <mergeCell ref="C268:C271"/>
    <mergeCell ref="D268:D271"/>
    <mergeCell ref="E268:E271"/>
    <mergeCell ref="F268:F271"/>
    <mergeCell ref="G268:H271"/>
    <mergeCell ref="I268:K271"/>
    <mergeCell ref="L268:Q271"/>
    <mergeCell ref="R268:W271"/>
    <mergeCell ref="X268:Z271"/>
    <mergeCell ref="AA276:AC279"/>
    <mergeCell ref="AD276:AI279"/>
    <mergeCell ref="BA276:BA279"/>
    <mergeCell ref="BB276:BB279"/>
    <mergeCell ref="C280:C283"/>
    <mergeCell ref="D280:D283"/>
    <mergeCell ref="E280:E283"/>
    <mergeCell ref="F280:F283"/>
    <mergeCell ref="G280:H283"/>
    <mergeCell ref="I280:K283"/>
    <mergeCell ref="BB280:BB283"/>
    <mergeCell ref="L280:Q283"/>
    <mergeCell ref="R280:W283"/>
    <mergeCell ref="X280:Z283"/>
    <mergeCell ref="AA280:AC283"/>
    <mergeCell ref="AD280:AI283"/>
    <mergeCell ref="BA280:BA283"/>
    <mergeCell ref="C276:C279"/>
    <mergeCell ref="D276:D279"/>
    <mergeCell ref="E276:E279"/>
    <mergeCell ref="F276:F279"/>
    <mergeCell ref="G276:H279"/>
    <mergeCell ref="I276:K279"/>
    <mergeCell ref="L276:Q279"/>
    <mergeCell ref="R276:W279"/>
    <mergeCell ref="X276:Z279"/>
    <mergeCell ref="AA324:AC327"/>
    <mergeCell ref="AD324:AI327"/>
    <mergeCell ref="BA324:BA327"/>
    <mergeCell ref="BB324:BB327"/>
    <mergeCell ref="C328:C331"/>
    <mergeCell ref="D328:D331"/>
    <mergeCell ref="E328:E331"/>
    <mergeCell ref="F328:F331"/>
    <mergeCell ref="G328:H331"/>
    <mergeCell ref="I328:K331"/>
    <mergeCell ref="BB328:BB331"/>
    <mergeCell ref="L328:Q331"/>
    <mergeCell ref="R328:W331"/>
    <mergeCell ref="X328:Z331"/>
    <mergeCell ref="AA328:AC331"/>
    <mergeCell ref="AD328:AI331"/>
    <mergeCell ref="BA328:BA331"/>
    <mergeCell ref="C324:C327"/>
    <mergeCell ref="D324:D327"/>
    <mergeCell ref="E324:E327"/>
    <mergeCell ref="F324:F327"/>
    <mergeCell ref="G324:H327"/>
    <mergeCell ref="I324:K327"/>
    <mergeCell ref="L324:Q327"/>
    <mergeCell ref="R324:W327"/>
    <mergeCell ref="X324:Z327"/>
    <mergeCell ref="AA332:AC335"/>
    <mergeCell ref="AD332:AI335"/>
    <mergeCell ref="BA332:BA335"/>
    <mergeCell ref="BB332:BB335"/>
    <mergeCell ref="C336:C339"/>
    <mergeCell ref="D336:D339"/>
    <mergeCell ref="E336:E339"/>
    <mergeCell ref="F336:F339"/>
    <mergeCell ref="G336:H339"/>
    <mergeCell ref="I336:K339"/>
    <mergeCell ref="BB336:BB339"/>
    <mergeCell ref="L336:Q339"/>
    <mergeCell ref="R336:W339"/>
    <mergeCell ref="X336:Z339"/>
    <mergeCell ref="AA336:AC339"/>
    <mergeCell ref="AD336:AI339"/>
    <mergeCell ref="BA336:BA339"/>
    <mergeCell ref="C332:C335"/>
    <mergeCell ref="D332:D335"/>
    <mergeCell ref="E332:E335"/>
    <mergeCell ref="F332:F335"/>
    <mergeCell ref="G332:H335"/>
    <mergeCell ref="I332:K335"/>
    <mergeCell ref="L332:Q335"/>
    <mergeCell ref="R332:W335"/>
    <mergeCell ref="X332:Z335"/>
    <mergeCell ref="AA340:AC343"/>
    <mergeCell ref="AD340:AI343"/>
    <mergeCell ref="BA340:BA343"/>
    <mergeCell ref="BB340:BB343"/>
    <mergeCell ref="C344:C347"/>
    <mergeCell ref="D344:D347"/>
    <mergeCell ref="E344:E347"/>
    <mergeCell ref="F344:F347"/>
    <mergeCell ref="G344:H347"/>
    <mergeCell ref="I344:K347"/>
    <mergeCell ref="BB344:BB347"/>
    <mergeCell ref="L344:Q347"/>
    <mergeCell ref="R344:W347"/>
    <mergeCell ref="X344:Z347"/>
    <mergeCell ref="AA344:AC347"/>
    <mergeCell ref="AD344:AI347"/>
    <mergeCell ref="BA344:BA347"/>
    <mergeCell ref="C340:C343"/>
    <mergeCell ref="D340:D343"/>
    <mergeCell ref="E340:E343"/>
    <mergeCell ref="F340:F343"/>
    <mergeCell ref="G340:H343"/>
    <mergeCell ref="I340:K343"/>
    <mergeCell ref="L340:Q343"/>
    <mergeCell ref="R340:W343"/>
    <mergeCell ref="X340:Z343"/>
    <mergeCell ref="AA348:AC351"/>
    <mergeCell ref="AD348:AI351"/>
    <mergeCell ref="BA348:BA351"/>
    <mergeCell ref="BB348:BB351"/>
    <mergeCell ref="C352:C355"/>
    <mergeCell ref="D352:D355"/>
    <mergeCell ref="E352:E355"/>
    <mergeCell ref="F352:F355"/>
    <mergeCell ref="G352:H355"/>
    <mergeCell ref="I352:K355"/>
    <mergeCell ref="BB352:BB355"/>
    <mergeCell ref="L352:Q355"/>
    <mergeCell ref="R352:W355"/>
    <mergeCell ref="X352:Z355"/>
    <mergeCell ref="AA352:AC355"/>
    <mergeCell ref="AD352:AI355"/>
    <mergeCell ref="BA352:BA355"/>
    <mergeCell ref="C348:C351"/>
    <mergeCell ref="D348:D351"/>
    <mergeCell ref="E348:E351"/>
    <mergeCell ref="F348:F351"/>
    <mergeCell ref="G348:H351"/>
    <mergeCell ref="I348:K351"/>
    <mergeCell ref="L348:Q351"/>
    <mergeCell ref="R348:W351"/>
    <mergeCell ref="X348:Z351"/>
    <mergeCell ref="BD412:BE415"/>
    <mergeCell ref="BF412:BF415"/>
    <mergeCell ref="AA356:AC359"/>
    <mergeCell ref="AD356:AI359"/>
    <mergeCell ref="BA356:BA359"/>
    <mergeCell ref="BB356:BB359"/>
    <mergeCell ref="C412:AA415"/>
    <mergeCell ref="AB412:AF415"/>
    <mergeCell ref="AG412:AI415"/>
    <mergeCell ref="BA412:BA415"/>
    <mergeCell ref="BB412:BB415"/>
    <mergeCell ref="C356:C359"/>
    <mergeCell ref="D356:D359"/>
    <mergeCell ref="E356:E359"/>
    <mergeCell ref="F356:F359"/>
    <mergeCell ref="G356:H359"/>
    <mergeCell ref="I356:K359"/>
    <mergeCell ref="L356:Q359"/>
    <mergeCell ref="R356:W359"/>
    <mergeCell ref="X356:Z359"/>
    <mergeCell ref="C364:C367"/>
    <mergeCell ref="D364:D367"/>
    <mergeCell ref="E364:E367"/>
    <mergeCell ref="F364:F367"/>
    <mergeCell ref="G364:H367"/>
    <mergeCell ref="I364:K367"/>
    <mergeCell ref="L364:Q367"/>
    <mergeCell ref="R364:W367"/>
    <mergeCell ref="X364:Z367"/>
    <mergeCell ref="AA364:AC367"/>
    <mergeCell ref="AD364:AI367"/>
    <mergeCell ref="BA364:BA367"/>
    <mergeCell ref="AA284:AC287"/>
    <mergeCell ref="AD284:AI287"/>
    <mergeCell ref="BA284:BA287"/>
    <mergeCell ref="BB284:BB287"/>
    <mergeCell ref="C288:C291"/>
    <mergeCell ref="D288:D291"/>
    <mergeCell ref="E288:E291"/>
    <mergeCell ref="F288:F291"/>
    <mergeCell ref="G288:H291"/>
    <mergeCell ref="I288:K291"/>
    <mergeCell ref="L288:Q291"/>
    <mergeCell ref="R288:W291"/>
    <mergeCell ref="X288:Z291"/>
    <mergeCell ref="AA288:AC291"/>
    <mergeCell ref="AD288:AI291"/>
    <mergeCell ref="BA288:BA291"/>
    <mergeCell ref="BB288:BB291"/>
    <mergeCell ref="C284:C287"/>
    <mergeCell ref="D284:D287"/>
    <mergeCell ref="E284:E287"/>
    <mergeCell ref="F284:F287"/>
    <mergeCell ref="G284:H287"/>
    <mergeCell ref="I284:K287"/>
    <mergeCell ref="L284:Q287"/>
    <mergeCell ref="R284:W287"/>
    <mergeCell ref="X284:Z287"/>
    <mergeCell ref="X300:Z303"/>
    <mergeCell ref="AA292:AC295"/>
    <mergeCell ref="AD292:AI295"/>
    <mergeCell ref="BA292:BA295"/>
    <mergeCell ref="BB292:BB295"/>
    <mergeCell ref="C296:C299"/>
    <mergeCell ref="D296:D299"/>
    <mergeCell ref="E296:E299"/>
    <mergeCell ref="F296:F299"/>
    <mergeCell ref="G296:H299"/>
    <mergeCell ref="I296:K299"/>
    <mergeCell ref="L296:Q299"/>
    <mergeCell ref="R296:W299"/>
    <mergeCell ref="X296:Z299"/>
    <mergeCell ref="AA296:AC299"/>
    <mergeCell ref="AD296:AI299"/>
    <mergeCell ref="BA296:BA299"/>
    <mergeCell ref="BB296:BB299"/>
    <mergeCell ref="C292:C295"/>
    <mergeCell ref="D292:D295"/>
    <mergeCell ref="E292:E295"/>
    <mergeCell ref="F292:F295"/>
    <mergeCell ref="G292:H295"/>
    <mergeCell ref="I292:K295"/>
    <mergeCell ref="L292:Q295"/>
    <mergeCell ref="R292:W295"/>
    <mergeCell ref="X292:Z295"/>
    <mergeCell ref="E312:E315"/>
    <mergeCell ref="F312:F315"/>
    <mergeCell ref="G312:H315"/>
    <mergeCell ref="I312:K315"/>
    <mergeCell ref="L312:Q315"/>
    <mergeCell ref="R312:W315"/>
    <mergeCell ref="X312:Z315"/>
    <mergeCell ref="AA300:AC303"/>
    <mergeCell ref="AD300:AI303"/>
    <mergeCell ref="BA300:BA303"/>
    <mergeCell ref="BB300:BB303"/>
    <mergeCell ref="C304:C307"/>
    <mergeCell ref="D304:D307"/>
    <mergeCell ref="E304:E307"/>
    <mergeCell ref="F304:F307"/>
    <mergeCell ref="G304:H307"/>
    <mergeCell ref="I304:K307"/>
    <mergeCell ref="L304:Q307"/>
    <mergeCell ref="R304:W307"/>
    <mergeCell ref="X304:Z307"/>
    <mergeCell ref="AA304:AC307"/>
    <mergeCell ref="AD304:AI307"/>
    <mergeCell ref="BA304:BA307"/>
    <mergeCell ref="BB304:BB307"/>
    <mergeCell ref="C300:C303"/>
    <mergeCell ref="D300:D303"/>
    <mergeCell ref="E300:E303"/>
    <mergeCell ref="F300:F303"/>
    <mergeCell ref="G300:H303"/>
    <mergeCell ref="I300:K303"/>
    <mergeCell ref="L300:Q303"/>
    <mergeCell ref="R300:W303"/>
    <mergeCell ref="AA320:AC323"/>
    <mergeCell ref="AD320:AI323"/>
    <mergeCell ref="BA320:BA323"/>
    <mergeCell ref="BB320:BB323"/>
    <mergeCell ref="C320:C323"/>
    <mergeCell ref="D320:D323"/>
    <mergeCell ref="E320:E323"/>
    <mergeCell ref="F320:F323"/>
    <mergeCell ref="G320:H323"/>
    <mergeCell ref="I320:K323"/>
    <mergeCell ref="L320:Q323"/>
    <mergeCell ref="R320:W323"/>
    <mergeCell ref="X320:Z323"/>
    <mergeCell ref="AA312:AC315"/>
    <mergeCell ref="AD312:AI315"/>
    <mergeCell ref="BA312:BA315"/>
    <mergeCell ref="BB312:BB315"/>
    <mergeCell ref="C316:C319"/>
    <mergeCell ref="D316:D319"/>
    <mergeCell ref="E316:E319"/>
    <mergeCell ref="F316:F319"/>
    <mergeCell ref="G316:H319"/>
    <mergeCell ref="I316:K319"/>
    <mergeCell ref="L316:Q319"/>
    <mergeCell ref="R316:W319"/>
    <mergeCell ref="X316:Z319"/>
    <mergeCell ref="AA316:AC319"/>
    <mergeCell ref="AD316:AI319"/>
    <mergeCell ref="BA316:BA319"/>
    <mergeCell ref="BB316:BB319"/>
    <mergeCell ref="C312:C315"/>
    <mergeCell ref="D312:D315"/>
  </mergeCells>
  <phoneticPr fontId="3"/>
  <conditionalFormatting sqref="R236">
    <cfRule type="expression" dxfId="67" priority="51">
      <formula>IF(R236="定",TRUE)</formula>
    </cfRule>
    <cfRule type="expression" dxfId="66" priority="52">
      <formula>IF(#REF!="×",TRUE)</formula>
    </cfRule>
    <cfRule type="expression" dxfId="65" priority="53">
      <formula>IF(R236=0,TRUE)</formula>
    </cfRule>
  </conditionalFormatting>
  <conditionalFormatting sqref="AD236">
    <cfRule type="expression" dxfId="64" priority="48">
      <formula>IF(AD236="定",TRUE)</formula>
    </cfRule>
    <cfRule type="expression" dxfId="63" priority="49">
      <formula>IF(CB236="×",TRUE)</formula>
    </cfRule>
    <cfRule type="expression" dxfId="62" priority="50">
      <formula>IF(AD236=0,TRUE)</formula>
    </cfRule>
  </conditionalFormatting>
  <conditionalFormatting sqref="R240 R244 R248 R252 R256 R260 R264 R268 R272 R276 R280 R324 R328 R332 R336 R340 R344 R348 R352 R356">
    <cfRule type="expression" dxfId="61" priority="45">
      <formula>IF(R240="定",TRUE)</formula>
    </cfRule>
    <cfRule type="expression" dxfId="60" priority="46">
      <formula>IF(#REF!="×",TRUE)</formula>
    </cfRule>
    <cfRule type="expression" dxfId="59" priority="47">
      <formula>IF(R240=0,TRUE)</formula>
    </cfRule>
  </conditionalFormatting>
  <conditionalFormatting sqref="AD240 AD244 AD248 AD252 AD256 AD260 AD264 AD268 AD272 AD276 AD280 AD324 AD328 AD332 AD336 AD340 AD344 AD348 AD352 AD356">
    <cfRule type="expression" dxfId="58" priority="42">
      <formula>IF(AD240="定",TRUE)</formula>
    </cfRule>
    <cfRule type="expression" dxfId="57" priority="43">
      <formula>IF(CB240="×",TRUE)</formula>
    </cfRule>
    <cfRule type="expression" dxfId="56" priority="44">
      <formula>IF(AD240=0,TRUE)</formula>
    </cfRule>
  </conditionalFormatting>
  <conditionalFormatting sqref="R284 R288 R292 R296 R300 R304 R312 R316 R320">
    <cfRule type="expression" dxfId="55" priority="39">
      <formula>IF(R284="定",TRUE)</formula>
    </cfRule>
    <cfRule type="expression" dxfId="54" priority="40">
      <formula>IF(#REF!="×",TRUE)</formula>
    </cfRule>
    <cfRule type="expression" dxfId="53" priority="41">
      <formula>IF(R284=0,TRUE)</formula>
    </cfRule>
  </conditionalFormatting>
  <conditionalFormatting sqref="AD284 AD288 AD292 AD296 AD300 AD304 AD312 AD316 AD320">
    <cfRule type="expression" dxfId="52" priority="36">
      <formula>IF(AD284="定",TRUE)</formula>
    </cfRule>
    <cfRule type="expression" dxfId="51" priority="37">
      <formula>IF(CB284="×",TRUE)</formula>
    </cfRule>
    <cfRule type="expression" dxfId="50" priority="38">
      <formula>IF(AD284=0,TRUE)</formula>
    </cfRule>
  </conditionalFormatting>
  <conditionalFormatting sqref="C240:AI295 D236:AI239">
    <cfRule type="expression" dxfId="49" priority="35">
      <formula>IF($C$13="☑",TRUE)</formula>
    </cfRule>
  </conditionalFormatting>
  <conditionalFormatting sqref="R372 R376 R380 R384 R388 R392 R396 R400 R404">
    <cfRule type="expression" dxfId="48" priority="18">
      <formula>IF(R372="定",TRUE)</formula>
    </cfRule>
    <cfRule type="expression" dxfId="47" priority="19">
      <formula>IF(#REF!="×",TRUE)</formula>
    </cfRule>
    <cfRule type="expression" dxfId="46" priority="20">
      <formula>IF(R372=0,TRUE)</formula>
    </cfRule>
  </conditionalFormatting>
  <conditionalFormatting sqref="AD372 AD376 AD380 AD384 AD388 AD392 AD396 AD400 AD404">
    <cfRule type="expression" dxfId="45" priority="15">
      <formula>IF(AD372="定",TRUE)</formula>
    </cfRule>
    <cfRule type="expression" dxfId="44" priority="16">
      <formula>IF(CB372="×",TRUE)</formula>
    </cfRule>
    <cfRule type="expression" dxfId="43" priority="17">
      <formula>IF(AD372=0,TRUE)</formula>
    </cfRule>
  </conditionalFormatting>
  <conditionalFormatting sqref="R360 R364 R368">
    <cfRule type="expression" dxfId="42" priority="12">
      <formula>IF(R360="定",TRUE)</formula>
    </cfRule>
    <cfRule type="expression" dxfId="41" priority="13">
      <formula>IF(#REF!="×",TRUE)</formula>
    </cfRule>
    <cfRule type="expression" dxfId="40" priority="14">
      <formula>IF(R360=0,TRUE)</formula>
    </cfRule>
  </conditionalFormatting>
  <conditionalFormatting sqref="AD360 AD364 AD368">
    <cfRule type="expression" dxfId="39" priority="9">
      <formula>IF(AD360="定",TRUE)</formula>
    </cfRule>
    <cfRule type="expression" dxfId="38" priority="10">
      <formula>IF(CB360="×",TRUE)</formula>
    </cfRule>
    <cfRule type="expression" dxfId="37" priority="11">
      <formula>IF(AD360=0,TRUE)</formula>
    </cfRule>
  </conditionalFormatting>
  <conditionalFormatting sqref="C236:AI311">
    <cfRule type="expression" dxfId="36" priority="8">
      <formula>IF($C$14="☑",TRUE)</formula>
    </cfRule>
  </conditionalFormatting>
  <conditionalFormatting sqref="C236:AI295">
    <cfRule type="expression" dxfId="35" priority="7">
      <formula>IF($C$13="☑",TRUE)</formula>
    </cfRule>
  </conditionalFormatting>
  <dataValidations count="6">
    <dataValidation type="whole" allowBlank="1" showInputMessage="1" showErrorMessage="1" sqref="H199:I200 H204:I205 H180:I181 H185:I186 H66:I67 H71:I72 H85:I86 H90:I91 H104:I105 H109:I110 H123:I124 H128:I129 H142:I143 H147:I148 H161:I162 H166:I167" xr:uid="{249DA08A-745E-40D7-8DCA-1A72B8DCA6F7}">
      <formula1>5</formula1>
      <formula2>28</formula2>
    </dataValidation>
    <dataValidation type="decimal" operator="greaterThan" allowBlank="1" showInputMessage="1" showErrorMessage="1" sqref="E220:K221" xr:uid="{3F76A5DD-96D1-45C8-A935-749E6F886741}">
      <formula1>0</formula1>
    </dataValidation>
    <dataValidation type="list" allowBlank="1" showInputMessage="1" showErrorMessage="1" sqref="C42:D42 C61:D61 C80:D80 C99:D99 C118:D118 C137:D137 C156:D156 C175:D175 C194:D194 C213:D213 C12:D14" xr:uid="{765D9BA7-F4B7-4083-BE88-C3708BFC1386}">
      <formula1>"☑,□"</formula1>
    </dataValidation>
    <dataValidation type="whole" allowBlank="1" showInputMessage="1" showErrorMessage="1" sqref="L204:M205 X204:Y205 AN204:AO205 AN199:AO200 AN33:AO34 AN28:AO29 L28:M29 X28:Y29 L33:M34 X33:Y34 AN52:AO53 AN47:AO48 L66:M67 X66:Y67 L71:M72 X71:Y72 AN71:AO72 AN66:AO67 L85:M86 X85:Y86 L90:M91 X90:Y91 AN90:AO91 AN85:AO86 L104:M105 X104:Y105 L109:M110 X109:Y110 AN109:AO110 AN104:AO105 L123:M124 X123:Y124 L128:M129 X128:Y129 AN128:AO129 AN123:AO124 L142:M143 X142:Y143 L147:M148 X147:Y148 AN147:AO148 AN142:AO143 L161:M162 X161:Y162 L166:M167 X166:Y167 AN166:AO167 AN161:AO162 L180:M181 X180:Y181 L185:M186 X185:Y186 AN185:AO186 AN180:AO181 L199:M200 X199:Y200 L47:M48 X47:Y48 L52:M53 X52:Y53" xr:uid="{5E0C029E-1C51-45A1-8C46-60A5B173F8C9}">
      <formula1>0</formula1>
      <formula2>59</formula2>
    </dataValidation>
    <dataValidation type="list" allowBlank="1" showInputMessage="1" showErrorMessage="1" sqref="I236:K307 I312:K407" xr:uid="{06946DA7-005F-4851-B477-AC95CB716889}">
      <formula1>"○,定,×,－"</formula1>
    </dataValidation>
    <dataValidation type="whole" allowBlank="1" showInputMessage="1" showErrorMessage="1" sqref="X236:Z307 X312:Z407" xr:uid="{557A657B-29F9-4CB5-99FA-B26CE4028DCC}">
      <formula1>1</formula1>
      <formula2>10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3" manualBreakCount="3">
    <brk id="42" max="16383" man="1"/>
    <brk id="214" max="44" man="1"/>
    <brk id="311" max="4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8883F13-7E2C-4E29-BBC2-7E010559BEDE}">
            <xm:f>IF(支給額計算書!$C$14="☑",TRUE)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C408:AA411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3CA5-E7D0-4DC8-B793-63596A27716F}">
  <sheetPr>
    <pageSetUpPr fitToPage="1"/>
  </sheetPr>
  <dimension ref="A1:BG416"/>
  <sheetViews>
    <sheetView showZeros="0" view="pageBreakPreview" zoomScale="55" zoomScaleNormal="100" zoomScaleSheetLayoutView="55" zoomScalePageLayoutView="40" workbookViewId="0">
      <selection activeCell="A2" sqref="A2:H2"/>
    </sheetView>
  </sheetViews>
  <sheetFormatPr defaultColWidth="9" defaultRowHeight="18.75" x14ac:dyDescent="0.15"/>
  <cols>
    <col min="1" max="3" width="4.125" style="1" customWidth="1"/>
    <col min="4" max="4" width="4.125" style="67" customWidth="1"/>
    <col min="5" max="5" width="4.125" style="1" customWidth="1"/>
    <col min="6" max="31" width="3.375" style="1" customWidth="1"/>
    <col min="32" max="43" width="3.625" style="1" customWidth="1"/>
    <col min="44" max="44" width="4" style="1" customWidth="1"/>
    <col min="45" max="45" width="2.375" style="1" customWidth="1"/>
    <col min="46" max="55" width="9" style="1" hidden="1" customWidth="1"/>
    <col min="56" max="16384" width="9" style="1"/>
  </cols>
  <sheetData>
    <row r="1" spans="1:59" ht="29.25" customHeight="1" x14ac:dyDescent="0.15">
      <c r="D1" s="2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"/>
      <c r="BE1" s="3"/>
      <c r="BF1" s="3"/>
    </row>
    <row r="2" spans="1:59" ht="35.1" customHeight="1" x14ac:dyDescent="0.15">
      <c r="A2" s="320" t="s">
        <v>102</v>
      </c>
      <c r="B2" s="320"/>
      <c r="C2" s="320"/>
      <c r="D2" s="320"/>
      <c r="E2" s="320"/>
      <c r="F2" s="320"/>
      <c r="G2" s="320"/>
      <c r="H2" s="320"/>
      <c r="I2" s="321" t="s">
        <v>87</v>
      </c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2">
        <v>3</v>
      </c>
      <c r="AL2" s="322"/>
      <c r="AM2" s="322"/>
      <c r="AN2" s="322"/>
      <c r="AO2" s="322"/>
      <c r="AP2" s="322"/>
      <c r="AQ2" s="322"/>
      <c r="AR2" s="322"/>
      <c r="AS2" s="322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"/>
      <c r="BE2" s="4"/>
      <c r="BF2" s="4"/>
    </row>
    <row r="3" spans="1:59" ht="35.1" customHeight="1" x14ac:dyDescent="0.15">
      <c r="A3" s="321" t="s">
        <v>88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"/>
      <c r="BE3" s="4"/>
      <c r="BF3" s="4"/>
    </row>
    <row r="4" spans="1:59" ht="15.75" customHeight="1" thickBo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1"/>
      <c r="AT4" s="100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</row>
    <row r="5" spans="1:59" ht="27.75" customHeight="1" x14ac:dyDescent="0.15">
      <c r="A5" s="94"/>
      <c r="B5" s="94"/>
      <c r="C5" s="323" t="s">
        <v>90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7" t="s">
        <v>91</v>
      </c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 t="s">
        <v>92</v>
      </c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9"/>
      <c r="AR5" s="93"/>
      <c r="AS5" s="93"/>
      <c r="AT5" s="100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1:59" ht="27.75" customHeight="1" x14ac:dyDescent="0.15">
      <c r="A6" s="94"/>
      <c r="B6" s="94"/>
      <c r="C6" s="325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30"/>
      <c r="AR6" s="93"/>
      <c r="AS6" s="93"/>
      <c r="AT6" s="100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1:59" ht="27.75" customHeight="1" x14ac:dyDescent="0.15">
      <c r="A7" s="96"/>
      <c r="B7" s="96"/>
      <c r="C7" s="387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3"/>
      <c r="AR7" s="97"/>
      <c r="AS7" s="97"/>
      <c r="AT7" s="100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</row>
    <row r="8" spans="1:59" ht="27.75" customHeight="1" thickBot="1" x14ac:dyDescent="0.2">
      <c r="A8" s="96"/>
      <c r="B8" s="96"/>
      <c r="C8" s="389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4"/>
      <c r="AR8" s="97"/>
      <c r="AS8" s="97"/>
      <c r="AT8" s="100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</row>
    <row r="9" spans="1:59" ht="27.75" customHeight="1" x14ac:dyDescent="0.15">
      <c r="A9" s="92"/>
      <c r="B9" s="95"/>
      <c r="C9" s="339" t="s">
        <v>108</v>
      </c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95"/>
      <c r="AS9" s="95"/>
      <c r="AT9" s="100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</row>
    <row r="10" spans="1:59" ht="14.25" customHeight="1" thickBot="1" x14ac:dyDescent="0.2">
      <c r="A10" s="109"/>
      <c r="B10" s="109"/>
      <c r="C10" s="111"/>
      <c r="D10" s="111"/>
      <c r="E10" s="111"/>
      <c r="F10" s="111"/>
      <c r="G10" s="111"/>
      <c r="H10" s="111"/>
      <c r="I10" s="111"/>
      <c r="J10" s="111"/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09"/>
      <c r="AR10" s="109"/>
      <c r="AS10" s="91"/>
      <c r="AT10" s="109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</row>
    <row r="11" spans="1:59" ht="48" customHeight="1" x14ac:dyDescent="0.15">
      <c r="A11" s="109"/>
      <c r="B11" s="109"/>
      <c r="C11" s="340" t="s">
        <v>111</v>
      </c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2"/>
      <c r="AQ11" s="109"/>
      <c r="AR11" s="109"/>
      <c r="AS11" s="91"/>
      <c r="AT11" s="109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</row>
    <row r="12" spans="1:59" ht="48" customHeight="1" x14ac:dyDescent="0.15">
      <c r="A12" s="109"/>
      <c r="B12" s="109"/>
      <c r="C12" s="347" t="s">
        <v>109</v>
      </c>
      <c r="D12" s="348"/>
      <c r="E12" s="345" t="s">
        <v>112</v>
      </c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6"/>
      <c r="AQ12" s="109"/>
      <c r="AR12" s="109"/>
      <c r="AS12" s="91"/>
      <c r="AT12" s="109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</row>
    <row r="13" spans="1:59" ht="48" customHeight="1" x14ac:dyDescent="0.15">
      <c r="A13" s="109"/>
      <c r="B13" s="109"/>
      <c r="C13" s="347" t="s">
        <v>109</v>
      </c>
      <c r="D13" s="348"/>
      <c r="E13" s="345" t="s">
        <v>113</v>
      </c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6"/>
      <c r="AQ13" s="109"/>
      <c r="AR13" s="109"/>
      <c r="AS13" s="91"/>
      <c r="AT13" s="109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</row>
    <row r="14" spans="1:59" ht="48" customHeight="1" thickBot="1" x14ac:dyDescent="0.2">
      <c r="A14" s="113"/>
      <c r="B14" s="113"/>
      <c r="C14" s="370" t="s">
        <v>109</v>
      </c>
      <c r="D14" s="371"/>
      <c r="E14" s="372" t="s">
        <v>114</v>
      </c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/>
      <c r="AO14" s="372"/>
      <c r="AP14" s="373"/>
      <c r="AQ14" s="113"/>
      <c r="AR14" s="113"/>
      <c r="AS14" s="91"/>
      <c r="AT14" s="113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</row>
    <row r="15" spans="1:59" ht="9.75" customHeight="1" x14ac:dyDescent="0.1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91"/>
      <c r="AT15" s="109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</row>
    <row r="16" spans="1:59" s="10" customFormat="1" ht="28.5" customHeight="1" x14ac:dyDescent="0.15">
      <c r="A16" s="5" t="s">
        <v>86</v>
      </c>
      <c r="B16" s="6"/>
      <c r="C16" s="6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9"/>
      <c r="BE16" s="9"/>
      <c r="BF16" s="9"/>
    </row>
    <row r="17" spans="1:58" s="11" customFormat="1" ht="15" customHeight="1" x14ac:dyDescent="0.15">
      <c r="D17" s="12"/>
      <c r="U17" s="10"/>
      <c r="V17" s="10"/>
      <c r="W17" s="10"/>
      <c r="X17" s="1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14"/>
      <c r="BE17" s="14"/>
      <c r="BF17" s="14"/>
    </row>
    <row r="18" spans="1:58" s="17" customFormat="1" ht="4.5" customHeight="1" x14ac:dyDescent="0.15">
      <c r="A18" s="15"/>
      <c r="B18" s="15"/>
      <c r="C18" s="16"/>
      <c r="F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38"/>
      <c r="AV18" s="38"/>
      <c r="AW18" s="38"/>
      <c r="AX18" s="38"/>
      <c r="AY18" s="38"/>
      <c r="AZ18" s="38"/>
      <c r="BA18" s="38"/>
      <c r="BB18" s="38"/>
      <c r="BC18" s="38"/>
      <c r="BD18" s="9"/>
      <c r="BE18" s="9"/>
      <c r="BF18" s="9"/>
    </row>
    <row r="19" spans="1:58" s="10" customFormat="1" ht="28.5" customHeight="1" x14ac:dyDescent="0.15">
      <c r="A19" s="18"/>
      <c r="B19" s="19" t="s">
        <v>1</v>
      </c>
      <c r="D19" s="20"/>
      <c r="X19" s="13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9"/>
      <c r="BE19" s="9"/>
      <c r="BF19" s="9"/>
    </row>
    <row r="20" spans="1:58" s="10" customFormat="1" ht="28.5" customHeight="1" x14ac:dyDescent="0.15">
      <c r="A20" s="18"/>
      <c r="B20" s="19" t="s">
        <v>2</v>
      </c>
      <c r="D20" s="20"/>
      <c r="X20" s="13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21"/>
      <c r="BE20" s="21"/>
      <c r="BF20" s="21"/>
    </row>
    <row r="21" spans="1:58" s="10" customFormat="1" ht="28.5" customHeight="1" x14ac:dyDescent="0.15">
      <c r="A21" s="18"/>
      <c r="B21" s="19" t="s">
        <v>3</v>
      </c>
      <c r="D21" s="20"/>
      <c r="X21" s="13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1"/>
      <c r="BE21" s="21"/>
      <c r="BF21" s="21"/>
    </row>
    <row r="22" spans="1:58" s="10" customFormat="1" ht="39" customHeight="1" x14ac:dyDescent="0.15">
      <c r="A22" s="18"/>
      <c r="B22" s="248" t="s">
        <v>4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21"/>
      <c r="BE22" s="21"/>
      <c r="BF22" s="21"/>
    </row>
    <row r="23" spans="1:58" s="10" customFormat="1" ht="28.5" customHeight="1" x14ac:dyDescent="0.15">
      <c r="A23" s="18"/>
      <c r="B23" s="19"/>
      <c r="D23" s="20"/>
      <c r="X23" s="13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21"/>
      <c r="BE23" s="21"/>
      <c r="BF23" s="21"/>
    </row>
    <row r="24" spans="1:58" s="17" customFormat="1" ht="4.5" customHeight="1" x14ac:dyDescent="0.15">
      <c r="A24" s="15"/>
      <c r="B24" s="15"/>
      <c r="C24" s="16"/>
      <c r="F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34"/>
      <c r="AV24" s="34"/>
      <c r="AW24" s="34"/>
      <c r="AX24" s="34"/>
      <c r="AY24" s="34"/>
      <c r="AZ24" s="34"/>
      <c r="BA24" s="34"/>
      <c r="BB24" s="34"/>
      <c r="BC24" s="34"/>
      <c r="BD24" s="21"/>
      <c r="BE24" s="21"/>
      <c r="BF24" s="21"/>
    </row>
    <row r="25" spans="1:58" ht="25.5" customHeight="1" x14ac:dyDescent="0.15">
      <c r="A25" s="308" t="s">
        <v>5</v>
      </c>
      <c r="B25" s="309"/>
      <c r="C25" s="309"/>
      <c r="D25" s="309"/>
      <c r="E25" s="309"/>
      <c r="F25" s="309"/>
      <c r="G25" s="309"/>
      <c r="H25" s="309"/>
      <c r="I25" s="310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31"/>
      <c r="AU25" s="31" t="s">
        <v>6</v>
      </c>
      <c r="AV25" s="34"/>
      <c r="AW25" s="34"/>
      <c r="AX25" s="34"/>
      <c r="AY25" s="34"/>
      <c r="AZ25" s="31"/>
      <c r="BA25" s="34"/>
      <c r="BB25" s="34"/>
      <c r="BC25" s="34"/>
      <c r="BD25" s="21"/>
      <c r="BE25" s="21"/>
      <c r="BF25" s="21"/>
    </row>
    <row r="26" spans="1:58" ht="17.25" customHeight="1" x14ac:dyDescent="0.15">
      <c r="A26" s="311"/>
      <c r="B26" s="312"/>
      <c r="C26" s="312"/>
      <c r="D26" s="312"/>
      <c r="E26" s="312"/>
      <c r="F26" s="312"/>
      <c r="G26" s="312"/>
      <c r="H26" s="312"/>
      <c r="I26" s="31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5"/>
      <c r="AC26" s="25"/>
      <c r="AD26" s="25"/>
      <c r="AE26" s="26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7"/>
      <c r="AQ26" s="27"/>
      <c r="AR26" s="27"/>
      <c r="AS26" s="27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"/>
      <c r="BE26" s="3"/>
      <c r="BF26" s="3"/>
    </row>
    <row r="27" spans="1:58" ht="28.5" customHeight="1" x14ac:dyDescent="0.15">
      <c r="A27" s="28"/>
      <c r="B27" s="29" t="s">
        <v>7</v>
      </c>
      <c r="C27" s="30"/>
      <c r="D27" s="30"/>
      <c r="E27" s="30"/>
      <c r="F27" s="31"/>
      <c r="G27" s="32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/>
      <c r="AB27" s="34"/>
      <c r="AC27" s="34"/>
      <c r="AD27" s="34"/>
      <c r="AE27" s="29" t="s">
        <v>8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1"/>
      <c r="AU27" s="31"/>
      <c r="AV27" s="31" t="s">
        <v>9</v>
      </c>
      <c r="AW27" s="31"/>
      <c r="AX27" s="31"/>
      <c r="AY27" s="31" t="s">
        <v>10</v>
      </c>
      <c r="AZ27" s="31"/>
      <c r="BA27" s="31"/>
      <c r="BB27" s="31"/>
      <c r="BC27" s="31"/>
      <c r="BD27" s="3"/>
      <c r="BE27" s="3"/>
      <c r="BF27" s="3"/>
    </row>
    <row r="28" spans="1:58" ht="25.5" customHeight="1" x14ac:dyDescent="0.15">
      <c r="A28" s="28"/>
      <c r="B28" s="221" t="s">
        <v>11</v>
      </c>
      <c r="C28" s="296"/>
      <c r="D28" s="296"/>
      <c r="E28" s="297"/>
      <c r="F28" s="301" t="s">
        <v>12</v>
      </c>
      <c r="G28" s="301"/>
      <c r="H28" s="282"/>
      <c r="I28" s="282"/>
      <c r="J28" s="285" t="s">
        <v>13</v>
      </c>
      <c r="K28" s="285"/>
      <c r="L28" s="282"/>
      <c r="M28" s="282"/>
      <c r="N28" s="285" t="s">
        <v>14</v>
      </c>
      <c r="O28" s="287"/>
      <c r="P28" s="302" t="s">
        <v>15</v>
      </c>
      <c r="Q28" s="287"/>
      <c r="R28" s="279" t="s">
        <v>16</v>
      </c>
      <c r="S28" s="279"/>
      <c r="T28" s="282"/>
      <c r="U28" s="282"/>
      <c r="V28" s="285" t="s">
        <v>13</v>
      </c>
      <c r="W28" s="285"/>
      <c r="X28" s="282"/>
      <c r="Y28" s="282"/>
      <c r="Z28" s="285" t="s">
        <v>14</v>
      </c>
      <c r="AA28" s="287"/>
      <c r="AB28" s="31"/>
      <c r="AC28" s="31"/>
      <c r="AD28" s="31"/>
      <c r="AE28" s="264" t="s">
        <v>17</v>
      </c>
      <c r="AF28" s="303"/>
      <c r="AG28" s="303"/>
      <c r="AH28" s="303"/>
      <c r="AI28" s="305"/>
      <c r="AJ28" s="293">
        <f>ROUNDDOWN(AY28/60,0)</f>
        <v>0</v>
      </c>
      <c r="AK28" s="293"/>
      <c r="AL28" s="303" t="s">
        <v>18</v>
      </c>
      <c r="AM28" s="303"/>
      <c r="AN28" s="293">
        <f>AY28-AJ28*60</f>
        <v>0</v>
      </c>
      <c r="AO28" s="293"/>
      <c r="AP28" s="285" t="s">
        <v>14</v>
      </c>
      <c r="AQ28" s="287"/>
      <c r="AR28" s="34"/>
      <c r="AS28" s="31"/>
      <c r="AT28" s="276"/>
      <c r="AU28" s="276" t="s">
        <v>19</v>
      </c>
      <c r="AV28" s="291">
        <f>T28*60+X28</f>
        <v>0</v>
      </c>
      <c r="AW28" s="31"/>
      <c r="AX28" s="276" t="s">
        <v>20</v>
      </c>
      <c r="AY28" s="291">
        <f>(T28*60+X28)-(H28*60+L28)</f>
        <v>0</v>
      </c>
      <c r="AZ28" s="31"/>
      <c r="BA28" s="31"/>
      <c r="BB28" s="31"/>
      <c r="BC28" s="31"/>
      <c r="BD28" s="3"/>
      <c r="BE28" s="3"/>
      <c r="BF28" s="3"/>
    </row>
    <row r="29" spans="1:58" ht="35.25" customHeight="1" x14ac:dyDescent="0.15">
      <c r="A29" s="28"/>
      <c r="B29" s="298"/>
      <c r="C29" s="299"/>
      <c r="D29" s="299"/>
      <c r="E29" s="300"/>
      <c r="F29" s="301"/>
      <c r="G29" s="301"/>
      <c r="H29" s="284"/>
      <c r="I29" s="284"/>
      <c r="J29" s="286"/>
      <c r="K29" s="286"/>
      <c r="L29" s="284"/>
      <c r="M29" s="284"/>
      <c r="N29" s="286"/>
      <c r="O29" s="288"/>
      <c r="P29" s="290"/>
      <c r="Q29" s="288"/>
      <c r="R29" s="280"/>
      <c r="S29" s="280"/>
      <c r="T29" s="284"/>
      <c r="U29" s="284"/>
      <c r="V29" s="286"/>
      <c r="W29" s="286"/>
      <c r="X29" s="284"/>
      <c r="Y29" s="284"/>
      <c r="Z29" s="286"/>
      <c r="AA29" s="288"/>
      <c r="AB29" s="31"/>
      <c r="AC29" s="31"/>
      <c r="AD29" s="31"/>
      <c r="AE29" s="306"/>
      <c r="AF29" s="304"/>
      <c r="AG29" s="304"/>
      <c r="AH29" s="304"/>
      <c r="AI29" s="307"/>
      <c r="AJ29" s="295"/>
      <c r="AK29" s="295"/>
      <c r="AL29" s="304"/>
      <c r="AM29" s="304"/>
      <c r="AN29" s="295"/>
      <c r="AO29" s="295"/>
      <c r="AP29" s="286"/>
      <c r="AQ29" s="288"/>
      <c r="AR29" s="34"/>
      <c r="AS29" s="31"/>
      <c r="AT29" s="276"/>
      <c r="AU29" s="276"/>
      <c r="AV29" s="291"/>
      <c r="AW29" s="31"/>
      <c r="AX29" s="276"/>
      <c r="AY29" s="291"/>
      <c r="AZ29" s="31"/>
      <c r="BA29" s="31"/>
      <c r="BB29" s="31"/>
      <c r="BC29" s="31"/>
      <c r="BD29" s="3"/>
      <c r="BE29" s="3"/>
      <c r="BF29" s="3"/>
    </row>
    <row r="30" spans="1:58" ht="17.25" customHeight="1" x14ac:dyDescent="0.15">
      <c r="A30" s="28"/>
      <c r="B30" s="35"/>
      <c r="C30" s="35"/>
      <c r="D30" s="35"/>
      <c r="E30" s="35"/>
      <c r="F30" s="36"/>
      <c r="G30" s="36"/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4"/>
      <c r="Y30" s="34"/>
      <c r="Z30" s="32"/>
      <c r="AA30" s="33"/>
      <c r="AB30" s="34"/>
      <c r="AC30" s="34"/>
      <c r="AD30" s="34"/>
      <c r="AE30" s="38"/>
      <c r="AF30" s="38"/>
      <c r="AG30" s="38"/>
      <c r="AH30" s="38"/>
      <c r="AI30" s="38"/>
      <c r="AJ30" s="39" t="s">
        <v>21</v>
      </c>
      <c r="AK30" s="38"/>
      <c r="AL30" s="38"/>
      <c r="AM30" s="38"/>
      <c r="AN30" s="38"/>
      <c r="AO30" s="38"/>
      <c r="AP30" s="38"/>
      <c r="AQ30" s="38"/>
      <c r="AR30" s="34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"/>
      <c r="BE30" s="3"/>
      <c r="BF30" s="3"/>
    </row>
    <row r="31" spans="1:58" s="31" customFormat="1" ht="25.5" customHeight="1" x14ac:dyDescent="0.15">
      <c r="A31" s="28"/>
      <c r="B31" s="29"/>
      <c r="C31" s="30"/>
      <c r="D31" s="30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4"/>
      <c r="Y31" s="34"/>
      <c r="Z31" s="32"/>
      <c r="AA31" s="33"/>
      <c r="AB31" s="34"/>
      <c r="AC31" s="34"/>
      <c r="AD31" s="34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4"/>
      <c r="AV31" s="43" t="s">
        <v>22</v>
      </c>
      <c r="AY31" s="31" t="s">
        <v>23</v>
      </c>
      <c r="BB31" s="31" t="s">
        <v>24</v>
      </c>
      <c r="BD31" s="3"/>
      <c r="BE31" s="3"/>
      <c r="BF31" s="3"/>
    </row>
    <row r="32" spans="1:58" s="48" customFormat="1" ht="25.5" customHeight="1" x14ac:dyDescent="0.15">
      <c r="A32" s="41"/>
      <c r="B32" s="42" t="s">
        <v>103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2"/>
      <c r="Q32" s="42"/>
      <c r="R32" s="42"/>
      <c r="S32" s="42"/>
      <c r="T32" s="42"/>
      <c r="U32" s="13"/>
      <c r="V32" s="42"/>
      <c r="W32" s="42"/>
      <c r="X32" s="34"/>
      <c r="Y32" s="34"/>
      <c r="Z32" s="32"/>
      <c r="AA32" s="33"/>
      <c r="AB32" s="34"/>
      <c r="AC32" s="34"/>
      <c r="AD32" s="34"/>
      <c r="AE32" s="44" t="s">
        <v>25</v>
      </c>
      <c r="AF32" s="45"/>
      <c r="AG32" s="46"/>
      <c r="AH32" s="46"/>
      <c r="AI32" s="46"/>
      <c r="AJ32" s="46"/>
      <c r="AK32" s="46"/>
      <c r="AL32" s="46"/>
      <c r="AM32" s="46"/>
      <c r="AN32" s="38"/>
      <c r="AO32" s="38"/>
      <c r="AP32" s="38"/>
      <c r="AQ32" s="47"/>
      <c r="AR32" s="34"/>
      <c r="AS32" s="31"/>
      <c r="AT32" s="43"/>
      <c r="AU32" s="43"/>
      <c r="AV32" s="43" t="s">
        <v>26</v>
      </c>
      <c r="AW32" s="43"/>
      <c r="AX32" s="43"/>
      <c r="AY32" s="31" t="s">
        <v>27</v>
      </c>
      <c r="AZ32" s="43"/>
      <c r="BA32" s="31"/>
      <c r="BB32" s="31" t="s">
        <v>28</v>
      </c>
      <c r="BC32" s="43"/>
      <c r="BD32" s="3"/>
      <c r="BE32" s="40"/>
      <c r="BF32" s="40"/>
    </row>
    <row r="33" spans="1:58" ht="25.5" customHeight="1" x14ac:dyDescent="0.15">
      <c r="A33" s="28"/>
      <c r="B33" s="221" t="s">
        <v>11</v>
      </c>
      <c r="C33" s="296"/>
      <c r="D33" s="296"/>
      <c r="E33" s="297"/>
      <c r="F33" s="301" t="s">
        <v>12</v>
      </c>
      <c r="G33" s="301"/>
      <c r="H33" s="282"/>
      <c r="I33" s="282"/>
      <c r="J33" s="285" t="s">
        <v>13</v>
      </c>
      <c r="K33" s="285"/>
      <c r="L33" s="282"/>
      <c r="M33" s="282"/>
      <c r="N33" s="285" t="s">
        <v>14</v>
      </c>
      <c r="O33" s="287"/>
      <c r="P33" s="302" t="s">
        <v>15</v>
      </c>
      <c r="Q33" s="287"/>
      <c r="R33" s="279" t="s">
        <v>16</v>
      </c>
      <c r="S33" s="279"/>
      <c r="T33" s="281"/>
      <c r="U33" s="282"/>
      <c r="V33" s="285" t="s">
        <v>13</v>
      </c>
      <c r="W33" s="285"/>
      <c r="X33" s="282"/>
      <c r="Y33" s="282"/>
      <c r="Z33" s="285" t="s">
        <v>14</v>
      </c>
      <c r="AA33" s="287"/>
      <c r="AB33" s="34"/>
      <c r="AC33" s="34"/>
      <c r="AD33" s="34"/>
      <c r="AE33" s="289" t="s">
        <v>29</v>
      </c>
      <c r="AF33" s="285"/>
      <c r="AG33" s="285"/>
      <c r="AH33" s="285"/>
      <c r="AI33" s="287"/>
      <c r="AJ33" s="292">
        <f>ROUNDDOWN(AV38/60,0)</f>
        <v>0</v>
      </c>
      <c r="AK33" s="293"/>
      <c r="AL33" s="285" t="s">
        <v>13</v>
      </c>
      <c r="AM33" s="285"/>
      <c r="AN33" s="293">
        <f>AV38-AJ33*60</f>
        <v>0</v>
      </c>
      <c r="AO33" s="293"/>
      <c r="AP33" s="285" t="s">
        <v>14</v>
      </c>
      <c r="AQ33" s="287"/>
      <c r="AR33" s="34"/>
      <c r="AS33" s="49"/>
      <c r="AT33" s="31"/>
      <c r="AU33" s="276" t="s">
        <v>30</v>
      </c>
      <c r="AV33" s="291">
        <f>IF(AY33&lt;=BB33,BB33,AV28)</f>
        <v>1260</v>
      </c>
      <c r="AW33" s="123"/>
      <c r="AX33" s="276" t="s">
        <v>31</v>
      </c>
      <c r="AY33" s="291">
        <f>T33*60+X33</f>
        <v>0</v>
      </c>
      <c r="AZ33" s="123"/>
      <c r="BA33" s="276" t="s">
        <v>32</v>
      </c>
      <c r="BB33" s="291">
        <f>IF(C42="☑",21*60,20*60)</f>
        <v>1260</v>
      </c>
      <c r="BC33" s="31"/>
      <c r="BD33" s="3"/>
      <c r="BE33" s="3"/>
      <c r="BF33" s="3"/>
    </row>
    <row r="34" spans="1:58" ht="35.25" customHeight="1" x14ac:dyDescent="0.15">
      <c r="A34" s="28"/>
      <c r="B34" s="298"/>
      <c r="C34" s="299"/>
      <c r="D34" s="299"/>
      <c r="E34" s="300"/>
      <c r="F34" s="301"/>
      <c r="G34" s="301"/>
      <c r="H34" s="284"/>
      <c r="I34" s="284"/>
      <c r="J34" s="286"/>
      <c r="K34" s="286"/>
      <c r="L34" s="284"/>
      <c r="M34" s="284"/>
      <c r="N34" s="286"/>
      <c r="O34" s="288"/>
      <c r="P34" s="290"/>
      <c r="Q34" s="288"/>
      <c r="R34" s="280"/>
      <c r="S34" s="280"/>
      <c r="T34" s="283"/>
      <c r="U34" s="284"/>
      <c r="V34" s="286"/>
      <c r="W34" s="286"/>
      <c r="X34" s="284"/>
      <c r="Y34" s="284"/>
      <c r="Z34" s="286"/>
      <c r="AA34" s="288"/>
      <c r="AB34" s="31"/>
      <c r="AC34" s="31"/>
      <c r="AD34" s="31"/>
      <c r="AE34" s="290"/>
      <c r="AF34" s="286"/>
      <c r="AG34" s="286"/>
      <c r="AH34" s="286"/>
      <c r="AI34" s="288"/>
      <c r="AJ34" s="294"/>
      <c r="AK34" s="295"/>
      <c r="AL34" s="286"/>
      <c r="AM34" s="286"/>
      <c r="AN34" s="295"/>
      <c r="AO34" s="295"/>
      <c r="AP34" s="286"/>
      <c r="AQ34" s="288"/>
      <c r="AR34" s="34"/>
      <c r="AS34" s="49"/>
      <c r="AT34" s="31"/>
      <c r="AU34" s="276"/>
      <c r="AV34" s="291"/>
      <c r="AW34" s="123"/>
      <c r="AX34" s="276"/>
      <c r="AY34" s="291"/>
      <c r="AZ34" s="123"/>
      <c r="BA34" s="276"/>
      <c r="BB34" s="291"/>
      <c r="BC34" s="31"/>
      <c r="BD34" s="3"/>
      <c r="BE34" s="3"/>
      <c r="BF34" s="3"/>
    </row>
    <row r="35" spans="1:58" ht="17.25" customHeight="1" x14ac:dyDescent="0.15">
      <c r="A35" s="50"/>
      <c r="B35" s="35"/>
      <c r="C35" s="35"/>
      <c r="D35" s="35"/>
      <c r="E35" s="35"/>
      <c r="F35" s="31"/>
      <c r="G35" s="35"/>
      <c r="H35" s="37"/>
      <c r="I35" s="35"/>
      <c r="J35" s="35"/>
      <c r="K35" s="35"/>
      <c r="L35" s="35"/>
      <c r="M35" s="35"/>
      <c r="N35" s="35"/>
      <c r="O35" s="35"/>
      <c r="P35" s="51"/>
      <c r="Q35" s="35"/>
      <c r="R35" s="35"/>
      <c r="S35" s="35"/>
      <c r="T35" s="35"/>
      <c r="U35" s="35"/>
      <c r="V35" s="35"/>
      <c r="W35" s="35"/>
      <c r="X35" s="34"/>
      <c r="Y35" s="34"/>
      <c r="Z35" s="32"/>
      <c r="AA35" s="31"/>
      <c r="AB35" s="31"/>
      <c r="AC35" s="31"/>
      <c r="AD35" s="31"/>
      <c r="AE35" s="47"/>
      <c r="AF35" s="47"/>
      <c r="AG35" s="47"/>
      <c r="AH35" s="47"/>
      <c r="AI35" s="47"/>
      <c r="AJ35" s="39" t="s">
        <v>21</v>
      </c>
      <c r="AK35" s="47"/>
      <c r="AL35" s="47"/>
      <c r="AM35" s="47"/>
      <c r="AN35" s="47"/>
      <c r="AO35" s="47"/>
      <c r="AP35" s="47"/>
      <c r="AQ35" s="47"/>
      <c r="AR35" s="31"/>
      <c r="AS35" s="31"/>
      <c r="AT35" s="31"/>
      <c r="AU35" s="31"/>
      <c r="AV35" s="31"/>
      <c r="AW35" s="31"/>
      <c r="AX35" s="31"/>
      <c r="AY35" s="60" t="s">
        <v>33</v>
      </c>
      <c r="AZ35" s="31"/>
      <c r="BA35" s="31"/>
      <c r="BB35" s="31"/>
      <c r="BC35" s="31"/>
      <c r="BD35" s="3"/>
      <c r="BE35" s="3"/>
      <c r="BF35" s="3"/>
    </row>
    <row r="36" spans="1:58" ht="25.5" customHeight="1" x14ac:dyDescent="0.2">
      <c r="A36" s="50"/>
      <c r="B36" s="31"/>
      <c r="C36" s="258" t="s">
        <v>96</v>
      </c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60"/>
      <c r="AD36" s="31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31"/>
      <c r="AS36" s="31"/>
      <c r="AT36" s="31"/>
      <c r="AU36" s="31"/>
      <c r="AV36" s="31"/>
      <c r="AW36" s="31"/>
      <c r="AX36" s="31"/>
      <c r="AY36" s="101" t="s">
        <v>34</v>
      </c>
      <c r="AZ36" s="31"/>
      <c r="BA36" s="31"/>
      <c r="BB36" s="31"/>
      <c r="BC36" s="31"/>
      <c r="BD36" s="3"/>
      <c r="BE36" s="3"/>
      <c r="BF36" s="3"/>
    </row>
    <row r="37" spans="1:58" ht="25.5" customHeight="1" x14ac:dyDescent="0.15">
      <c r="A37" s="50"/>
      <c r="B37" s="31"/>
      <c r="C37" s="261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3"/>
      <c r="AD37" s="31"/>
      <c r="AE37" s="44" t="s">
        <v>35</v>
      </c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1"/>
      <c r="AS37" s="31"/>
      <c r="AT37" s="31"/>
      <c r="AU37" s="31"/>
      <c r="AV37" s="31" t="s">
        <v>36</v>
      </c>
      <c r="AW37" s="31"/>
      <c r="AX37" s="31"/>
      <c r="AY37" s="31" t="s">
        <v>37</v>
      </c>
      <c r="AZ37" s="102"/>
      <c r="BA37" s="31"/>
      <c r="BB37" s="31"/>
      <c r="BC37" s="31"/>
      <c r="BD37" s="3"/>
      <c r="BE37" s="3"/>
      <c r="BF37" s="3"/>
    </row>
    <row r="38" spans="1:58" s="48" customFormat="1" ht="25.5" customHeight="1" x14ac:dyDescent="0.15">
      <c r="A38" s="50"/>
      <c r="B38" s="31"/>
      <c r="C38" s="261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3"/>
      <c r="AC38" s="1"/>
      <c r="AD38" s="31"/>
      <c r="AE38" s="264" t="s">
        <v>38</v>
      </c>
      <c r="AF38" s="265"/>
      <c r="AG38" s="265"/>
      <c r="AH38" s="265"/>
      <c r="AI38" s="265"/>
      <c r="AJ38" s="265"/>
      <c r="AK38" s="266"/>
      <c r="AL38" s="270">
        <f>IF(AY28=0,0,ROUNDUP(AV38/AY28,3))</f>
        <v>0</v>
      </c>
      <c r="AM38" s="271"/>
      <c r="AN38" s="271"/>
      <c r="AO38" s="271"/>
      <c r="AP38" s="271"/>
      <c r="AQ38" s="272"/>
      <c r="AR38" s="31"/>
      <c r="AS38" s="31"/>
      <c r="AT38" s="43"/>
      <c r="AU38" s="276" t="s">
        <v>39</v>
      </c>
      <c r="AV38" s="277">
        <f>IF(AV28-AV33&gt;0,IF(AV28-AV33&gt;AY28,AY28,AV28-AV33),0)</f>
        <v>0</v>
      </c>
      <c r="AW38" s="278" t="s">
        <v>40</v>
      </c>
      <c r="AX38" s="278"/>
      <c r="AY38" s="102"/>
      <c r="AZ38" s="102"/>
      <c r="BA38" s="43"/>
      <c r="BB38" s="43"/>
      <c r="BC38" s="43"/>
      <c r="BD38" s="40"/>
      <c r="BE38" s="40"/>
      <c r="BF38" s="40"/>
    </row>
    <row r="39" spans="1:58" ht="35.25" customHeight="1" x14ac:dyDescent="0.15">
      <c r="A39" s="50"/>
      <c r="B39" s="31"/>
      <c r="C39" s="261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3"/>
      <c r="AD39" s="31"/>
      <c r="AE39" s="267"/>
      <c r="AF39" s="268"/>
      <c r="AG39" s="268"/>
      <c r="AH39" s="268"/>
      <c r="AI39" s="268"/>
      <c r="AJ39" s="268"/>
      <c r="AK39" s="269"/>
      <c r="AL39" s="273"/>
      <c r="AM39" s="274"/>
      <c r="AN39" s="274"/>
      <c r="AO39" s="274"/>
      <c r="AP39" s="274"/>
      <c r="AQ39" s="275"/>
      <c r="AR39" s="31"/>
      <c r="AS39" s="31"/>
      <c r="AT39" s="276"/>
      <c r="AU39" s="276"/>
      <c r="AV39" s="277"/>
      <c r="AW39" s="278"/>
      <c r="AX39" s="278"/>
      <c r="AY39" s="31"/>
      <c r="AZ39" s="31"/>
      <c r="BA39" s="31"/>
      <c r="BB39" s="31"/>
      <c r="BC39" s="31"/>
      <c r="BD39" s="3"/>
      <c r="BE39" s="3"/>
      <c r="BF39" s="3"/>
    </row>
    <row r="40" spans="1:58" ht="25.5" customHeight="1" x14ac:dyDescent="0.15">
      <c r="A40" s="50"/>
      <c r="B40" s="31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3"/>
      <c r="AD40" s="31"/>
      <c r="AE40" s="31"/>
      <c r="AF40" s="31"/>
      <c r="AG40" s="31"/>
      <c r="AH40" s="31"/>
      <c r="AI40" s="31"/>
      <c r="AJ40" s="31"/>
      <c r="AK40" s="52" t="s">
        <v>21</v>
      </c>
      <c r="AL40" s="31"/>
      <c r="AM40" s="34"/>
      <c r="AN40" s="34"/>
      <c r="AO40" s="34"/>
      <c r="AP40" s="31"/>
      <c r="AQ40" s="31"/>
      <c r="AR40" s="31"/>
      <c r="AS40" s="31"/>
      <c r="AT40" s="276"/>
      <c r="AU40" s="31"/>
      <c r="AV40" s="31"/>
      <c r="AW40" s="31"/>
      <c r="AX40" s="31"/>
      <c r="AY40" s="31"/>
      <c r="AZ40" s="31"/>
      <c r="BA40" s="31"/>
      <c r="BB40" s="31"/>
      <c r="BC40" s="31"/>
      <c r="BD40" s="3"/>
      <c r="BE40" s="3"/>
      <c r="BF40" s="3"/>
    </row>
    <row r="41" spans="1:58" ht="25.5" customHeight="1" x14ac:dyDescent="0.15">
      <c r="A41" s="50"/>
      <c r="B41" s="31"/>
      <c r="C41" s="261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3"/>
      <c r="AD41" s="31"/>
      <c r="AE41" s="31"/>
      <c r="AF41" s="31"/>
      <c r="AG41" s="31"/>
      <c r="AH41" s="31"/>
      <c r="AI41" s="31"/>
      <c r="AJ41" s="31"/>
      <c r="AK41" s="53" t="s">
        <v>41</v>
      </c>
      <c r="AL41" s="31"/>
      <c r="AM41" s="34"/>
      <c r="AN41" s="34"/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"/>
      <c r="BE41" s="3"/>
      <c r="BF41" s="3"/>
    </row>
    <row r="42" spans="1:58" ht="25.5" customHeight="1" x14ac:dyDescent="0.15">
      <c r="A42" s="50"/>
      <c r="B42" s="31"/>
      <c r="C42" s="253" t="s">
        <v>42</v>
      </c>
      <c r="D42" s="254"/>
      <c r="E42" s="255" t="s">
        <v>43</v>
      </c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6"/>
      <c r="AD42" s="31"/>
      <c r="AE42" s="31"/>
      <c r="AF42" s="31"/>
      <c r="AG42" s="31"/>
      <c r="AJ42" s="31"/>
      <c r="AK42" s="53"/>
      <c r="AL42" s="31"/>
      <c r="AM42" s="34"/>
      <c r="AN42" s="34"/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"/>
      <c r="BE42" s="3"/>
      <c r="BF42" s="3"/>
    </row>
    <row r="43" spans="1:58" ht="17.25" customHeight="1" x14ac:dyDescent="0.15">
      <c r="A43" s="54"/>
      <c r="B43" s="55"/>
      <c r="C43" s="55"/>
      <c r="D43" s="55"/>
      <c r="E43" s="55"/>
      <c r="F43" s="56"/>
      <c r="G43" s="55"/>
      <c r="H43" s="55"/>
      <c r="I43" s="55"/>
      <c r="J43" s="55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8"/>
      <c r="AL43" s="57"/>
      <c r="AM43" s="59"/>
      <c r="AN43" s="59"/>
      <c r="AO43" s="59"/>
      <c r="AP43" s="57"/>
      <c r="AQ43" s="57"/>
      <c r="AR43" s="57"/>
      <c r="AS43" s="57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"/>
      <c r="BE43" s="3"/>
      <c r="BF43" s="3"/>
    </row>
    <row r="44" spans="1:58" ht="25.5" customHeight="1" x14ac:dyDescent="0.15">
      <c r="A44" s="308" t="s">
        <v>44</v>
      </c>
      <c r="B44" s="309"/>
      <c r="C44" s="309"/>
      <c r="D44" s="309"/>
      <c r="E44" s="309"/>
      <c r="F44" s="309"/>
      <c r="G44" s="309"/>
      <c r="H44" s="309"/>
      <c r="I44" s="310"/>
      <c r="J44" s="23"/>
      <c r="K44" s="61" t="s">
        <v>45</v>
      </c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23"/>
      <c r="AP44" s="23"/>
      <c r="AQ44" s="23"/>
      <c r="AR44" s="23"/>
      <c r="AS44" s="23"/>
      <c r="AT44" s="31"/>
      <c r="AU44" s="31" t="s">
        <v>6</v>
      </c>
      <c r="AV44" s="34"/>
      <c r="AW44" s="34"/>
      <c r="AX44" s="34"/>
      <c r="AY44" s="34"/>
      <c r="AZ44" s="31"/>
      <c r="BA44" s="34"/>
      <c r="BB44" s="34"/>
      <c r="BC44" s="34"/>
      <c r="BD44" s="21"/>
      <c r="BE44" s="21"/>
      <c r="BF44" s="21"/>
    </row>
    <row r="45" spans="1:58" ht="17.25" customHeight="1" x14ac:dyDescent="0.15">
      <c r="A45" s="311"/>
      <c r="B45" s="312"/>
      <c r="C45" s="312"/>
      <c r="D45" s="312"/>
      <c r="E45" s="312"/>
      <c r="F45" s="312"/>
      <c r="G45" s="312"/>
      <c r="H45" s="312"/>
      <c r="I45" s="313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5"/>
      <c r="Y45" s="25"/>
      <c r="Z45" s="25"/>
      <c r="AA45" s="25"/>
      <c r="AB45" s="25"/>
      <c r="AC45" s="25"/>
      <c r="AD45" s="25"/>
      <c r="AE45" s="26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7"/>
      <c r="AQ45" s="27"/>
      <c r="AR45" s="27"/>
      <c r="AS45" s="27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"/>
      <c r="BE45" s="3"/>
      <c r="BF45" s="3"/>
    </row>
    <row r="46" spans="1:58" ht="28.5" customHeight="1" x14ac:dyDescent="0.15">
      <c r="A46" s="28"/>
      <c r="B46" s="29" t="s">
        <v>7</v>
      </c>
      <c r="C46" s="30"/>
      <c r="D46" s="30"/>
      <c r="E46" s="30"/>
      <c r="F46" s="31"/>
      <c r="G46" s="32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4"/>
      <c r="AC46" s="34"/>
      <c r="AD46" s="34"/>
      <c r="AE46" s="29" t="s">
        <v>8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1"/>
      <c r="AU46" s="31"/>
      <c r="AV46" s="31" t="s">
        <v>9</v>
      </c>
      <c r="AW46" s="31"/>
      <c r="AX46" s="31"/>
      <c r="AY46" s="31" t="s">
        <v>10</v>
      </c>
      <c r="AZ46" s="31"/>
      <c r="BA46" s="31"/>
      <c r="BB46" s="31"/>
      <c r="BC46" s="31"/>
      <c r="BD46" s="3"/>
      <c r="BE46" s="3"/>
      <c r="BF46" s="3"/>
    </row>
    <row r="47" spans="1:58" ht="25.5" customHeight="1" x14ac:dyDescent="0.15">
      <c r="A47" s="28"/>
      <c r="B47" s="221" t="s">
        <v>11</v>
      </c>
      <c r="C47" s="296"/>
      <c r="D47" s="296"/>
      <c r="E47" s="297"/>
      <c r="F47" s="301" t="s">
        <v>12</v>
      </c>
      <c r="G47" s="301"/>
      <c r="H47" s="282"/>
      <c r="I47" s="282"/>
      <c r="J47" s="285" t="s">
        <v>13</v>
      </c>
      <c r="K47" s="285"/>
      <c r="L47" s="282"/>
      <c r="M47" s="282"/>
      <c r="N47" s="285" t="s">
        <v>14</v>
      </c>
      <c r="O47" s="287"/>
      <c r="P47" s="302" t="s">
        <v>15</v>
      </c>
      <c r="Q47" s="287"/>
      <c r="R47" s="279" t="s">
        <v>16</v>
      </c>
      <c r="S47" s="279"/>
      <c r="T47" s="282"/>
      <c r="U47" s="282"/>
      <c r="V47" s="285" t="s">
        <v>13</v>
      </c>
      <c r="W47" s="285"/>
      <c r="X47" s="282"/>
      <c r="Y47" s="282"/>
      <c r="Z47" s="285" t="s">
        <v>14</v>
      </c>
      <c r="AA47" s="287"/>
      <c r="AB47" s="31"/>
      <c r="AC47" s="31"/>
      <c r="AD47" s="31"/>
      <c r="AE47" s="264" t="s">
        <v>46</v>
      </c>
      <c r="AF47" s="303"/>
      <c r="AG47" s="303"/>
      <c r="AH47" s="303"/>
      <c r="AI47" s="305"/>
      <c r="AJ47" s="293">
        <f>ROUNDDOWN(AY47/60,0)</f>
        <v>0</v>
      </c>
      <c r="AK47" s="293"/>
      <c r="AL47" s="303" t="s">
        <v>18</v>
      </c>
      <c r="AM47" s="303"/>
      <c r="AN47" s="293">
        <f>AY47-AJ47*60</f>
        <v>0</v>
      </c>
      <c r="AO47" s="293"/>
      <c r="AP47" s="285" t="s">
        <v>14</v>
      </c>
      <c r="AQ47" s="287"/>
      <c r="AR47" s="34"/>
      <c r="AS47" s="31"/>
      <c r="AT47" s="276"/>
      <c r="AU47" s="276" t="s">
        <v>19</v>
      </c>
      <c r="AV47" s="291">
        <f>T47*60+X47</f>
        <v>0</v>
      </c>
      <c r="AW47" s="31"/>
      <c r="AX47" s="276" t="s">
        <v>20</v>
      </c>
      <c r="AY47" s="291">
        <f>(T47*60+X47)-(H47*60+L47)</f>
        <v>0</v>
      </c>
      <c r="AZ47" s="31"/>
      <c r="BA47" s="31"/>
      <c r="BB47" s="31"/>
      <c r="BC47" s="31"/>
      <c r="BD47" s="3"/>
      <c r="BE47" s="3"/>
      <c r="BF47" s="3"/>
    </row>
    <row r="48" spans="1:58" ht="35.25" customHeight="1" x14ac:dyDescent="0.15">
      <c r="A48" s="28"/>
      <c r="B48" s="298"/>
      <c r="C48" s="299"/>
      <c r="D48" s="299"/>
      <c r="E48" s="300"/>
      <c r="F48" s="301"/>
      <c r="G48" s="301"/>
      <c r="H48" s="284"/>
      <c r="I48" s="284"/>
      <c r="J48" s="286"/>
      <c r="K48" s="286"/>
      <c r="L48" s="284"/>
      <c r="M48" s="284"/>
      <c r="N48" s="286"/>
      <c r="O48" s="288"/>
      <c r="P48" s="290"/>
      <c r="Q48" s="288"/>
      <c r="R48" s="280"/>
      <c r="S48" s="280"/>
      <c r="T48" s="284"/>
      <c r="U48" s="284"/>
      <c r="V48" s="286"/>
      <c r="W48" s="286"/>
      <c r="X48" s="284"/>
      <c r="Y48" s="284"/>
      <c r="Z48" s="286"/>
      <c r="AA48" s="288"/>
      <c r="AB48" s="31"/>
      <c r="AC48" s="31"/>
      <c r="AD48" s="31"/>
      <c r="AE48" s="306"/>
      <c r="AF48" s="304"/>
      <c r="AG48" s="304"/>
      <c r="AH48" s="304"/>
      <c r="AI48" s="307"/>
      <c r="AJ48" s="295"/>
      <c r="AK48" s="295"/>
      <c r="AL48" s="304"/>
      <c r="AM48" s="304"/>
      <c r="AN48" s="295"/>
      <c r="AO48" s="295"/>
      <c r="AP48" s="286"/>
      <c r="AQ48" s="288"/>
      <c r="AR48" s="34"/>
      <c r="AS48" s="31"/>
      <c r="AT48" s="276"/>
      <c r="AU48" s="276"/>
      <c r="AV48" s="291"/>
      <c r="AW48" s="31"/>
      <c r="AX48" s="276"/>
      <c r="AY48" s="291"/>
      <c r="AZ48" s="31"/>
      <c r="BA48" s="31"/>
      <c r="BB48" s="31"/>
      <c r="BC48" s="31"/>
      <c r="BD48" s="3"/>
      <c r="BE48" s="3"/>
      <c r="BF48" s="3"/>
    </row>
    <row r="49" spans="1:59" ht="17.25" customHeight="1" x14ac:dyDescent="0.15">
      <c r="A49" s="28"/>
      <c r="B49" s="35"/>
      <c r="C49" s="35"/>
      <c r="D49" s="35"/>
      <c r="E49" s="35"/>
      <c r="F49" s="36"/>
      <c r="G49" s="36"/>
      <c r="H49" s="3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4"/>
      <c r="Y49" s="34"/>
      <c r="Z49" s="32"/>
      <c r="AA49" s="33"/>
      <c r="AB49" s="34"/>
      <c r="AC49" s="34"/>
      <c r="AD49" s="34"/>
      <c r="AE49" s="38"/>
      <c r="AF49" s="38"/>
      <c r="AG49" s="38"/>
      <c r="AH49" s="38"/>
      <c r="AI49" s="38"/>
      <c r="AJ49" s="39" t="s">
        <v>21</v>
      </c>
      <c r="AK49" s="38"/>
      <c r="AL49" s="38"/>
      <c r="AM49" s="38"/>
      <c r="AN49" s="38"/>
      <c r="AO49" s="38"/>
      <c r="AP49" s="38"/>
      <c r="AQ49" s="38"/>
      <c r="AR49" s="34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"/>
      <c r="BE49" s="3"/>
      <c r="BF49" s="3"/>
    </row>
    <row r="50" spans="1:59" s="31" customFormat="1" ht="25.5" customHeight="1" x14ac:dyDescent="0.15">
      <c r="A50" s="28"/>
      <c r="B50" s="29"/>
      <c r="C50" s="30"/>
      <c r="D50" s="30"/>
      <c r="E50" s="30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  <c r="X50" s="34"/>
      <c r="Y50" s="34"/>
      <c r="Z50" s="32"/>
      <c r="AA50" s="33"/>
      <c r="AB50" s="34"/>
      <c r="AC50" s="34"/>
      <c r="AD50" s="34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4"/>
      <c r="AV50" s="43" t="s">
        <v>22</v>
      </c>
      <c r="AY50" s="31" t="s">
        <v>23</v>
      </c>
      <c r="BB50" s="31" t="s">
        <v>24</v>
      </c>
      <c r="BD50" s="3"/>
      <c r="BE50" s="3"/>
      <c r="BF50" s="3"/>
    </row>
    <row r="51" spans="1:59" s="48" customFormat="1" ht="25.5" customHeight="1" x14ac:dyDescent="0.15">
      <c r="A51" s="41"/>
      <c r="B51" s="42" t="s">
        <v>103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42"/>
      <c r="Q51" s="42"/>
      <c r="R51" s="42"/>
      <c r="S51" s="42"/>
      <c r="T51" s="42"/>
      <c r="U51" s="13"/>
      <c r="V51" s="42"/>
      <c r="W51" s="42"/>
      <c r="X51" s="34"/>
      <c r="Y51" s="34"/>
      <c r="Z51" s="32"/>
      <c r="AA51" s="33"/>
      <c r="AB51" s="34"/>
      <c r="AC51" s="34"/>
      <c r="AD51" s="34"/>
      <c r="AE51" s="44" t="s">
        <v>25</v>
      </c>
      <c r="AF51" s="45"/>
      <c r="AG51" s="46"/>
      <c r="AH51" s="46"/>
      <c r="AI51" s="46"/>
      <c r="AJ51" s="46"/>
      <c r="AK51" s="46"/>
      <c r="AL51" s="46"/>
      <c r="AM51" s="46"/>
      <c r="AN51" s="38"/>
      <c r="AO51" s="38"/>
      <c r="AP51" s="38"/>
      <c r="AQ51" s="47"/>
      <c r="AR51" s="34"/>
      <c r="AS51" s="31"/>
      <c r="AT51" s="43"/>
      <c r="AU51" s="43"/>
      <c r="AV51" s="43" t="s">
        <v>26</v>
      </c>
      <c r="AW51" s="43"/>
      <c r="AX51" s="43"/>
      <c r="AY51" s="31" t="s">
        <v>27</v>
      </c>
      <c r="AZ51" s="43"/>
      <c r="BA51" s="31"/>
      <c r="BB51" s="31" t="s">
        <v>28</v>
      </c>
      <c r="BC51" s="43"/>
      <c r="BD51" s="3"/>
      <c r="BE51" s="40"/>
      <c r="BF51" s="40"/>
    </row>
    <row r="52" spans="1:59" ht="25.5" customHeight="1" x14ac:dyDescent="0.15">
      <c r="A52" s="28"/>
      <c r="B52" s="221" t="s">
        <v>11</v>
      </c>
      <c r="C52" s="296"/>
      <c r="D52" s="296"/>
      <c r="E52" s="297"/>
      <c r="F52" s="301" t="s">
        <v>12</v>
      </c>
      <c r="G52" s="301"/>
      <c r="H52" s="282"/>
      <c r="I52" s="282"/>
      <c r="J52" s="285" t="s">
        <v>13</v>
      </c>
      <c r="K52" s="285"/>
      <c r="L52" s="282"/>
      <c r="M52" s="282"/>
      <c r="N52" s="285" t="s">
        <v>14</v>
      </c>
      <c r="O52" s="287"/>
      <c r="P52" s="302" t="s">
        <v>15</v>
      </c>
      <c r="Q52" s="287"/>
      <c r="R52" s="279" t="s">
        <v>16</v>
      </c>
      <c r="S52" s="279"/>
      <c r="T52" s="281"/>
      <c r="U52" s="282"/>
      <c r="V52" s="285" t="s">
        <v>13</v>
      </c>
      <c r="W52" s="285"/>
      <c r="X52" s="282"/>
      <c r="Y52" s="282"/>
      <c r="Z52" s="285" t="s">
        <v>14</v>
      </c>
      <c r="AA52" s="287"/>
      <c r="AB52" s="34"/>
      <c r="AC52" s="34"/>
      <c r="AD52" s="34"/>
      <c r="AE52" s="289" t="s">
        <v>47</v>
      </c>
      <c r="AF52" s="285"/>
      <c r="AG52" s="285"/>
      <c r="AH52" s="285"/>
      <c r="AI52" s="287"/>
      <c r="AJ52" s="292">
        <f>ROUNDDOWN(AV57/60,0)</f>
        <v>0</v>
      </c>
      <c r="AK52" s="293"/>
      <c r="AL52" s="285" t="s">
        <v>13</v>
      </c>
      <c r="AM52" s="285"/>
      <c r="AN52" s="293">
        <f>AV57-AJ52*60</f>
        <v>0</v>
      </c>
      <c r="AO52" s="293"/>
      <c r="AP52" s="285" t="s">
        <v>14</v>
      </c>
      <c r="AQ52" s="287"/>
      <c r="AR52" s="34"/>
      <c r="AS52" s="49"/>
      <c r="AT52" s="31"/>
      <c r="AU52" s="276" t="s">
        <v>30</v>
      </c>
      <c r="AV52" s="291">
        <f>IF(AY52&lt;=BB52,BB52,AV47)</f>
        <v>1260</v>
      </c>
      <c r="AW52" s="123"/>
      <c r="AX52" s="276" t="s">
        <v>31</v>
      </c>
      <c r="AY52" s="291">
        <f>T52*60+X52</f>
        <v>0</v>
      </c>
      <c r="AZ52" s="123"/>
      <c r="BA52" s="276" t="s">
        <v>32</v>
      </c>
      <c r="BB52" s="291">
        <f>IF(C61="☑",21*60,20*60)</f>
        <v>1260</v>
      </c>
      <c r="BC52" s="31"/>
      <c r="BD52" s="3"/>
      <c r="BE52" s="3"/>
      <c r="BF52" s="3"/>
    </row>
    <row r="53" spans="1:59" ht="35.25" customHeight="1" x14ac:dyDescent="0.15">
      <c r="A53" s="28"/>
      <c r="B53" s="298"/>
      <c r="C53" s="299"/>
      <c r="D53" s="299"/>
      <c r="E53" s="300"/>
      <c r="F53" s="301"/>
      <c r="G53" s="301"/>
      <c r="H53" s="284"/>
      <c r="I53" s="284"/>
      <c r="J53" s="286"/>
      <c r="K53" s="286"/>
      <c r="L53" s="284"/>
      <c r="M53" s="284"/>
      <c r="N53" s="286"/>
      <c r="O53" s="288"/>
      <c r="P53" s="290"/>
      <c r="Q53" s="288"/>
      <c r="R53" s="280"/>
      <c r="S53" s="280"/>
      <c r="T53" s="283"/>
      <c r="U53" s="284"/>
      <c r="V53" s="286"/>
      <c r="W53" s="286"/>
      <c r="X53" s="284"/>
      <c r="Y53" s="284"/>
      <c r="Z53" s="286"/>
      <c r="AA53" s="288"/>
      <c r="AB53" s="31"/>
      <c r="AC53" s="31"/>
      <c r="AD53" s="31"/>
      <c r="AE53" s="290"/>
      <c r="AF53" s="286"/>
      <c r="AG53" s="286"/>
      <c r="AH53" s="286"/>
      <c r="AI53" s="288"/>
      <c r="AJ53" s="294"/>
      <c r="AK53" s="295"/>
      <c r="AL53" s="286"/>
      <c r="AM53" s="286"/>
      <c r="AN53" s="295"/>
      <c r="AO53" s="295"/>
      <c r="AP53" s="286"/>
      <c r="AQ53" s="288"/>
      <c r="AR53" s="34"/>
      <c r="AS53" s="49"/>
      <c r="AT53" s="31"/>
      <c r="AU53" s="276"/>
      <c r="AV53" s="291"/>
      <c r="AW53" s="123"/>
      <c r="AX53" s="276"/>
      <c r="AY53" s="291"/>
      <c r="AZ53" s="123"/>
      <c r="BA53" s="276"/>
      <c r="BB53" s="291"/>
      <c r="BC53" s="31"/>
      <c r="BD53" s="3"/>
      <c r="BE53" s="3"/>
      <c r="BF53" s="3"/>
    </row>
    <row r="54" spans="1:59" ht="17.25" customHeight="1" x14ac:dyDescent="0.15">
      <c r="A54" s="50"/>
      <c r="B54" s="35"/>
      <c r="C54" s="35"/>
      <c r="D54" s="35"/>
      <c r="E54" s="35"/>
      <c r="F54" s="31"/>
      <c r="G54" s="35"/>
      <c r="H54" s="37"/>
      <c r="I54" s="35"/>
      <c r="J54" s="35"/>
      <c r="K54" s="35"/>
      <c r="L54" s="35"/>
      <c r="M54" s="35"/>
      <c r="N54" s="35"/>
      <c r="O54" s="35"/>
      <c r="P54" s="51"/>
      <c r="Q54" s="35"/>
      <c r="R54" s="35"/>
      <c r="S54" s="35"/>
      <c r="T54" s="35"/>
      <c r="U54" s="35"/>
      <c r="V54" s="35"/>
      <c r="W54" s="35"/>
      <c r="X54" s="34"/>
      <c r="Y54" s="34"/>
      <c r="Z54" s="32"/>
      <c r="AA54" s="31"/>
      <c r="AB54" s="31"/>
      <c r="AC54" s="31"/>
      <c r="AD54" s="31"/>
      <c r="AE54" s="47"/>
      <c r="AF54" s="47"/>
      <c r="AG54" s="47"/>
      <c r="AH54" s="47"/>
      <c r="AI54" s="47"/>
      <c r="AJ54" s="39" t="s">
        <v>21</v>
      </c>
      <c r="AK54" s="47"/>
      <c r="AL54" s="47"/>
      <c r="AM54" s="47"/>
      <c r="AN54" s="47"/>
      <c r="AO54" s="47"/>
      <c r="AP54" s="47"/>
      <c r="AQ54" s="47"/>
      <c r="AR54" s="31"/>
      <c r="AS54" s="31"/>
      <c r="AT54" s="31"/>
      <c r="AU54" s="31"/>
      <c r="AV54" s="31"/>
      <c r="AW54" s="31"/>
      <c r="AX54" s="31"/>
      <c r="AY54" s="60" t="s">
        <v>33</v>
      </c>
      <c r="AZ54" s="31"/>
      <c r="BA54" s="31"/>
      <c r="BB54" s="31"/>
      <c r="BC54" s="31"/>
      <c r="BD54" s="3"/>
      <c r="BE54" s="3"/>
      <c r="BF54" s="3"/>
    </row>
    <row r="55" spans="1:59" ht="25.5" customHeight="1" x14ac:dyDescent="0.2">
      <c r="A55" s="50"/>
      <c r="B55" s="31"/>
      <c r="C55" s="258" t="s">
        <v>96</v>
      </c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60"/>
      <c r="AC55" s="31"/>
      <c r="AD55" s="31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31"/>
      <c r="AS55" s="31"/>
      <c r="AT55" s="31"/>
      <c r="AU55" s="31"/>
      <c r="AV55" s="31"/>
      <c r="AW55" s="31"/>
      <c r="AX55" s="31"/>
      <c r="AY55" s="101" t="s">
        <v>34</v>
      </c>
      <c r="AZ55" s="31"/>
      <c r="BA55" s="31"/>
      <c r="BB55" s="31"/>
      <c r="BC55" s="31"/>
      <c r="BD55" s="3"/>
      <c r="BE55" s="3"/>
      <c r="BF55" s="3"/>
    </row>
    <row r="56" spans="1:59" ht="25.5" customHeight="1" x14ac:dyDescent="0.15">
      <c r="A56" s="50"/>
      <c r="B56" s="31"/>
      <c r="C56" s="261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3"/>
      <c r="AC56" s="31"/>
      <c r="AD56" s="31"/>
      <c r="AE56" s="44" t="s">
        <v>35</v>
      </c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31"/>
      <c r="AS56" s="31"/>
      <c r="AT56" s="31"/>
      <c r="AU56" s="31"/>
      <c r="AV56" s="31" t="s">
        <v>36</v>
      </c>
      <c r="AW56" s="31"/>
      <c r="AX56" s="31"/>
      <c r="AY56" s="31" t="s">
        <v>37</v>
      </c>
      <c r="AZ56" s="102"/>
      <c r="BA56" s="31"/>
      <c r="BB56" s="31"/>
      <c r="BC56" s="31"/>
      <c r="BD56" s="3"/>
      <c r="BE56" s="3"/>
      <c r="BF56" s="3"/>
    </row>
    <row r="57" spans="1:59" s="48" customFormat="1" ht="25.5" customHeight="1" x14ac:dyDescent="0.15">
      <c r="A57" s="50"/>
      <c r="B57" s="31"/>
      <c r="C57" s="261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3"/>
      <c r="AC57" s="34"/>
      <c r="AD57" s="34"/>
      <c r="AE57" s="264" t="s">
        <v>48</v>
      </c>
      <c r="AF57" s="265"/>
      <c r="AG57" s="265"/>
      <c r="AH57" s="265"/>
      <c r="AI57" s="265"/>
      <c r="AJ57" s="265"/>
      <c r="AK57" s="266"/>
      <c r="AL57" s="270">
        <f>IF(AY47=0,0,ROUNDUP(AV57/AY47,3))</f>
        <v>0</v>
      </c>
      <c r="AM57" s="271"/>
      <c r="AN57" s="271"/>
      <c r="AO57" s="271"/>
      <c r="AP57" s="271"/>
      <c r="AQ57" s="272"/>
      <c r="AR57" s="31"/>
      <c r="AS57" s="31"/>
      <c r="AT57" s="43"/>
      <c r="AU57" s="276" t="s">
        <v>39</v>
      </c>
      <c r="AV57" s="277">
        <f>IF(AV47-AV52&gt;0,IF(AV47-AV52&gt;AY47,AY47,AV47-AV52),0)</f>
        <v>0</v>
      </c>
      <c r="AW57" s="278" t="s">
        <v>40</v>
      </c>
      <c r="AX57" s="278"/>
      <c r="AY57" s="102"/>
      <c r="AZ57" s="102"/>
      <c r="BA57" s="43"/>
      <c r="BB57" s="43"/>
      <c r="BC57" s="43"/>
      <c r="BD57" s="40"/>
      <c r="BE57" s="40"/>
      <c r="BF57" s="40"/>
    </row>
    <row r="58" spans="1:59" ht="35.25" customHeight="1" x14ac:dyDescent="0.15">
      <c r="A58" s="62"/>
      <c r="B58" s="31"/>
      <c r="C58" s="261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3"/>
      <c r="AC58" s="31"/>
      <c r="AD58" s="31"/>
      <c r="AE58" s="267"/>
      <c r="AF58" s="268"/>
      <c r="AG58" s="268"/>
      <c r="AH58" s="268"/>
      <c r="AI58" s="268"/>
      <c r="AJ58" s="268"/>
      <c r="AK58" s="269"/>
      <c r="AL58" s="273"/>
      <c r="AM58" s="274"/>
      <c r="AN58" s="274"/>
      <c r="AO58" s="274"/>
      <c r="AP58" s="274"/>
      <c r="AQ58" s="275"/>
      <c r="AR58" s="31"/>
      <c r="AS58" s="31"/>
      <c r="AT58" s="276"/>
      <c r="AU58" s="276"/>
      <c r="AV58" s="277"/>
      <c r="AW58" s="278"/>
      <c r="AX58" s="278"/>
      <c r="AY58" s="31"/>
      <c r="AZ58" s="31"/>
      <c r="BA58" s="31"/>
      <c r="BB58" s="31"/>
      <c r="BC58" s="31"/>
      <c r="BD58" s="3"/>
      <c r="BE58" s="3"/>
      <c r="BF58" s="3"/>
    </row>
    <row r="59" spans="1:59" ht="25.5" customHeight="1" x14ac:dyDescent="0.15">
      <c r="A59" s="62"/>
      <c r="B59" s="31"/>
      <c r="C59" s="261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3"/>
      <c r="AC59" s="31"/>
      <c r="AD59" s="31"/>
      <c r="AE59" s="31"/>
      <c r="AF59" s="31"/>
      <c r="AG59" s="31"/>
      <c r="AH59" s="31"/>
      <c r="AI59" s="31"/>
      <c r="AJ59" s="31"/>
      <c r="AK59" s="52" t="s">
        <v>21</v>
      </c>
      <c r="AL59" s="31"/>
      <c r="AM59" s="34"/>
      <c r="AN59" s="34"/>
      <c r="AO59" s="34"/>
      <c r="AP59" s="31"/>
      <c r="AQ59" s="31"/>
      <c r="AR59" s="31"/>
      <c r="AS59" s="31"/>
      <c r="AT59" s="276"/>
      <c r="AU59" s="31"/>
      <c r="AV59" s="31"/>
      <c r="AW59" s="31"/>
      <c r="AX59" s="31"/>
      <c r="AY59" s="31"/>
      <c r="AZ59" s="31"/>
      <c r="BA59" s="31"/>
      <c r="BB59" s="31"/>
      <c r="BC59" s="31"/>
      <c r="BD59" s="3"/>
      <c r="BE59" s="3"/>
      <c r="BF59" s="3"/>
    </row>
    <row r="60" spans="1:59" ht="25.5" customHeight="1" x14ac:dyDescent="0.15">
      <c r="A60" s="50"/>
      <c r="B60" s="30"/>
      <c r="C60" s="261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2"/>
      <c r="AA60" s="262"/>
      <c r="AB60" s="263"/>
      <c r="AC60" s="31"/>
      <c r="AD60" s="31"/>
      <c r="AE60" s="31"/>
      <c r="AF60" s="31"/>
      <c r="AG60" s="31"/>
      <c r="AH60" s="31"/>
      <c r="AI60" s="31"/>
      <c r="AJ60" s="31"/>
      <c r="AK60" s="53" t="s">
        <v>41</v>
      </c>
      <c r="AL60" s="31"/>
      <c r="AM60" s="34"/>
      <c r="AN60" s="34"/>
      <c r="AO60" s="34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"/>
      <c r="BE60" s="3"/>
      <c r="BF60" s="3"/>
    </row>
    <row r="61" spans="1:59" ht="25.5" customHeight="1" x14ac:dyDescent="0.15">
      <c r="A61" s="50"/>
      <c r="B61" s="30"/>
      <c r="C61" s="253" t="s">
        <v>42</v>
      </c>
      <c r="D61" s="254"/>
      <c r="E61" s="255" t="s">
        <v>43</v>
      </c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6"/>
      <c r="AC61" s="31"/>
      <c r="AD61" s="31"/>
      <c r="AE61" s="31"/>
      <c r="AF61" s="31"/>
      <c r="AG61" s="31"/>
      <c r="AH61" s="31"/>
      <c r="AI61" s="31"/>
      <c r="AJ61" s="31"/>
      <c r="AK61" s="53"/>
      <c r="AL61" s="31"/>
      <c r="AM61" s="34"/>
      <c r="AN61" s="34"/>
      <c r="AO61" s="34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"/>
      <c r="BE61" s="3"/>
      <c r="BF61" s="3"/>
    </row>
    <row r="62" spans="1:59" ht="17.25" customHeight="1" x14ac:dyDescent="0.15">
      <c r="A62" s="54"/>
      <c r="B62" s="55"/>
      <c r="C62" s="55"/>
      <c r="D62" s="55"/>
      <c r="E62" s="55"/>
      <c r="F62" s="56"/>
      <c r="G62" s="55"/>
      <c r="H62" s="55"/>
      <c r="I62" s="55"/>
      <c r="J62" s="55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8"/>
      <c r="AL62" s="57"/>
      <c r="AM62" s="59"/>
      <c r="AN62" s="59"/>
      <c r="AO62" s="59"/>
      <c r="AP62" s="57"/>
      <c r="AQ62" s="57"/>
      <c r="AR62" s="57"/>
      <c r="AS62" s="57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"/>
      <c r="BE62" s="3"/>
      <c r="BF62" s="3"/>
    </row>
    <row r="63" spans="1:59" ht="25.5" customHeight="1" x14ac:dyDescent="0.15">
      <c r="A63" s="308" t="s">
        <v>49</v>
      </c>
      <c r="B63" s="309"/>
      <c r="C63" s="309"/>
      <c r="D63" s="309"/>
      <c r="E63" s="309"/>
      <c r="F63" s="309"/>
      <c r="G63" s="309"/>
      <c r="H63" s="309"/>
      <c r="I63" s="310"/>
      <c r="J63" s="23"/>
      <c r="K63" s="61" t="s">
        <v>50</v>
      </c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23"/>
      <c r="AP63" s="23"/>
      <c r="AQ63" s="23"/>
      <c r="AR63" s="23"/>
      <c r="AS63" s="23"/>
      <c r="AT63" s="23"/>
      <c r="AU63" s="31"/>
      <c r="AV63" s="31" t="s">
        <v>6</v>
      </c>
      <c r="AW63" s="34"/>
      <c r="AX63" s="34"/>
      <c r="AY63" s="34"/>
      <c r="AZ63" s="34"/>
      <c r="BA63" s="31"/>
      <c r="BB63" s="34"/>
      <c r="BC63" s="34"/>
      <c r="BD63" s="21"/>
      <c r="BE63" s="21"/>
      <c r="BF63" s="21"/>
      <c r="BG63" s="10"/>
    </row>
    <row r="64" spans="1:59" ht="17.25" customHeight="1" x14ac:dyDescent="0.15">
      <c r="A64" s="311"/>
      <c r="B64" s="312"/>
      <c r="C64" s="312"/>
      <c r="D64" s="312"/>
      <c r="E64" s="312"/>
      <c r="F64" s="312"/>
      <c r="G64" s="312"/>
      <c r="H64" s="312"/>
      <c r="I64" s="31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5"/>
      <c r="Y64" s="25"/>
      <c r="Z64" s="25"/>
      <c r="AA64" s="25"/>
      <c r="AB64" s="25"/>
      <c r="AC64" s="25"/>
      <c r="AD64" s="25"/>
      <c r="AE64" s="26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7"/>
      <c r="AQ64" s="27"/>
      <c r="AR64" s="27"/>
      <c r="AS64" s="27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1"/>
    </row>
    <row r="65" spans="1:59" ht="28.5" customHeight="1" x14ac:dyDescent="0.15">
      <c r="A65" s="28"/>
      <c r="B65" s="29" t="s">
        <v>7</v>
      </c>
      <c r="C65" s="30"/>
      <c r="D65" s="30"/>
      <c r="E65" s="30"/>
      <c r="F65" s="31"/>
      <c r="G65" s="32"/>
      <c r="H65" s="31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3"/>
      <c r="AB65" s="34"/>
      <c r="AC65" s="34"/>
      <c r="AD65" s="34"/>
      <c r="AE65" s="29" t="s">
        <v>8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1"/>
      <c r="AV65" s="31"/>
      <c r="AW65" s="31" t="s">
        <v>9</v>
      </c>
      <c r="AX65" s="31"/>
      <c r="AY65" s="31"/>
      <c r="AZ65" s="31" t="s">
        <v>10</v>
      </c>
      <c r="BA65" s="31"/>
      <c r="BB65" s="31"/>
      <c r="BC65" s="31"/>
      <c r="BD65" s="3"/>
      <c r="BE65" s="3"/>
      <c r="BF65" s="3"/>
      <c r="BG65" s="31"/>
    </row>
    <row r="66" spans="1:59" ht="25.5" customHeight="1" x14ac:dyDescent="0.15">
      <c r="A66" s="28"/>
      <c r="B66" s="221" t="s">
        <v>11</v>
      </c>
      <c r="C66" s="296"/>
      <c r="D66" s="296"/>
      <c r="E66" s="297"/>
      <c r="F66" s="301" t="s">
        <v>12</v>
      </c>
      <c r="G66" s="301"/>
      <c r="H66" s="282"/>
      <c r="I66" s="282"/>
      <c r="J66" s="285" t="s">
        <v>13</v>
      </c>
      <c r="K66" s="285"/>
      <c r="L66" s="282"/>
      <c r="M66" s="282"/>
      <c r="N66" s="285" t="s">
        <v>14</v>
      </c>
      <c r="O66" s="287"/>
      <c r="P66" s="302" t="s">
        <v>15</v>
      </c>
      <c r="Q66" s="287"/>
      <c r="R66" s="279" t="s">
        <v>16</v>
      </c>
      <c r="S66" s="279"/>
      <c r="T66" s="282"/>
      <c r="U66" s="282"/>
      <c r="V66" s="285" t="s">
        <v>13</v>
      </c>
      <c r="W66" s="285"/>
      <c r="X66" s="282"/>
      <c r="Y66" s="282"/>
      <c r="Z66" s="285" t="s">
        <v>14</v>
      </c>
      <c r="AA66" s="287"/>
      <c r="AB66" s="31"/>
      <c r="AC66" s="31"/>
      <c r="AD66" s="31"/>
      <c r="AE66" s="264" t="s">
        <v>46</v>
      </c>
      <c r="AF66" s="303"/>
      <c r="AG66" s="303"/>
      <c r="AH66" s="303"/>
      <c r="AI66" s="305"/>
      <c r="AJ66" s="293">
        <f>ROUNDDOWN(AZ66/60,0)</f>
        <v>0</v>
      </c>
      <c r="AK66" s="293"/>
      <c r="AL66" s="303" t="s">
        <v>18</v>
      </c>
      <c r="AM66" s="303"/>
      <c r="AN66" s="293">
        <f>AZ66-AJ66*60</f>
        <v>0</v>
      </c>
      <c r="AO66" s="293"/>
      <c r="AP66" s="285" t="s">
        <v>14</v>
      </c>
      <c r="AQ66" s="287"/>
      <c r="AR66" s="34"/>
      <c r="AS66" s="31"/>
      <c r="AT66" s="31"/>
      <c r="AU66" s="276"/>
      <c r="AV66" s="276" t="s">
        <v>19</v>
      </c>
      <c r="AW66" s="291">
        <f>T66*60+X66</f>
        <v>0</v>
      </c>
      <c r="AX66" s="31"/>
      <c r="AY66" s="276" t="s">
        <v>20</v>
      </c>
      <c r="AZ66" s="291">
        <f>(T66*60+X66)-(H66*60+L66)</f>
        <v>0</v>
      </c>
      <c r="BA66" s="31"/>
      <c r="BB66" s="31"/>
      <c r="BC66" s="31"/>
      <c r="BD66" s="3"/>
      <c r="BE66" s="3"/>
      <c r="BF66" s="3"/>
      <c r="BG66" s="31"/>
    </row>
    <row r="67" spans="1:59" ht="35.25" customHeight="1" x14ac:dyDescent="0.15">
      <c r="A67" s="28"/>
      <c r="B67" s="298"/>
      <c r="C67" s="299"/>
      <c r="D67" s="299"/>
      <c r="E67" s="300"/>
      <c r="F67" s="301"/>
      <c r="G67" s="301"/>
      <c r="H67" s="284"/>
      <c r="I67" s="284"/>
      <c r="J67" s="286"/>
      <c r="K67" s="286"/>
      <c r="L67" s="284"/>
      <c r="M67" s="284"/>
      <c r="N67" s="286"/>
      <c r="O67" s="288"/>
      <c r="P67" s="290"/>
      <c r="Q67" s="288"/>
      <c r="R67" s="280"/>
      <c r="S67" s="280"/>
      <c r="T67" s="284"/>
      <c r="U67" s="284"/>
      <c r="V67" s="286"/>
      <c r="W67" s="286"/>
      <c r="X67" s="284"/>
      <c r="Y67" s="284"/>
      <c r="Z67" s="286"/>
      <c r="AA67" s="288"/>
      <c r="AB67" s="31"/>
      <c r="AC67" s="31"/>
      <c r="AD67" s="31"/>
      <c r="AE67" s="306"/>
      <c r="AF67" s="304"/>
      <c r="AG67" s="304"/>
      <c r="AH67" s="304"/>
      <c r="AI67" s="307"/>
      <c r="AJ67" s="295"/>
      <c r="AK67" s="295"/>
      <c r="AL67" s="304"/>
      <c r="AM67" s="304"/>
      <c r="AN67" s="295"/>
      <c r="AO67" s="295"/>
      <c r="AP67" s="286"/>
      <c r="AQ67" s="288"/>
      <c r="AR67" s="34"/>
      <c r="AS67" s="31"/>
      <c r="AT67" s="31"/>
      <c r="AU67" s="276"/>
      <c r="AV67" s="276"/>
      <c r="AW67" s="291"/>
      <c r="AX67" s="31"/>
      <c r="AY67" s="276"/>
      <c r="AZ67" s="291"/>
      <c r="BA67" s="31"/>
      <c r="BB67" s="31"/>
      <c r="BC67" s="31"/>
      <c r="BD67" s="3"/>
      <c r="BE67" s="3"/>
      <c r="BF67" s="3"/>
      <c r="BG67" s="31"/>
    </row>
    <row r="68" spans="1:59" ht="17.25" customHeight="1" x14ac:dyDescent="0.15">
      <c r="A68" s="28"/>
      <c r="B68" s="35"/>
      <c r="C68" s="35"/>
      <c r="D68" s="35"/>
      <c r="E68" s="35"/>
      <c r="F68" s="36"/>
      <c r="G68" s="36"/>
      <c r="H68" s="37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4"/>
      <c r="Y68" s="34"/>
      <c r="Z68" s="32"/>
      <c r="AA68" s="33"/>
      <c r="AB68" s="34"/>
      <c r="AC68" s="34"/>
      <c r="AD68" s="34"/>
      <c r="AE68" s="38"/>
      <c r="AF68" s="38"/>
      <c r="AG68" s="38"/>
      <c r="AH68" s="38"/>
      <c r="AI68" s="38"/>
      <c r="AJ68" s="39" t="s">
        <v>21</v>
      </c>
      <c r="AK68" s="38"/>
      <c r="AL68" s="38"/>
      <c r="AM68" s="38"/>
      <c r="AN68" s="38"/>
      <c r="AO68" s="38"/>
      <c r="AP68" s="38"/>
      <c r="AQ68" s="38"/>
      <c r="AR68" s="34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"/>
      <c r="BE68" s="3"/>
      <c r="BF68" s="3"/>
      <c r="BG68" s="31"/>
    </row>
    <row r="69" spans="1:59" s="31" customFormat="1" ht="25.5" customHeight="1" x14ac:dyDescent="0.15">
      <c r="A69" s="28"/>
      <c r="B69" s="29"/>
      <c r="C69" s="30"/>
      <c r="D69" s="30"/>
      <c r="E69" s="30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3"/>
      <c r="X69" s="34"/>
      <c r="Y69" s="34"/>
      <c r="Z69" s="32"/>
      <c r="AA69" s="33"/>
      <c r="AB69" s="34"/>
      <c r="AC69" s="34"/>
      <c r="AD69" s="34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4"/>
      <c r="AW69" s="43" t="s">
        <v>22</v>
      </c>
      <c r="AZ69" s="31" t="s">
        <v>23</v>
      </c>
      <c r="BC69" s="31" t="s">
        <v>24</v>
      </c>
      <c r="BD69" s="3"/>
      <c r="BE69" s="3"/>
      <c r="BF69" s="3"/>
    </row>
    <row r="70" spans="1:59" s="48" customFormat="1" ht="25.5" customHeight="1" x14ac:dyDescent="0.15">
      <c r="A70" s="41"/>
      <c r="B70" s="42" t="s">
        <v>103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2"/>
      <c r="Q70" s="42"/>
      <c r="R70" s="42"/>
      <c r="S70" s="42"/>
      <c r="T70" s="42"/>
      <c r="U70" s="13"/>
      <c r="V70" s="42"/>
      <c r="W70" s="42"/>
      <c r="X70" s="34"/>
      <c r="Y70" s="34"/>
      <c r="Z70" s="32"/>
      <c r="AA70" s="33"/>
      <c r="AB70" s="34"/>
      <c r="AC70" s="34"/>
      <c r="AD70" s="34"/>
      <c r="AE70" s="44" t="s">
        <v>25</v>
      </c>
      <c r="AF70" s="45"/>
      <c r="AG70" s="46"/>
      <c r="AH70" s="46"/>
      <c r="AI70" s="46"/>
      <c r="AJ70" s="46"/>
      <c r="AK70" s="46"/>
      <c r="AL70" s="46"/>
      <c r="AM70" s="46"/>
      <c r="AN70" s="38"/>
      <c r="AO70" s="38"/>
      <c r="AP70" s="38"/>
      <c r="AQ70" s="47"/>
      <c r="AR70" s="34"/>
      <c r="AS70" s="31"/>
      <c r="AT70" s="31"/>
      <c r="AU70" s="43"/>
      <c r="AV70" s="43"/>
      <c r="AW70" s="43" t="s">
        <v>26</v>
      </c>
      <c r="AX70" s="43"/>
      <c r="AY70" s="43"/>
      <c r="AZ70" s="31" t="s">
        <v>27</v>
      </c>
      <c r="BA70" s="43"/>
      <c r="BB70" s="31"/>
      <c r="BC70" s="31" t="s">
        <v>28</v>
      </c>
      <c r="BD70" s="40"/>
      <c r="BE70" s="3"/>
      <c r="BF70" s="40"/>
      <c r="BG70" s="43"/>
    </row>
    <row r="71" spans="1:59" ht="25.5" customHeight="1" x14ac:dyDescent="0.15">
      <c r="A71" s="28"/>
      <c r="B71" s="221" t="s">
        <v>51</v>
      </c>
      <c r="C71" s="296"/>
      <c r="D71" s="296"/>
      <c r="E71" s="297"/>
      <c r="F71" s="301" t="s">
        <v>12</v>
      </c>
      <c r="G71" s="301"/>
      <c r="H71" s="282"/>
      <c r="I71" s="282"/>
      <c r="J71" s="285" t="s">
        <v>13</v>
      </c>
      <c r="K71" s="285"/>
      <c r="L71" s="282"/>
      <c r="M71" s="282"/>
      <c r="N71" s="285" t="s">
        <v>14</v>
      </c>
      <c r="O71" s="287"/>
      <c r="P71" s="302" t="s">
        <v>15</v>
      </c>
      <c r="Q71" s="287"/>
      <c r="R71" s="279" t="s">
        <v>16</v>
      </c>
      <c r="S71" s="279"/>
      <c r="T71" s="281"/>
      <c r="U71" s="282"/>
      <c r="V71" s="285" t="s">
        <v>13</v>
      </c>
      <c r="W71" s="285"/>
      <c r="X71" s="282"/>
      <c r="Y71" s="282"/>
      <c r="Z71" s="285" t="s">
        <v>14</v>
      </c>
      <c r="AA71" s="287"/>
      <c r="AB71" s="34"/>
      <c r="AC71" s="34"/>
      <c r="AD71" s="34"/>
      <c r="AE71" s="289" t="s">
        <v>52</v>
      </c>
      <c r="AF71" s="285"/>
      <c r="AG71" s="285"/>
      <c r="AH71" s="285"/>
      <c r="AI71" s="287"/>
      <c r="AJ71" s="292">
        <f>ROUNDDOWN(AW76/60,0)</f>
        <v>0</v>
      </c>
      <c r="AK71" s="293"/>
      <c r="AL71" s="285" t="s">
        <v>13</v>
      </c>
      <c r="AM71" s="285"/>
      <c r="AN71" s="293">
        <f>AW76-AJ71*60</f>
        <v>0</v>
      </c>
      <c r="AO71" s="293"/>
      <c r="AP71" s="285" t="s">
        <v>14</v>
      </c>
      <c r="AQ71" s="287"/>
      <c r="AR71" s="34"/>
      <c r="AS71" s="49"/>
      <c r="AT71" s="49"/>
      <c r="AU71" s="31"/>
      <c r="AV71" s="276" t="s">
        <v>30</v>
      </c>
      <c r="AW71" s="291">
        <f>IF(AZ71&lt;=BC71,BC71,AW66)</f>
        <v>1260</v>
      </c>
      <c r="AX71" s="123"/>
      <c r="AY71" s="276" t="s">
        <v>31</v>
      </c>
      <c r="AZ71" s="291">
        <f>T71*60+X71</f>
        <v>0</v>
      </c>
      <c r="BA71" s="123"/>
      <c r="BB71" s="276" t="s">
        <v>32</v>
      </c>
      <c r="BC71" s="291">
        <f>IF(C80="☑",21*60,20*60)</f>
        <v>1260</v>
      </c>
      <c r="BD71" s="3"/>
      <c r="BE71" s="3"/>
      <c r="BF71" s="3"/>
      <c r="BG71" s="31"/>
    </row>
    <row r="72" spans="1:59" ht="35.25" customHeight="1" x14ac:dyDescent="0.15">
      <c r="A72" s="28"/>
      <c r="B72" s="298"/>
      <c r="C72" s="299"/>
      <c r="D72" s="299"/>
      <c r="E72" s="300"/>
      <c r="F72" s="301"/>
      <c r="G72" s="301"/>
      <c r="H72" s="284"/>
      <c r="I72" s="284"/>
      <c r="J72" s="286"/>
      <c r="K72" s="286"/>
      <c r="L72" s="284"/>
      <c r="M72" s="284"/>
      <c r="N72" s="286"/>
      <c r="O72" s="288"/>
      <c r="P72" s="290"/>
      <c r="Q72" s="288"/>
      <c r="R72" s="280"/>
      <c r="S72" s="280"/>
      <c r="T72" s="283"/>
      <c r="U72" s="284"/>
      <c r="V72" s="286"/>
      <c r="W72" s="286"/>
      <c r="X72" s="284"/>
      <c r="Y72" s="284"/>
      <c r="Z72" s="286"/>
      <c r="AA72" s="288"/>
      <c r="AB72" s="31"/>
      <c r="AC72" s="31"/>
      <c r="AD72" s="31"/>
      <c r="AE72" s="290"/>
      <c r="AF72" s="286"/>
      <c r="AG72" s="286"/>
      <c r="AH72" s="286"/>
      <c r="AI72" s="288"/>
      <c r="AJ72" s="294"/>
      <c r="AK72" s="295"/>
      <c r="AL72" s="286"/>
      <c r="AM72" s="286"/>
      <c r="AN72" s="295"/>
      <c r="AO72" s="295"/>
      <c r="AP72" s="286"/>
      <c r="AQ72" s="288"/>
      <c r="AR72" s="34"/>
      <c r="AS72" s="49"/>
      <c r="AT72" s="49"/>
      <c r="AU72" s="31"/>
      <c r="AV72" s="276"/>
      <c r="AW72" s="291"/>
      <c r="AX72" s="123"/>
      <c r="AY72" s="276"/>
      <c r="AZ72" s="291"/>
      <c r="BA72" s="123"/>
      <c r="BB72" s="276"/>
      <c r="BC72" s="291"/>
      <c r="BD72" s="3"/>
      <c r="BE72" s="3"/>
      <c r="BF72" s="3"/>
      <c r="BG72" s="31"/>
    </row>
    <row r="73" spans="1:59" ht="17.25" customHeight="1" x14ac:dyDescent="0.15">
      <c r="A73" s="50"/>
      <c r="B73" s="35"/>
      <c r="C73" s="35"/>
      <c r="D73" s="35"/>
      <c r="E73" s="35"/>
      <c r="F73" s="31"/>
      <c r="G73" s="35"/>
      <c r="H73" s="37"/>
      <c r="I73" s="35"/>
      <c r="J73" s="35"/>
      <c r="K73" s="35"/>
      <c r="L73" s="35"/>
      <c r="M73" s="35"/>
      <c r="N73" s="35"/>
      <c r="O73" s="35"/>
      <c r="P73" s="51"/>
      <c r="Q73" s="35"/>
      <c r="R73" s="35"/>
      <c r="S73" s="35"/>
      <c r="T73" s="35"/>
      <c r="U73" s="35"/>
      <c r="V73" s="35"/>
      <c r="W73" s="35"/>
      <c r="X73" s="34"/>
      <c r="Y73" s="34"/>
      <c r="Z73" s="32"/>
      <c r="AA73" s="31"/>
      <c r="AB73" s="31"/>
      <c r="AC73" s="31"/>
      <c r="AD73" s="31"/>
      <c r="AE73" s="47"/>
      <c r="AF73" s="47"/>
      <c r="AG73" s="47"/>
      <c r="AH73" s="47"/>
      <c r="AI73" s="47"/>
      <c r="AJ73" s="39" t="s">
        <v>21</v>
      </c>
      <c r="AK73" s="47"/>
      <c r="AL73" s="47"/>
      <c r="AM73" s="47"/>
      <c r="AN73" s="47"/>
      <c r="AO73" s="47"/>
      <c r="AP73" s="47"/>
      <c r="AQ73" s="47"/>
      <c r="AR73" s="31"/>
      <c r="AS73" s="31"/>
      <c r="AT73" s="31"/>
      <c r="AU73" s="31"/>
      <c r="AV73" s="31"/>
      <c r="AW73" s="31"/>
      <c r="AX73" s="31"/>
      <c r="AY73" s="31"/>
      <c r="AZ73" s="60" t="s">
        <v>33</v>
      </c>
      <c r="BA73" s="31"/>
      <c r="BB73" s="31"/>
      <c r="BC73" s="31"/>
      <c r="BD73" s="3"/>
      <c r="BE73" s="3"/>
      <c r="BF73" s="3"/>
      <c r="BG73" s="31"/>
    </row>
    <row r="74" spans="1:59" ht="25.5" customHeight="1" x14ac:dyDescent="0.2">
      <c r="A74" s="50"/>
      <c r="B74" s="31"/>
      <c r="C74" s="258" t="s">
        <v>96</v>
      </c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60"/>
      <c r="AC74" s="31"/>
      <c r="AD74" s="31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31"/>
      <c r="AS74" s="31"/>
      <c r="AT74" s="31"/>
      <c r="AU74" s="31"/>
      <c r="AV74" s="31"/>
      <c r="AW74" s="31"/>
      <c r="AX74" s="31"/>
      <c r="AY74" s="31"/>
      <c r="AZ74" s="101" t="s">
        <v>34</v>
      </c>
      <c r="BA74" s="31"/>
      <c r="BB74" s="31"/>
      <c r="BC74" s="31"/>
      <c r="BD74" s="3"/>
      <c r="BE74" s="3"/>
      <c r="BF74" s="3"/>
      <c r="BG74" s="31"/>
    </row>
    <row r="75" spans="1:59" ht="25.5" customHeight="1" x14ac:dyDescent="0.15">
      <c r="A75" s="50"/>
      <c r="B75" s="31"/>
      <c r="C75" s="261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62"/>
      <c r="X75" s="262"/>
      <c r="Y75" s="262"/>
      <c r="Z75" s="262"/>
      <c r="AA75" s="262"/>
      <c r="AB75" s="263"/>
      <c r="AC75" s="31"/>
      <c r="AD75" s="31"/>
      <c r="AE75" s="44" t="s">
        <v>35</v>
      </c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31"/>
      <c r="AS75" s="31"/>
      <c r="AT75" s="31"/>
      <c r="AU75" s="31"/>
      <c r="AV75" s="31"/>
      <c r="AW75" s="31" t="s">
        <v>36</v>
      </c>
      <c r="AX75" s="31"/>
      <c r="AY75" s="31"/>
      <c r="AZ75" s="31" t="s">
        <v>37</v>
      </c>
      <c r="BA75" s="102"/>
      <c r="BB75" s="31"/>
      <c r="BC75" s="31"/>
      <c r="BD75" s="3"/>
      <c r="BE75" s="3"/>
      <c r="BF75" s="3"/>
      <c r="BG75" s="31"/>
    </row>
    <row r="76" spans="1:59" s="48" customFormat="1" ht="25.5" customHeight="1" x14ac:dyDescent="0.15">
      <c r="A76" s="50"/>
      <c r="B76" s="31"/>
      <c r="C76" s="261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262"/>
      <c r="X76" s="262"/>
      <c r="Y76" s="262"/>
      <c r="Z76" s="262"/>
      <c r="AA76" s="262"/>
      <c r="AB76" s="263"/>
      <c r="AC76" s="34"/>
      <c r="AD76" s="34"/>
      <c r="AE76" s="264" t="s">
        <v>48</v>
      </c>
      <c r="AF76" s="265"/>
      <c r="AG76" s="265"/>
      <c r="AH76" s="265"/>
      <c r="AI76" s="265"/>
      <c r="AJ76" s="265"/>
      <c r="AK76" s="266"/>
      <c r="AL76" s="270">
        <f>IF(AZ66=0,0,ROUNDUP(AW76/AZ66,3))</f>
        <v>0</v>
      </c>
      <c r="AM76" s="271"/>
      <c r="AN76" s="271"/>
      <c r="AO76" s="271"/>
      <c r="AP76" s="271"/>
      <c r="AQ76" s="272"/>
      <c r="AR76" s="31"/>
      <c r="AS76" s="31"/>
      <c r="AT76" s="31"/>
      <c r="AU76" s="43"/>
      <c r="AV76" s="276" t="s">
        <v>39</v>
      </c>
      <c r="AW76" s="277">
        <f>IF(AW66-AW71&gt;0,IF(AW66-AW71&gt;AZ66,AZ66,AW66-AW71),0)</f>
        <v>0</v>
      </c>
      <c r="AX76" s="278" t="s">
        <v>40</v>
      </c>
      <c r="AY76" s="278"/>
      <c r="AZ76" s="102"/>
      <c r="BA76" s="102"/>
      <c r="BB76" s="43"/>
      <c r="BC76" s="43"/>
      <c r="BD76" s="40"/>
      <c r="BE76" s="40"/>
      <c r="BF76" s="40"/>
      <c r="BG76" s="43"/>
    </row>
    <row r="77" spans="1:59" ht="35.25" customHeight="1" x14ac:dyDescent="0.15">
      <c r="A77" s="62"/>
      <c r="B77" s="31"/>
      <c r="C77" s="261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3"/>
      <c r="AC77" s="31"/>
      <c r="AD77" s="31"/>
      <c r="AE77" s="267"/>
      <c r="AF77" s="268"/>
      <c r="AG77" s="268"/>
      <c r="AH77" s="268"/>
      <c r="AI77" s="268"/>
      <c r="AJ77" s="268"/>
      <c r="AK77" s="269"/>
      <c r="AL77" s="273"/>
      <c r="AM77" s="274"/>
      <c r="AN77" s="274"/>
      <c r="AO77" s="274"/>
      <c r="AP77" s="274"/>
      <c r="AQ77" s="275"/>
      <c r="AR77" s="31"/>
      <c r="AS77" s="31"/>
      <c r="AT77" s="31"/>
      <c r="AU77" s="276"/>
      <c r="AV77" s="276"/>
      <c r="AW77" s="277"/>
      <c r="AX77" s="278"/>
      <c r="AY77" s="278"/>
      <c r="AZ77" s="31"/>
      <c r="BA77" s="31"/>
      <c r="BB77" s="31"/>
      <c r="BC77" s="31"/>
      <c r="BD77" s="3"/>
      <c r="BE77" s="3"/>
      <c r="BF77" s="3"/>
      <c r="BG77" s="31"/>
    </row>
    <row r="78" spans="1:59" ht="25.5" customHeight="1" x14ac:dyDescent="0.15">
      <c r="A78" s="62"/>
      <c r="B78" s="31"/>
      <c r="C78" s="261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262"/>
      <c r="AA78" s="262"/>
      <c r="AB78" s="263"/>
      <c r="AC78" s="31"/>
      <c r="AD78" s="31"/>
      <c r="AE78" s="31"/>
      <c r="AF78" s="31"/>
      <c r="AG78" s="31"/>
      <c r="AH78" s="31"/>
      <c r="AI78" s="31"/>
      <c r="AJ78" s="31"/>
      <c r="AK78" s="52" t="s">
        <v>21</v>
      </c>
      <c r="AL78" s="31"/>
      <c r="AM78" s="34"/>
      <c r="AN78" s="34"/>
      <c r="AO78" s="34"/>
      <c r="AP78" s="31"/>
      <c r="AQ78" s="31"/>
      <c r="AR78" s="31"/>
      <c r="AS78" s="31"/>
      <c r="AT78" s="31"/>
      <c r="AU78" s="276"/>
      <c r="AV78" s="31"/>
      <c r="AW78" s="31"/>
      <c r="AX78" s="31"/>
      <c r="AY78" s="31"/>
      <c r="AZ78" s="31"/>
      <c r="BA78" s="31"/>
      <c r="BB78" s="31"/>
      <c r="BC78" s="31"/>
      <c r="BD78" s="3"/>
      <c r="BE78" s="3"/>
      <c r="BF78" s="3"/>
      <c r="BG78" s="31"/>
    </row>
    <row r="79" spans="1:59" ht="25.5" customHeight="1" x14ac:dyDescent="0.15">
      <c r="A79" s="50"/>
      <c r="B79" s="30"/>
      <c r="C79" s="261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3"/>
      <c r="AC79" s="31"/>
      <c r="AD79" s="31"/>
      <c r="AE79" s="31"/>
      <c r="AF79" s="31"/>
      <c r="AG79" s="31"/>
      <c r="AH79" s="31"/>
      <c r="AI79" s="31"/>
      <c r="AJ79" s="31"/>
      <c r="AK79" s="53" t="s">
        <v>41</v>
      </c>
      <c r="AL79" s="31"/>
      <c r="AM79" s="34"/>
      <c r="AN79" s="34"/>
      <c r="AO79" s="34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"/>
      <c r="BE79" s="3"/>
      <c r="BF79" s="3"/>
    </row>
    <row r="80" spans="1:59" ht="25.5" customHeight="1" x14ac:dyDescent="0.15">
      <c r="A80" s="50"/>
      <c r="B80" s="30"/>
      <c r="C80" s="253" t="s">
        <v>42</v>
      </c>
      <c r="D80" s="254"/>
      <c r="E80" s="255" t="s">
        <v>53</v>
      </c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6"/>
      <c r="AC80" s="31"/>
      <c r="AD80" s="31"/>
      <c r="AE80" s="31"/>
      <c r="AF80" s="31"/>
      <c r="AG80" s="31"/>
      <c r="AH80" s="31"/>
      <c r="AI80" s="31"/>
      <c r="AJ80" s="31"/>
      <c r="AK80" s="53"/>
      <c r="AL80" s="31"/>
      <c r="AM80" s="34"/>
      <c r="AN80" s="34"/>
      <c r="AO80" s="34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"/>
      <c r="BE80" s="3"/>
      <c r="BF80" s="3"/>
    </row>
    <row r="81" spans="1:59" ht="17.25" customHeight="1" x14ac:dyDescent="0.15">
      <c r="A81" s="54"/>
      <c r="B81" s="55"/>
      <c r="C81" s="55"/>
      <c r="D81" s="55"/>
      <c r="E81" s="55"/>
      <c r="F81" s="56"/>
      <c r="G81" s="55"/>
      <c r="H81" s="55"/>
      <c r="I81" s="55"/>
      <c r="J81" s="55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8"/>
      <c r="AL81" s="57"/>
      <c r="AM81" s="59"/>
      <c r="AN81" s="59"/>
      <c r="AO81" s="59"/>
      <c r="AP81" s="57"/>
      <c r="AQ81" s="57"/>
      <c r="AR81" s="57"/>
      <c r="AS81" s="57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"/>
      <c r="BE81" s="3"/>
      <c r="BF81" s="3"/>
    </row>
    <row r="82" spans="1:59" ht="25.5" hidden="1" customHeight="1" x14ac:dyDescent="0.15">
      <c r="A82" s="308" t="s">
        <v>54</v>
      </c>
      <c r="B82" s="309"/>
      <c r="C82" s="309"/>
      <c r="D82" s="309"/>
      <c r="E82" s="309"/>
      <c r="F82" s="309"/>
      <c r="G82" s="309"/>
      <c r="H82" s="309"/>
      <c r="I82" s="310"/>
      <c r="J82" s="23"/>
      <c r="K82" s="61" t="s">
        <v>50</v>
      </c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23"/>
      <c r="AP82" s="23"/>
      <c r="AQ82" s="23"/>
      <c r="AR82" s="23"/>
      <c r="AS82" s="23"/>
      <c r="AT82" s="23"/>
      <c r="AU82" s="31"/>
      <c r="AV82" s="31" t="s">
        <v>6</v>
      </c>
      <c r="AW82" s="34"/>
      <c r="AX82" s="34"/>
      <c r="AY82" s="34"/>
      <c r="AZ82" s="34"/>
      <c r="BA82" s="31"/>
      <c r="BB82" s="34"/>
      <c r="BC82" s="34"/>
      <c r="BD82" s="21"/>
      <c r="BE82" s="21"/>
      <c r="BF82" s="21"/>
      <c r="BG82" s="10"/>
    </row>
    <row r="83" spans="1:59" ht="17.25" hidden="1" customHeight="1" x14ac:dyDescent="0.15">
      <c r="A83" s="311"/>
      <c r="B83" s="312"/>
      <c r="C83" s="312"/>
      <c r="D83" s="312"/>
      <c r="E83" s="312"/>
      <c r="F83" s="312"/>
      <c r="G83" s="312"/>
      <c r="H83" s="312"/>
      <c r="I83" s="313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5"/>
      <c r="Y83" s="25"/>
      <c r="Z83" s="25"/>
      <c r="AA83" s="25"/>
      <c r="AB83" s="25"/>
      <c r="AC83" s="25"/>
      <c r="AD83" s="25"/>
      <c r="AE83" s="26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7"/>
      <c r="AQ83" s="27"/>
      <c r="AR83" s="27"/>
      <c r="AS83" s="27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"/>
      <c r="BE83" s="3"/>
      <c r="BF83" s="3"/>
      <c r="BG83" s="31"/>
    </row>
    <row r="84" spans="1:59" ht="28.5" hidden="1" customHeight="1" x14ac:dyDescent="0.15">
      <c r="A84" s="28"/>
      <c r="B84" s="29" t="s">
        <v>7</v>
      </c>
      <c r="C84" s="30"/>
      <c r="D84" s="30"/>
      <c r="E84" s="30"/>
      <c r="F84" s="31"/>
      <c r="G84" s="32"/>
      <c r="H84" s="31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3"/>
      <c r="AB84" s="34"/>
      <c r="AC84" s="34"/>
      <c r="AD84" s="34"/>
      <c r="AE84" s="29" t="s">
        <v>8</v>
      </c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1"/>
      <c r="AV84" s="31"/>
      <c r="AW84" s="31" t="s">
        <v>9</v>
      </c>
      <c r="AX84" s="31"/>
      <c r="AY84" s="31"/>
      <c r="AZ84" s="31" t="s">
        <v>10</v>
      </c>
      <c r="BA84" s="31"/>
      <c r="BB84" s="31"/>
      <c r="BC84" s="31"/>
      <c r="BD84" s="3"/>
      <c r="BE84" s="3"/>
      <c r="BF84" s="3"/>
      <c r="BG84" s="31"/>
    </row>
    <row r="85" spans="1:59" ht="25.5" hidden="1" customHeight="1" x14ac:dyDescent="0.15">
      <c r="A85" s="28"/>
      <c r="B85" s="221" t="s">
        <v>11</v>
      </c>
      <c r="C85" s="296"/>
      <c r="D85" s="296"/>
      <c r="E85" s="297"/>
      <c r="F85" s="301" t="s">
        <v>12</v>
      </c>
      <c r="G85" s="301"/>
      <c r="H85" s="282"/>
      <c r="I85" s="282"/>
      <c r="J85" s="285" t="s">
        <v>13</v>
      </c>
      <c r="K85" s="285"/>
      <c r="L85" s="282"/>
      <c r="M85" s="282"/>
      <c r="N85" s="285" t="s">
        <v>14</v>
      </c>
      <c r="O85" s="287"/>
      <c r="P85" s="302" t="s">
        <v>15</v>
      </c>
      <c r="Q85" s="287"/>
      <c r="R85" s="279" t="s">
        <v>16</v>
      </c>
      <c r="S85" s="279"/>
      <c r="T85" s="282"/>
      <c r="U85" s="282"/>
      <c r="V85" s="285" t="s">
        <v>13</v>
      </c>
      <c r="W85" s="285"/>
      <c r="X85" s="282"/>
      <c r="Y85" s="282"/>
      <c r="Z85" s="285" t="s">
        <v>14</v>
      </c>
      <c r="AA85" s="287"/>
      <c r="AB85" s="31"/>
      <c r="AC85" s="31"/>
      <c r="AD85" s="31"/>
      <c r="AE85" s="264" t="s">
        <v>46</v>
      </c>
      <c r="AF85" s="303"/>
      <c r="AG85" s="303"/>
      <c r="AH85" s="303"/>
      <c r="AI85" s="305"/>
      <c r="AJ85" s="293">
        <f>ROUNDDOWN(AZ85/60,0)</f>
        <v>0</v>
      </c>
      <c r="AK85" s="293"/>
      <c r="AL85" s="303" t="s">
        <v>18</v>
      </c>
      <c r="AM85" s="303"/>
      <c r="AN85" s="293">
        <f>AZ85-AJ85*60</f>
        <v>0</v>
      </c>
      <c r="AO85" s="293"/>
      <c r="AP85" s="285" t="s">
        <v>14</v>
      </c>
      <c r="AQ85" s="287"/>
      <c r="AR85" s="34"/>
      <c r="AS85" s="31"/>
      <c r="AT85" s="31"/>
      <c r="AU85" s="276"/>
      <c r="AV85" s="276" t="s">
        <v>19</v>
      </c>
      <c r="AW85" s="291">
        <f>T85*60+X85</f>
        <v>0</v>
      </c>
      <c r="AX85" s="31"/>
      <c r="AY85" s="276" t="s">
        <v>20</v>
      </c>
      <c r="AZ85" s="291">
        <f>(T85*60+X85)-(H85*60+L85)</f>
        <v>0</v>
      </c>
      <c r="BA85" s="31"/>
      <c r="BB85" s="31"/>
      <c r="BC85" s="31"/>
      <c r="BD85" s="3"/>
      <c r="BE85" s="3"/>
      <c r="BF85" s="3"/>
      <c r="BG85" s="31"/>
    </row>
    <row r="86" spans="1:59" ht="35.25" hidden="1" customHeight="1" x14ac:dyDescent="0.15">
      <c r="A86" s="28"/>
      <c r="B86" s="298"/>
      <c r="C86" s="299"/>
      <c r="D86" s="299"/>
      <c r="E86" s="300"/>
      <c r="F86" s="301"/>
      <c r="G86" s="301"/>
      <c r="H86" s="284"/>
      <c r="I86" s="284"/>
      <c r="J86" s="286"/>
      <c r="K86" s="286"/>
      <c r="L86" s="284"/>
      <c r="M86" s="284"/>
      <c r="N86" s="286"/>
      <c r="O86" s="288"/>
      <c r="P86" s="290"/>
      <c r="Q86" s="288"/>
      <c r="R86" s="280"/>
      <c r="S86" s="280"/>
      <c r="T86" s="284"/>
      <c r="U86" s="284"/>
      <c r="V86" s="286"/>
      <c r="W86" s="286"/>
      <c r="X86" s="284"/>
      <c r="Y86" s="284"/>
      <c r="Z86" s="286"/>
      <c r="AA86" s="288"/>
      <c r="AB86" s="31"/>
      <c r="AC86" s="31"/>
      <c r="AD86" s="31"/>
      <c r="AE86" s="306"/>
      <c r="AF86" s="304"/>
      <c r="AG86" s="304"/>
      <c r="AH86" s="304"/>
      <c r="AI86" s="307"/>
      <c r="AJ86" s="295"/>
      <c r="AK86" s="295"/>
      <c r="AL86" s="304"/>
      <c r="AM86" s="304"/>
      <c r="AN86" s="295"/>
      <c r="AO86" s="295"/>
      <c r="AP86" s="286"/>
      <c r="AQ86" s="288"/>
      <c r="AR86" s="34"/>
      <c r="AS86" s="31"/>
      <c r="AT86" s="31"/>
      <c r="AU86" s="276"/>
      <c r="AV86" s="276"/>
      <c r="AW86" s="291"/>
      <c r="AX86" s="31"/>
      <c r="AY86" s="276"/>
      <c r="AZ86" s="291"/>
      <c r="BA86" s="31"/>
      <c r="BB86" s="31"/>
      <c r="BC86" s="31"/>
      <c r="BD86" s="3"/>
      <c r="BE86" s="3"/>
      <c r="BF86" s="3"/>
      <c r="BG86" s="31"/>
    </row>
    <row r="87" spans="1:59" ht="17.25" hidden="1" customHeight="1" x14ac:dyDescent="0.15">
      <c r="A87" s="28"/>
      <c r="B87" s="35"/>
      <c r="C87" s="35"/>
      <c r="D87" s="35"/>
      <c r="E87" s="35"/>
      <c r="F87" s="36"/>
      <c r="G87" s="36"/>
      <c r="H87" s="37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4"/>
      <c r="Y87" s="34"/>
      <c r="Z87" s="32"/>
      <c r="AA87" s="33"/>
      <c r="AB87" s="34"/>
      <c r="AC87" s="34"/>
      <c r="AD87" s="34"/>
      <c r="AE87" s="38"/>
      <c r="AF87" s="38"/>
      <c r="AG87" s="38"/>
      <c r="AH87" s="38"/>
      <c r="AI87" s="38"/>
      <c r="AJ87" s="39" t="s">
        <v>21</v>
      </c>
      <c r="AK87" s="38"/>
      <c r="AL87" s="38"/>
      <c r="AM87" s="38"/>
      <c r="AN87" s="38"/>
      <c r="AO87" s="38"/>
      <c r="AP87" s="38"/>
      <c r="AQ87" s="38"/>
      <c r="AR87" s="34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"/>
      <c r="BE87" s="3"/>
      <c r="BF87" s="3"/>
      <c r="BG87" s="31"/>
    </row>
    <row r="88" spans="1:59" s="31" customFormat="1" ht="25.5" hidden="1" customHeight="1" x14ac:dyDescent="0.15">
      <c r="A88" s="28"/>
      <c r="B88" s="29"/>
      <c r="C88" s="30"/>
      <c r="D88" s="30"/>
      <c r="E88" s="30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3"/>
      <c r="X88" s="34"/>
      <c r="Y88" s="34"/>
      <c r="Z88" s="32"/>
      <c r="AA88" s="33"/>
      <c r="AB88" s="34"/>
      <c r="AC88" s="34"/>
      <c r="AD88" s="34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4"/>
      <c r="AW88" s="43" t="s">
        <v>22</v>
      </c>
      <c r="AZ88" s="31" t="s">
        <v>23</v>
      </c>
      <c r="BC88" s="31" t="s">
        <v>24</v>
      </c>
      <c r="BD88" s="3"/>
      <c r="BE88" s="3"/>
      <c r="BF88" s="3"/>
    </row>
    <row r="89" spans="1:59" s="48" customFormat="1" ht="25.5" hidden="1" customHeight="1" x14ac:dyDescent="0.15">
      <c r="A89" s="41"/>
      <c r="B89" s="42" t="s">
        <v>103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3"/>
      <c r="P89" s="42"/>
      <c r="Q89" s="42"/>
      <c r="R89" s="42"/>
      <c r="S89" s="42"/>
      <c r="T89" s="42"/>
      <c r="U89" s="13"/>
      <c r="V89" s="42"/>
      <c r="W89" s="42"/>
      <c r="X89" s="34"/>
      <c r="Y89" s="34"/>
      <c r="Z89" s="32"/>
      <c r="AA89" s="33"/>
      <c r="AB89" s="34"/>
      <c r="AC89" s="34"/>
      <c r="AD89" s="34"/>
      <c r="AE89" s="44" t="s">
        <v>25</v>
      </c>
      <c r="AF89" s="45"/>
      <c r="AG89" s="46"/>
      <c r="AH89" s="46"/>
      <c r="AI89" s="46"/>
      <c r="AJ89" s="46"/>
      <c r="AK89" s="46"/>
      <c r="AL89" s="46"/>
      <c r="AM89" s="46"/>
      <c r="AN89" s="38"/>
      <c r="AO89" s="38"/>
      <c r="AP89" s="38"/>
      <c r="AQ89" s="47"/>
      <c r="AR89" s="34"/>
      <c r="AS89" s="31"/>
      <c r="AT89" s="31"/>
      <c r="AU89" s="43"/>
      <c r="AV89" s="43"/>
      <c r="AW89" s="43" t="s">
        <v>26</v>
      </c>
      <c r="AX89" s="43"/>
      <c r="AY89" s="43"/>
      <c r="AZ89" s="31" t="s">
        <v>27</v>
      </c>
      <c r="BA89" s="43"/>
      <c r="BB89" s="31"/>
      <c r="BC89" s="31" t="s">
        <v>28</v>
      </c>
      <c r="BD89" s="40"/>
      <c r="BE89" s="3"/>
      <c r="BF89" s="40"/>
      <c r="BG89" s="43"/>
    </row>
    <row r="90" spans="1:59" ht="25.5" hidden="1" customHeight="1" x14ac:dyDescent="0.15">
      <c r="A90" s="28"/>
      <c r="B90" s="221" t="s">
        <v>51</v>
      </c>
      <c r="C90" s="296"/>
      <c r="D90" s="296"/>
      <c r="E90" s="297"/>
      <c r="F90" s="301" t="s">
        <v>12</v>
      </c>
      <c r="G90" s="301"/>
      <c r="H90" s="282"/>
      <c r="I90" s="282"/>
      <c r="J90" s="285" t="s">
        <v>13</v>
      </c>
      <c r="K90" s="285"/>
      <c r="L90" s="282"/>
      <c r="M90" s="282"/>
      <c r="N90" s="285" t="s">
        <v>14</v>
      </c>
      <c r="O90" s="287"/>
      <c r="P90" s="302" t="s">
        <v>15</v>
      </c>
      <c r="Q90" s="287"/>
      <c r="R90" s="279" t="s">
        <v>16</v>
      </c>
      <c r="S90" s="279"/>
      <c r="T90" s="281"/>
      <c r="U90" s="282"/>
      <c r="V90" s="285" t="s">
        <v>13</v>
      </c>
      <c r="W90" s="285"/>
      <c r="X90" s="282"/>
      <c r="Y90" s="282"/>
      <c r="Z90" s="285" t="s">
        <v>14</v>
      </c>
      <c r="AA90" s="287"/>
      <c r="AB90" s="34"/>
      <c r="AC90" s="34"/>
      <c r="AD90" s="34"/>
      <c r="AE90" s="289" t="s">
        <v>52</v>
      </c>
      <c r="AF90" s="285"/>
      <c r="AG90" s="285"/>
      <c r="AH90" s="285"/>
      <c r="AI90" s="287"/>
      <c r="AJ90" s="292">
        <f>ROUNDDOWN(AW95/60,0)</f>
        <v>0</v>
      </c>
      <c r="AK90" s="293"/>
      <c r="AL90" s="285" t="s">
        <v>13</v>
      </c>
      <c r="AM90" s="285"/>
      <c r="AN90" s="293">
        <f>AW95-AJ90*60</f>
        <v>0</v>
      </c>
      <c r="AO90" s="293"/>
      <c r="AP90" s="285" t="s">
        <v>14</v>
      </c>
      <c r="AQ90" s="287"/>
      <c r="AR90" s="34"/>
      <c r="AS90" s="49"/>
      <c r="AT90" s="49"/>
      <c r="AU90" s="31"/>
      <c r="AV90" s="276" t="s">
        <v>30</v>
      </c>
      <c r="AW90" s="291">
        <f>IF(AZ90&lt;=BC90,BC90,AW85)</f>
        <v>1260</v>
      </c>
      <c r="AX90" s="123"/>
      <c r="AY90" s="276" t="s">
        <v>31</v>
      </c>
      <c r="AZ90" s="291">
        <f>T90*60+X90</f>
        <v>0</v>
      </c>
      <c r="BA90" s="123"/>
      <c r="BB90" s="276" t="s">
        <v>32</v>
      </c>
      <c r="BC90" s="291">
        <f>IF(C99="☑",21*60,20*60)</f>
        <v>1260</v>
      </c>
      <c r="BD90" s="3"/>
      <c r="BE90" s="3"/>
      <c r="BF90" s="3"/>
      <c r="BG90" s="31"/>
    </row>
    <row r="91" spans="1:59" ht="35.25" hidden="1" customHeight="1" x14ac:dyDescent="0.15">
      <c r="A91" s="28"/>
      <c r="B91" s="298"/>
      <c r="C91" s="299"/>
      <c r="D91" s="299"/>
      <c r="E91" s="300"/>
      <c r="F91" s="301"/>
      <c r="G91" s="301"/>
      <c r="H91" s="284"/>
      <c r="I91" s="284"/>
      <c r="J91" s="286"/>
      <c r="K91" s="286"/>
      <c r="L91" s="284"/>
      <c r="M91" s="284"/>
      <c r="N91" s="286"/>
      <c r="O91" s="288"/>
      <c r="P91" s="290"/>
      <c r="Q91" s="288"/>
      <c r="R91" s="280"/>
      <c r="S91" s="280"/>
      <c r="T91" s="283"/>
      <c r="U91" s="284"/>
      <c r="V91" s="286"/>
      <c r="W91" s="286"/>
      <c r="X91" s="284"/>
      <c r="Y91" s="284"/>
      <c r="Z91" s="286"/>
      <c r="AA91" s="288"/>
      <c r="AB91" s="31"/>
      <c r="AC91" s="31"/>
      <c r="AD91" s="31"/>
      <c r="AE91" s="290"/>
      <c r="AF91" s="286"/>
      <c r="AG91" s="286"/>
      <c r="AH91" s="286"/>
      <c r="AI91" s="288"/>
      <c r="AJ91" s="294"/>
      <c r="AK91" s="295"/>
      <c r="AL91" s="286"/>
      <c r="AM91" s="286"/>
      <c r="AN91" s="295"/>
      <c r="AO91" s="295"/>
      <c r="AP91" s="286"/>
      <c r="AQ91" s="288"/>
      <c r="AR91" s="34"/>
      <c r="AS91" s="49"/>
      <c r="AT91" s="49"/>
      <c r="AU91" s="31"/>
      <c r="AV91" s="276"/>
      <c r="AW91" s="291"/>
      <c r="AX91" s="123"/>
      <c r="AY91" s="276"/>
      <c r="AZ91" s="291"/>
      <c r="BA91" s="123"/>
      <c r="BB91" s="276"/>
      <c r="BC91" s="291"/>
      <c r="BD91" s="3"/>
      <c r="BE91" s="3"/>
      <c r="BF91" s="3"/>
      <c r="BG91" s="31"/>
    </row>
    <row r="92" spans="1:59" ht="17.25" hidden="1" customHeight="1" x14ac:dyDescent="0.15">
      <c r="A92" s="50"/>
      <c r="B92" s="35"/>
      <c r="C92" s="35"/>
      <c r="D92" s="35"/>
      <c r="E92" s="35"/>
      <c r="F92" s="31"/>
      <c r="G92" s="35"/>
      <c r="H92" s="37"/>
      <c r="I92" s="35"/>
      <c r="J92" s="35"/>
      <c r="K92" s="35"/>
      <c r="L92" s="35"/>
      <c r="M92" s="35"/>
      <c r="N92" s="35"/>
      <c r="O92" s="35"/>
      <c r="P92" s="51"/>
      <c r="Q92" s="35"/>
      <c r="R92" s="35"/>
      <c r="S92" s="35"/>
      <c r="T92" s="35"/>
      <c r="U92" s="35"/>
      <c r="V92" s="35"/>
      <c r="W92" s="35"/>
      <c r="X92" s="34"/>
      <c r="Y92" s="34"/>
      <c r="Z92" s="32"/>
      <c r="AA92" s="31"/>
      <c r="AB92" s="31"/>
      <c r="AC92" s="31"/>
      <c r="AD92" s="31"/>
      <c r="AE92" s="47"/>
      <c r="AF92" s="47"/>
      <c r="AG92" s="47"/>
      <c r="AH92" s="47"/>
      <c r="AI92" s="47"/>
      <c r="AJ92" s="39" t="s">
        <v>21</v>
      </c>
      <c r="AK92" s="47"/>
      <c r="AL92" s="47"/>
      <c r="AM92" s="47"/>
      <c r="AN92" s="47"/>
      <c r="AO92" s="47"/>
      <c r="AP92" s="47"/>
      <c r="AQ92" s="47"/>
      <c r="AR92" s="31"/>
      <c r="AS92" s="31"/>
      <c r="AT92" s="31"/>
      <c r="AU92" s="31"/>
      <c r="AV92" s="31"/>
      <c r="AW92" s="31"/>
      <c r="AX92" s="31"/>
      <c r="AY92" s="31"/>
      <c r="AZ92" s="60" t="s">
        <v>33</v>
      </c>
      <c r="BA92" s="31"/>
      <c r="BB92" s="31"/>
      <c r="BC92" s="31"/>
      <c r="BD92" s="3"/>
      <c r="BE92" s="3"/>
      <c r="BF92" s="3"/>
      <c r="BG92" s="31"/>
    </row>
    <row r="93" spans="1:59" ht="25.5" hidden="1" customHeight="1" x14ac:dyDescent="0.2">
      <c r="A93" s="50"/>
      <c r="B93" s="31"/>
      <c r="C93" s="258" t="s">
        <v>96</v>
      </c>
      <c r="D93" s="259"/>
      <c r="E93" s="259"/>
      <c r="F93" s="259"/>
      <c r="G93" s="259"/>
      <c r="H93" s="259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  <c r="V93" s="259"/>
      <c r="W93" s="259"/>
      <c r="X93" s="259"/>
      <c r="Y93" s="259"/>
      <c r="Z93" s="259"/>
      <c r="AA93" s="259"/>
      <c r="AB93" s="260"/>
      <c r="AC93" s="31"/>
      <c r="AD93" s="31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31"/>
      <c r="AS93" s="31"/>
      <c r="AT93" s="31"/>
      <c r="AU93" s="31"/>
      <c r="AV93" s="31"/>
      <c r="AW93" s="31"/>
      <c r="AX93" s="31"/>
      <c r="AY93" s="31"/>
      <c r="AZ93" s="101" t="s">
        <v>34</v>
      </c>
      <c r="BA93" s="31"/>
      <c r="BB93" s="31"/>
      <c r="BC93" s="31"/>
      <c r="BD93" s="3"/>
      <c r="BE93" s="3"/>
      <c r="BF93" s="3"/>
      <c r="BG93" s="31"/>
    </row>
    <row r="94" spans="1:59" ht="25.5" hidden="1" customHeight="1" x14ac:dyDescent="0.15">
      <c r="A94" s="50"/>
      <c r="B94" s="31"/>
      <c r="C94" s="261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3"/>
      <c r="AC94" s="31"/>
      <c r="AD94" s="31"/>
      <c r="AE94" s="44" t="s">
        <v>35</v>
      </c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31"/>
      <c r="AS94" s="31"/>
      <c r="AT94" s="31"/>
      <c r="AU94" s="31"/>
      <c r="AV94" s="31"/>
      <c r="AW94" s="31" t="s">
        <v>36</v>
      </c>
      <c r="AX94" s="31"/>
      <c r="AY94" s="31"/>
      <c r="AZ94" s="31" t="s">
        <v>37</v>
      </c>
      <c r="BA94" s="102"/>
      <c r="BB94" s="31"/>
      <c r="BC94" s="31"/>
      <c r="BD94" s="3"/>
      <c r="BE94" s="3"/>
      <c r="BF94" s="3"/>
      <c r="BG94" s="31"/>
    </row>
    <row r="95" spans="1:59" s="48" customFormat="1" ht="25.5" hidden="1" customHeight="1" x14ac:dyDescent="0.15">
      <c r="A95" s="50"/>
      <c r="B95" s="31"/>
      <c r="C95" s="261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3"/>
      <c r="AC95" s="34"/>
      <c r="AD95" s="34"/>
      <c r="AE95" s="264" t="s">
        <v>48</v>
      </c>
      <c r="AF95" s="265"/>
      <c r="AG95" s="265"/>
      <c r="AH95" s="265"/>
      <c r="AI95" s="265"/>
      <c r="AJ95" s="265"/>
      <c r="AK95" s="266"/>
      <c r="AL95" s="270">
        <f>IF(AZ85=0,0,ROUNDUP(AW95/AZ85,3))</f>
        <v>0</v>
      </c>
      <c r="AM95" s="271"/>
      <c r="AN95" s="271"/>
      <c r="AO95" s="271"/>
      <c r="AP95" s="271"/>
      <c r="AQ95" s="272"/>
      <c r="AR95" s="31"/>
      <c r="AS95" s="31"/>
      <c r="AT95" s="31"/>
      <c r="AU95" s="43"/>
      <c r="AV95" s="276" t="s">
        <v>39</v>
      </c>
      <c r="AW95" s="277">
        <f>IF(AW85-AW90&gt;0,IF(AW85-AW90&gt;AZ85,AZ85,AW85-AW90),0)</f>
        <v>0</v>
      </c>
      <c r="AX95" s="278" t="s">
        <v>40</v>
      </c>
      <c r="AY95" s="278"/>
      <c r="AZ95" s="102"/>
      <c r="BA95" s="102"/>
      <c r="BB95" s="43"/>
      <c r="BC95" s="43"/>
      <c r="BD95" s="40"/>
      <c r="BE95" s="40"/>
      <c r="BF95" s="40"/>
      <c r="BG95" s="43"/>
    </row>
    <row r="96" spans="1:59" ht="35.25" hidden="1" customHeight="1" x14ac:dyDescent="0.15">
      <c r="A96" s="62"/>
      <c r="B96" s="31"/>
      <c r="C96" s="261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3"/>
      <c r="AC96" s="31"/>
      <c r="AD96" s="31"/>
      <c r="AE96" s="267"/>
      <c r="AF96" s="268"/>
      <c r="AG96" s="268"/>
      <c r="AH96" s="268"/>
      <c r="AI96" s="268"/>
      <c r="AJ96" s="268"/>
      <c r="AK96" s="269"/>
      <c r="AL96" s="273"/>
      <c r="AM96" s="274"/>
      <c r="AN96" s="274"/>
      <c r="AO96" s="274"/>
      <c r="AP96" s="274"/>
      <c r="AQ96" s="275"/>
      <c r="AR96" s="31"/>
      <c r="AS96" s="31"/>
      <c r="AT96" s="31"/>
      <c r="AU96" s="276"/>
      <c r="AV96" s="276"/>
      <c r="AW96" s="277"/>
      <c r="AX96" s="278"/>
      <c r="AY96" s="278"/>
      <c r="AZ96" s="31"/>
      <c r="BA96" s="31"/>
      <c r="BB96" s="31"/>
      <c r="BC96" s="31"/>
      <c r="BD96" s="3"/>
      <c r="BE96" s="3"/>
      <c r="BF96" s="3"/>
      <c r="BG96" s="31"/>
    </row>
    <row r="97" spans="1:59" ht="25.5" hidden="1" customHeight="1" x14ac:dyDescent="0.15">
      <c r="A97" s="62"/>
      <c r="B97" s="31"/>
      <c r="C97" s="261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262"/>
      <c r="AA97" s="262"/>
      <c r="AB97" s="263"/>
      <c r="AC97" s="31"/>
      <c r="AD97" s="31"/>
      <c r="AE97" s="31"/>
      <c r="AF97" s="31"/>
      <c r="AG97" s="31"/>
      <c r="AH97" s="31"/>
      <c r="AI97" s="31"/>
      <c r="AJ97" s="31"/>
      <c r="AK97" s="52" t="s">
        <v>21</v>
      </c>
      <c r="AL97" s="31"/>
      <c r="AM97" s="34"/>
      <c r="AN97" s="34"/>
      <c r="AO97" s="34"/>
      <c r="AP97" s="31"/>
      <c r="AQ97" s="31"/>
      <c r="AR97" s="31"/>
      <c r="AS97" s="31"/>
      <c r="AT97" s="31"/>
      <c r="AU97" s="276"/>
      <c r="AV97" s="31"/>
      <c r="AW97" s="31"/>
      <c r="AX97" s="31"/>
      <c r="AY97" s="31"/>
      <c r="AZ97" s="31"/>
      <c r="BA97" s="31"/>
      <c r="BB97" s="31"/>
      <c r="BC97" s="31"/>
      <c r="BD97" s="3"/>
      <c r="BE97" s="3"/>
      <c r="BF97" s="3"/>
      <c r="BG97" s="31"/>
    </row>
    <row r="98" spans="1:59" ht="25.5" hidden="1" customHeight="1" x14ac:dyDescent="0.15">
      <c r="A98" s="50"/>
      <c r="B98" s="30"/>
      <c r="C98" s="261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262"/>
      <c r="AA98" s="262"/>
      <c r="AB98" s="263"/>
      <c r="AC98" s="31"/>
      <c r="AD98" s="31"/>
      <c r="AE98" s="31"/>
      <c r="AF98" s="31"/>
      <c r="AG98" s="31"/>
      <c r="AH98" s="31"/>
      <c r="AI98" s="31"/>
      <c r="AJ98" s="31"/>
      <c r="AK98" s="53" t="s">
        <v>41</v>
      </c>
      <c r="AL98" s="31"/>
      <c r="AM98" s="34"/>
      <c r="AN98" s="34"/>
      <c r="AO98" s="34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"/>
      <c r="BE98" s="3"/>
      <c r="BF98" s="3"/>
    </row>
    <row r="99" spans="1:59" ht="25.5" hidden="1" customHeight="1" x14ac:dyDescent="0.15">
      <c r="A99" s="50"/>
      <c r="B99" s="30"/>
      <c r="C99" s="253" t="s">
        <v>42</v>
      </c>
      <c r="D99" s="254"/>
      <c r="E99" s="255" t="s">
        <v>53</v>
      </c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6"/>
      <c r="AC99" s="31"/>
      <c r="AD99" s="31"/>
      <c r="AE99" s="31"/>
      <c r="AF99" s="31"/>
      <c r="AG99" s="31"/>
      <c r="AH99" s="31"/>
      <c r="AI99" s="31"/>
      <c r="AJ99" s="31"/>
      <c r="AK99" s="53"/>
      <c r="AL99" s="31"/>
      <c r="AM99" s="34"/>
      <c r="AN99" s="34"/>
      <c r="AO99" s="34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"/>
      <c r="BE99" s="3"/>
      <c r="BF99" s="3"/>
    </row>
    <row r="100" spans="1:59" ht="17.25" hidden="1" customHeight="1" x14ac:dyDescent="0.15">
      <c r="A100" s="54"/>
      <c r="B100" s="55"/>
      <c r="C100" s="55"/>
      <c r="D100" s="55"/>
      <c r="E100" s="55"/>
      <c r="F100" s="56"/>
      <c r="G100" s="55"/>
      <c r="H100" s="55"/>
      <c r="I100" s="55"/>
      <c r="J100" s="55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8"/>
      <c r="AL100" s="57"/>
      <c r="AM100" s="59"/>
      <c r="AN100" s="59"/>
      <c r="AO100" s="59"/>
      <c r="AP100" s="57"/>
      <c r="AQ100" s="57"/>
      <c r="AR100" s="57"/>
      <c r="AS100" s="57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"/>
      <c r="BE100" s="3"/>
      <c r="BF100" s="3"/>
    </row>
    <row r="101" spans="1:59" ht="25.5" hidden="1" customHeight="1" x14ac:dyDescent="0.15">
      <c r="A101" s="308" t="s">
        <v>55</v>
      </c>
      <c r="B101" s="309"/>
      <c r="C101" s="309"/>
      <c r="D101" s="309"/>
      <c r="E101" s="309"/>
      <c r="F101" s="309"/>
      <c r="G101" s="309"/>
      <c r="H101" s="309"/>
      <c r="I101" s="310"/>
      <c r="J101" s="23"/>
      <c r="K101" s="61" t="s">
        <v>50</v>
      </c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23"/>
      <c r="AP101" s="23"/>
      <c r="AQ101" s="23"/>
      <c r="AR101" s="23"/>
      <c r="AS101" s="23"/>
      <c r="AT101" s="23"/>
      <c r="AU101" s="31"/>
      <c r="AV101" s="31" t="s">
        <v>6</v>
      </c>
      <c r="AW101" s="34"/>
      <c r="AX101" s="34"/>
      <c r="AY101" s="34"/>
      <c r="AZ101" s="34"/>
      <c r="BA101" s="31"/>
      <c r="BB101" s="34"/>
      <c r="BC101" s="34"/>
      <c r="BD101" s="21"/>
      <c r="BE101" s="21"/>
      <c r="BF101" s="21"/>
      <c r="BG101" s="10"/>
    </row>
    <row r="102" spans="1:59" ht="17.25" hidden="1" customHeight="1" x14ac:dyDescent="0.15">
      <c r="A102" s="311"/>
      <c r="B102" s="312"/>
      <c r="C102" s="312"/>
      <c r="D102" s="312"/>
      <c r="E102" s="312"/>
      <c r="F102" s="312"/>
      <c r="G102" s="312"/>
      <c r="H102" s="312"/>
      <c r="I102" s="313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5"/>
      <c r="Y102" s="25"/>
      <c r="Z102" s="25"/>
      <c r="AA102" s="25"/>
      <c r="AB102" s="25"/>
      <c r="AC102" s="25"/>
      <c r="AD102" s="25"/>
      <c r="AE102" s="26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7"/>
      <c r="AQ102" s="27"/>
      <c r="AR102" s="27"/>
      <c r="AS102" s="27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"/>
      <c r="BE102" s="3"/>
      <c r="BF102" s="3"/>
      <c r="BG102" s="31"/>
    </row>
    <row r="103" spans="1:59" ht="28.5" hidden="1" customHeight="1" x14ac:dyDescent="0.15">
      <c r="A103" s="28"/>
      <c r="B103" s="29" t="s">
        <v>7</v>
      </c>
      <c r="C103" s="30"/>
      <c r="D103" s="30"/>
      <c r="E103" s="30"/>
      <c r="F103" s="31"/>
      <c r="G103" s="32"/>
      <c r="H103" s="31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3"/>
      <c r="AB103" s="34"/>
      <c r="AC103" s="34"/>
      <c r="AD103" s="34"/>
      <c r="AE103" s="29" t="s">
        <v>8</v>
      </c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1"/>
      <c r="AV103" s="31"/>
      <c r="AW103" s="31" t="s">
        <v>9</v>
      </c>
      <c r="AX103" s="31"/>
      <c r="AY103" s="31"/>
      <c r="AZ103" s="31" t="s">
        <v>10</v>
      </c>
      <c r="BA103" s="31"/>
      <c r="BB103" s="31"/>
      <c r="BC103" s="31"/>
      <c r="BD103" s="3"/>
      <c r="BE103" s="3"/>
      <c r="BF103" s="3"/>
      <c r="BG103" s="31"/>
    </row>
    <row r="104" spans="1:59" ht="25.5" hidden="1" customHeight="1" x14ac:dyDescent="0.15">
      <c r="A104" s="28"/>
      <c r="B104" s="221" t="s">
        <v>11</v>
      </c>
      <c r="C104" s="296"/>
      <c r="D104" s="296"/>
      <c r="E104" s="297"/>
      <c r="F104" s="301" t="s">
        <v>12</v>
      </c>
      <c r="G104" s="301"/>
      <c r="H104" s="282"/>
      <c r="I104" s="282"/>
      <c r="J104" s="285" t="s">
        <v>13</v>
      </c>
      <c r="K104" s="285"/>
      <c r="L104" s="282"/>
      <c r="M104" s="282"/>
      <c r="N104" s="285" t="s">
        <v>14</v>
      </c>
      <c r="O104" s="287"/>
      <c r="P104" s="302" t="s">
        <v>15</v>
      </c>
      <c r="Q104" s="287"/>
      <c r="R104" s="279" t="s">
        <v>16</v>
      </c>
      <c r="S104" s="279"/>
      <c r="T104" s="282"/>
      <c r="U104" s="282"/>
      <c r="V104" s="285" t="s">
        <v>13</v>
      </c>
      <c r="W104" s="285"/>
      <c r="X104" s="282"/>
      <c r="Y104" s="282"/>
      <c r="Z104" s="285" t="s">
        <v>14</v>
      </c>
      <c r="AA104" s="287"/>
      <c r="AB104" s="31"/>
      <c r="AC104" s="31"/>
      <c r="AD104" s="31"/>
      <c r="AE104" s="264" t="s">
        <v>46</v>
      </c>
      <c r="AF104" s="303"/>
      <c r="AG104" s="303"/>
      <c r="AH104" s="303"/>
      <c r="AI104" s="305"/>
      <c r="AJ104" s="293">
        <f>ROUNDDOWN(AZ104/60,0)</f>
        <v>0</v>
      </c>
      <c r="AK104" s="293"/>
      <c r="AL104" s="303" t="s">
        <v>18</v>
      </c>
      <c r="AM104" s="303"/>
      <c r="AN104" s="293">
        <f>AZ104-AJ104*60</f>
        <v>0</v>
      </c>
      <c r="AO104" s="293"/>
      <c r="AP104" s="285" t="s">
        <v>14</v>
      </c>
      <c r="AQ104" s="287"/>
      <c r="AR104" s="34"/>
      <c r="AS104" s="31"/>
      <c r="AT104" s="31"/>
      <c r="AU104" s="276"/>
      <c r="AV104" s="276" t="s">
        <v>19</v>
      </c>
      <c r="AW104" s="291">
        <f>T104*60+X104</f>
        <v>0</v>
      </c>
      <c r="AX104" s="31"/>
      <c r="AY104" s="276" t="s">
        <v>20</v>
      </c>
      <c r="AZ104" s="291">
        <f>(T104*60+X104)-(H104*60+L104)</f>
        <v>0</v>
      </c>
      <c r="BA104" s="31"/>
      <c r="BB104" s="31"/>
      <c r="BC104" s="31"/>
      <c r="BD104" s="3"/>
      <c r="BE104" s="3"/>
      <c r="BF104" s="3"/>
      <c r="BG104" s="31"/>
    </row>
    <row r="105" spans="1:59" ht="35.25" hidden="1" customHeight="1" x14ac:dyDescent="0.15">
      <c r="A105" s="28"/>
      <c r="B105" s="298"/>
      <c r="C105" s="299"/>
      <c r="D105" s="299"/>
      <c r="E105" s="300"/>
      <c r="F105" s="301"/>
      <c r="G105" s="301"/>
      <c r="H105" s="284"/>
      <c r="I105" s="284"/>
      <c r="J105" s="286"/>
      <c r="K105" s="286"/>
      <c r="L105" s="284"/>
      <c r="M105" s="284"/>
      <c r="N105" s="286"/>
      <c r="O105" s="288"/>
      <c r="P105" s="290"/>
      <c r="Q105" s="288"/>
      <c r="R105" s="280"/>
      <c r="S105" s="280"/>
      <c r="T105" s="284"/>
      <c r="U105" s="284"/>
      <c r="V105" s="286"/>
      <c r="W105" s="286"/>
      <c r="X105" s="284"/>
      <c r="Y105" s="284"/>
      <c r="Z105" s="286"/>
      <c r="AA105" s="288"/>
      <c r="AB105" s="31"/>
      <c r="AC105" s="31"/>
      <c r="AD105" s="31"/>
      <c r="AE105" s="306"/>
      <c r="AF105" s="304"/>
      <c r="AG105" s="304"/>
      <c r="AH105" s="304"/>
      <c r="AI105" s="307"/>
      <c r="AJ105" s="295"/>
      <c r="AK105" s="295"/>
      <c r="AL105" s="304"/>
      <c r="AM105" s="304"/>
      <c r="AN105" s="295"/>
      <c r="AO105" s="295"/>
      <c r="AP105" s="286"/>
      <c r="AQ105" s="288"/>
      <c r="AR105" s="34"/>
      <c r="AS105" s="31"/>
      <c r="AT105" s="31"/>
      <c r="AU105" s="276"/>
      <c r="AV105" s="276"/>
      <c r="AW105" s="291"/>
      <c r="AX105" s="31"/>
      <c r="AY105" s="276"/>
      <c r="AZ105" s="291"/>
      <c r="BA105" s="31"/>
      <c r="BB105" s="31"/>
      <c r="BC105" s="31"/>
      <c r="BD105" s="3"/>
      <c r="BE105" s="3"/>
      <c r="BF105" s="3"/>
      <c r="BG105" s="31"/>
    </row>
    <row r="106" spans="1:59" ht="17.25" hidden="1" customHeight="1" x14ac:dyDescent="0.15">
      <c r="A106" s="28"/>
      <c r="B106" s="35"/>
      <c r="C106" s="35"/>
      <c r="D106" s="35"/>
      <c r="E106" s="35"/>
      <c r="F106" s="36"/>
      <c r="G106" s="36"/>
      <c r="H106" s="37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4"/>
      <c r="Y106" s="34"/>
      <c r="Z106" s="32"/>
      <c r="AA106" s="33"/>
      <c r="AB106" s="34"/>
      <c r="AC106" s="34"/>
      <c r="AD106" s="34"/>
      <c r="AE106" s="38"/>
      <c r="AF106" s="38"/>
      <c r="AG106" s="38"/>
      <c r="AH106" s="38"/>
      <c r="AI106" s="38"/>
      <c r="AJ106" s="39" t="s">
        <v>21</v>
      </c>
      <c r="AK106" s="38"/>
      <c r="AL106" s="38"/>
      <c r="AM106" s="38"/>
      <c r="AN106" s="38"/>
      <c r="AO106" s="38"/>
      <c r="AP106" s="38"/>
      <c r="AQ106" s="38"/>
      <c r="AR106" s="34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"/>
      <c r="BE106" s="3"/>
      <c r="BF106" s="3"/>
      <c r="BG106" s="31"/>
    </row>
    <row r="107" spans="1:59" s="31" customFormat="1" ht="25.5" hidden="1" customHeight="1" x14ac:dyDescent="0.15">
      <c r="A107" s="28"/>
      <c r="B107" s="29"/>
      <c r="C107" s="30"/>
      <c r="D107" s="30"/>
      <c r="E107" s="30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3"/>
      <c r="X107" s="34"/>
      <c r="Y107" s="34"/>
      <c r="Z107" s="32"/>
      <c r="AA107" s="33"/>
      <c r="AB107" s="34"/>
      <c r="AC107" s="34"/>
      <c r="AD107" s="34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4"/>
      <c r="AW107" s="43" t="s">
        <v>22</v>
      </c>
      <c r="AZ107" s="31" t="s">
        <v>23</v>
      </c>
      <c r="BC107" s="31" t="s">
        <v>24</v>
      </c>
      <c r="BD107" s="3"/>
      <c r="BE107" s="3"/>
      <c r="BF107" s="3"/>
    </row>
    <row r="108" spans="1:59" s="48" customFormat="1" ht="25.5" hidden="1" customHeight="1" x14ac:dyDescent="0.15">
      <c r="A108" s="41"/>
      <c r="B108" s="42" t="s">
        <v>103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3"/>
      <c r="P108" s="42"/>
      <c r="Q108" s="42"/>
      <c r="R108" s="42"/>
      <c r="S108" s="42"/>
      <c r="T108" s="42"/>
      <c r="U108" s="13"/>
      <c r="V108" s="42"/>
      <c r="W108" s="42"/>
      <c r="X108" s="34"/>
      <c r="Y108" s="34"/>
      <c r="Z108" s="32"/>
      <c r="AA108" s="33"/>
      <c r="AB108" s="34"/>
      <c r="AC108" s="34"/>
      <c r="AD108" s="34"/>
      <c r="AE108" s="44" t="s">
        <v>25</v>
      </c>
      <c r="AF108" s="45"/>
      <c r="AG108" s="46"/>
      <c r="AH108" s="46"/>
      <c r="AI108" s="46"/>
      <c r="AJ108" s="46"/>
      <c r="AK108" s="46"/>
      <c r="AL108" s="46"/>
      <c r="AM108" s="46"/>
      <c r="AN108" s="38"/>
      <c r="AO108" s="38"/>
      <c r="AP108" s="38"/>
      <c r="AQ108" s="47"/>
      <c r="AR108" s="34"/>
      <c r="AS108" s="31"/>
      <c r="AT108" s="31"/>
      <c r="AU108" s="43"/>
      <c r="AV108" s="43"/>
      <c r="AW108" s="43" t="s">
        <v>26</v>
      </c>
      <c r="AX108" s="43"/>
      <c r="AY108" s="43"/>
      <c r="AZ108" s="31" t="s">
        <v>27</v>
      </c>
      <c r="BA108" s="43"/>
      <c r="BB108" s="31"/>
      <c r="BC108" s="31" t="s">
        <v>28</v>
      </c>
      <c r="BD108" s="40"/>
      <c r="BE108" s="3"/>
      <c r="BF108" s="40"/>
      <c r="BG108" s="43"/>
    </row>
    <row r="109" spans="1:59" ht="25.5" hidden="1" customHeight="1" x14ac:dyDescent="0.15">
      <c r="A109" s="28"/>
      <c r="B109" s="221" t="s">
        <v>51</v>
      </c>
      <c r="C109" s="296"/>
      <c r="D109" s="296"/>
      <c r="E109" s="297"/>
      <c r="F109" s="301" t="s">
        <v>12</v>
      </c>
      <c r="G109" s="301"/>
      <c r="H109" s="282"/>
      <c r="I109" s="282"/>
      <c r="J109" s="285" t="s">
        <v>13</v>
      </c>
      <c r="K109" s="285"/>
      <c r="L109" s="282"/>
      <c r="M109" s="282"/>
      <c r="N109" s="285" t="s">
        <v>14</v>
      </c>
      <c r="O109" s="287"/>
      <c r="P109" s="302" t="s">
        <v>15</v>
      </c>
      <c r="Q109" s="287"/>
      <c r="R109" s="279" t="s">
        <v>16</v>
      </c>
      <c r="S109" s="279"/>
      <c r="T109" s="281"/>
      <c r="U109" s="282"/>
      <c r="V109" s="285" t="s">
        <v>13</v>
      </c>
      <c r="W109" s="285"/>
      <c r="X109" s="282"/>
      <c r="Y109" s="282"/>
      <c r="Z109" s="285" t="s">
        <v>14</v>
      </c>
      <c r="AA109" s="287"/>
      <c r="AB109" s="34"/>
      <c r="AC109" s="34"/>
      <c r="AD109" s="34"/>
      <c r="AE109" s="289" t="s">
        <v>52</v>
      </c>
      <c r="AF109" s="285"/>
      <c r="AG109" s="285"/>
      <c r="AH109" s="285"/>
      <c r="AI109" s="287"/>
      <c r="AJ109" s="292">
        <f>ROUNDDOWN(AW114/60,0)</f>
        <v>0</v>
      </c>
      <c r="AK109" s="293"/>
      <c r="AL109" s="285" t="s">
        <v>13</v>
      </c>
      <c r="AM109" s="285"/>
      <c r="AN109" s="293">
        <f>AW114-AJ109*60</f>
        <v>0</v>
      </c>
      <c r="AO109" s="293"/>
      <c r="AP109" s="285" t="s">
        <v>14</v>
      </c>
      <c r="AQ109" s="287"/>
      <c r="AR109" s="34"/>
      <c r="AS109" s="49"/>
      <c r="AT109" s="49"/>
      <c r="AU109" s="31"/>
      <c r="AV109" s="276" t="s">
        <v>30</v>
      </c>
      <c r="AW109" s="291">
        <f>IF(AZ109&lt;=BC109,BC109,AW104)</f>
        <v>1260</v>
      </c>
      <c r="AX109" s="123"/>
      <c r="AY109" s="276" t="s">
        <v>31</v>
      </c>
      <c r="AZ109" s="291">
        <f>T109*60+X109</f>
        <v>0</v>
      </c>
      <c r="BA109" s="123"/>
      <c r="BB109" s="276" t="s">
        <v>32</v>
      </c>
      <c r="BC109" s="291">
        <f>IF(C118="☑",21*60,20*60)</f>
        <v>1260</v>
      </c>
      <c r="BD109" s="3"/>
      <c r="BE109" s="3"/>
      <c r="BF109" s="3"/>
      <c r="BG109" s="31"/>
    </row>
    <row r="110" spans="1:59" ht="35.25" hidden="1" customHeight="1" x14ac:dyDescent="0.15">
      <c r="A110" s="28"/>
      <c r="B110" s="298"/>
      <c r="C110" s="299"/>
      <c r="D110" s="299"/>
      <c r="E110" s="300"/>
      <c r="F110" s="301"/>
      <c r="G110" s="301"/>
      <c r="H110" s="284"/>
      <c r="I110" s="284"/>
      <c r="J110" s="286"/>
      <c r="K110" s="286"/>
      <c r="L110" s="284"/>
      <c r="M110" s="284"/>
      <c r="N110" s="286"/>
      <c r="O110" s="288"/>
      <c r="P110" s="290"/>
      <c r="Q110" s="288"/>
      <c r="R110" s="280"/>
      <c r="S110" s="280"/>
      <c r="T110" s="283"/>
      <c r="U110" s="284"/>
      <c r="V110" s="286"/>
      <c r="W110" s="286"/>
      <c r="X110" s="284"/>
      <c r="Y110" s="284"/>
      <c r="Z110" s="286"/>
      <c r="AA110" s="288"/>
      <c r="AB110" s="31"/>
      <c r="AC110" s="31"/>
      <c r="AD110" s="31"/>
      <c r="AE110" s="290"/>
      <c r="AF110" s="286"/>
      <c r="AG110" s="286"/>
      <c r="AH110" s="286"/>
      <c r="AI110" s="288"/>
      <c r="AJ110" s="294"/>
      <c r="AK110" s="295"/>
      <c r="AL110" s="286"/>
      <c r="AM110" s="286"/>
      <c r="AN110" s="295"/>
      <c r="AO110" s="295"/>
      <c r="AP110" s="286"/>
      <c r="AQ110" s="288"/>
      <c r="AR110" s="34"/>
      <c r="AS110" s="49"/>
      <c r="AT110" s="49"/>
      <c r="AU110" s="31"/>
      <c r="AV110" s="276"/>
      <c r="AW110" s="291"/>
      <c r="AX110" s="123"/>
      <c r="AY110" s="276"/>
      <c r="AZ110" s="291"/>
      <c r="BA110" s="123"/>
      <c r="BB110" s="276"/>
      <c r="BC110" s="291"/>
      <c r="BD110" s="3"/>
      <c r="BE110" s="3"/>
      <c r="BF110" s="3"/>
      <c r="BG110" s="31"/>
    </row>
    <row r="111" spans="1:59" ht="17.25" hidden="1" customHeight="1" x14ac:dyDescent="0.15">
      <c r="A111" s="50"/>
      <c r="B111" s="35"/>
      <c r="C111" s="35"/>
      <c r="D111" s="35"/>
      <c r="E111" s="35"/>
      <c r="F111" s="31"/>
      <c r="G111" s="35"/>
      <c r="H111" s="37"/>
      <c r="I111" s="35"/>
      <c r="J111" s="35"/>
      <c r="K111" s="35"/>
      <c r="L111" s="35"/>
      <c r="M111" s="35"/>
      <c r="N111" s="35"/>
      <c r="O111" s="35"/>
      <c r="P111" s="51"/>
      <c r="Q111" s="35"/>
      <c r="R111" s="35"/>
      <c r="S111" s="35"/>
      <c r="T111" s="35"/>
      <c r="U111" s="35"/>
      <c r="V111" s="35"/>
      <c r="W111" s="35"/>
      <c r="X111" s="34"/>
      <c r="Y111" s="34"/>
      <c r="Z111" s="32"/>
      <c r="AA111" s="31"/>
      <c r="AB111" s="31"/>
      <c r="AC111" s="31"/>
      <c r="AD111" s="31"/>
      <c r="AE111" s="47"/>
      <c r="AF111" s="47"/>
      <c r="AG111" s="47"/>
      <c r="AH111" s="47"/>
      <c r="AI111" s="47"/>
      <c r="AJ111" s="39" t="s">
        <v>21</v>
      </c>
      <c r="AK111" s="47"/>
      <c r="AL111" s="47"/>
      <c r="AM111" s="47"/>
      <c r="AN111" s="47"/>
      <c r="AO111" s="47"/>
      <c r="AP111" s="47"/>
      <c r="AQ111" s="47"/>
      <c r="AR111" s="31"/>
      <c r="AS111" s="31"/>
      <c r="AT111" s="31"/>
      <c r="AU111" s="31"/>
      <c r="AV111" s="31"/>
      <c r="AW111" s="31"/>
      <c r="AX111" s="31"/>
      <c r="AY111" s="31"/>
      <c r="AZ111" s="60" t="s">
        <v>33</v>
      </c>
      <c r="BA111" s="31"/>
      <c r="BB111" s="31"/>
      <c r="BC111" s="31"/>
      <c r="BD111" s="3"/>
      <c r="BE111" s="3"/>
      <c r="BF111" s="3"/>
      <c r="BG111" s="31"/>
    </row>
    <row r="112" spans="1:59" ht="25.5" hidden="1" customHeight="1" x14ac:dyDescent="0.2">
      <c r="A112" s="50"/>
      <c r="B112" s="31"/>
      <c r="C112" s="258" t="s">
        <v>96</v>
      </c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60"/>
      <c r="AC112" s="31"/>
      <c r="AD112" s="31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31"/>
      <c r="AS112" s="31"/>
      <c r="AT112" s="31"/>
      <c r="AU112" s="31"/>
      <c r="AV112" s="31"/>
      <c r="AW112" s="31"/>
      <c r="AX112" s="31"/>
      <c r="AY112" s="31"/>
      <c r="AZ112" s="101" t="s">
        <v>34</v>
      </c>
      <c r="BA112" s="31"/>
      <c r="BB112" s="31"/>
      <c r="BC112" s="31"/>
      <c r="BD112" s="3"/>
      <c r="BE112" s="3"/>
      <c r="BF112" s="3"/>
      <c r="BG112" s="31"/>
    </row>
    <row r="113" spans="1:59" ht="25.5" hidden="1" customHeight="1" x14ac:dyDescent="0.15">
      <c r="A113" s="50"/>
      <c r="B113" s="31"/>
      <c r="C113" s="261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3"/>
      <c r="AC113" s="31"/>
      <c r="AD113" s="31"/>
      <c r="AE113" s="44" t="s">
        <v>35</v>
      </c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31"/>
      <c r="AS113" s="31"/>
      <c r="AT113" s="31"/>
      <c r="AU113" s="31"/>
      <c r="AV113" s="31"/>
      <c r="AW113" s="31" t="s">
        <v>36</v>
      </c>
      <c r="AX113" s="31"/>
      <c r="AY113" s="31"/>
      <c r="AZ113" s="31" t="s">
        <v>37</v>
      </c>
      <c r="BA113" s="102"/>
      <c r="BB113" s="31"/>
      <c r="BC113" s="31"/>
      <c r="BD113" s="3"/>
      <c r="BE113" s="3"/>
      <c r="BF113" s="3"/>
      <c r="BG113" s="31"/>
    </row>
    <row r="114" spans="1:59" s="48" customFormat="1" ht="25.5" hidden="1" customHeight="1" x14ac:dyDescent="0.15">
      <c r="A114" s="50"/>
      <c r="B114" s="31"/>
      <c r="C114" s="261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3"/>
      <c r="AC114" s="34"/>
      <c r="AD114" s="34"/>
      <c r="AE114" s="264" t="s">
        <v>48</v>
      </c>
      <c r="AF114" s="265"/>
      <c r="AG114" s="265"/>
      <c r="AH114" s="265"/>
      <c r="AI114" s="265"/>
      <c r="AJ114" s="265"/>
      <c r="AK114" s="266"/>
      <c r="AL114" s="270">
        <f>IF(AZ104=0,0,ROUNDUP(AW114/AZ104,3))</f>
        <v>0</v>
      </c>
      <c r="AM114" s="271"/>
      <c r="AN114" s="271"/>
      <c r="AO114" s="271"/>
      <c r="AP114" s="271"/>
      <c r="AQ114" s="272"/>
      <c r="AR114" s="31"/>
      <c r="AS114" s="31"/>
      <c r="AT114" s="31"/>
      <c r="AU114" s="43"/>
      <c r="AV114" s="276" t="s">
        <v>39</v>
      </c>
      <c r="AW114" s="277">
        <f>IF(AW104-AW109&gt;0,IF(AW104-AW109&gt;AZ104,AZ104,AW104-AW109),0)</f>
        <v>0</v>
      </c>
      <c r="AX114" s="278" t="s">
        <v>40</v>
      </c>
      <c r="AY114" s="278"/>
      <c r="AZ114" s="102"/>
      <c r="BA114" s="102"/>
      <c r="BB114" s="43"/>
      <c r="BC114" s="43"/>
      <c r="BD114" s="40"/>
      <c r="BE114" s="40"/>
      <c r="BF114" s="40"/>
      <c r="BG114" s="43"/>
    </row>
    <row r="115" spans="1:59" ht="35.25" hidden="1" customHeight="1" x14ac:dyDescent="0.15">
      <c r="A115" s="62"/>
      <c r="B115" s="31"/>
      <c r="C115" s="261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3"/>
      <c r="AC115" s="31"/>
      <c r="AD115" s="31"/>
      <c r="AE115" s="267"/>
      <c r="AF115" s="268"/>
      <c r="AG115" s="268"/>
      <c r="AH115" s="268"/>
      <c r="AI115" s="268"/>
      <c r="AJ115" s="268"/>
      <c r="AK115" s="269"/>
      <c r="AL115" s="273"/>
      <c r="AM115" s="274"/>
      <c r="AN115" s="274"/>
      <c r="AO115" s="274"/>
      <c r="AP115" s="274"/>
      <c r="AQ115" s="275"/>
      <c r="AR115" s="31"/>
      <c r="AS115" s="31"/>
      <c r="AT115" s="31"/>
      <c r="AU115" s="276"/>
      <c r="AV115" s="276"/>
      <c r="AW115" s="277"/>
      <c r="AX115" s="278"/>
      <c r="AY115" s="278"/>
      <c r="AZ115" s="31"/>
      <c r="BA115" s="31"/>
      <c r="BB115" s="31"/>
      <c r="BC115" s="31"/>
      <c r="BD115" s="3"/>
      <c r="BE115" s="3"/>
      <c r="BF115" s="3"/>
      <c r="BG115" s="31"/>
    </row>
    <row r="116" spans="1:59" ht="25.5" hidden="1" customHeight="1" x14ac:dyDescent="0.15">
      <c r="A116" s="62"/>
      <c r="B116" s="31"/>
      <c r="C116" s="261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3"/>
      <c r="AC116" s="31"/>
      <c r="AD116" s="31"/>
      <c r="AE116" s="31"/>
      <c r="AF116" s="31"/>
      <c r="AG116" s="31"/>
      <c r="AH116" s="31"/>
      <c r="AI116" s="31"/>
      <c r="AJ116" s="31"/>
      <c r="AK116" s="52" t="s">
        <v>21</v>
      </c>
      <c r="AL116" s="31"/>
      <c r="AM116" s="34"/>
      <c r="AN116" s="34"/>
      <c r="AO116" s="34"/>
      <c r="AP116" s="31"/>
      <c r="AQ116" s="31"/>
      <c r="AR116" s="31"/>
      <c r="AS116" s="31"/>
      <c r="AT116" s="31"/>
      <c r="AU116" s="276"/>
      <c r="AV116" s="31"/>
      <c r="AW116" s="31"/>
      <c r="AX116" s="31"/>
      <c r="AY116" s="31"/>
      <c r="AZ116" s="31"/>
      <c r="BA116" s="31"/>
      <c r="BB116" s="31"/>
      <c r="BC116" s="31"/>
      <c r="BD116" s="3"/>
      <c r="BE116" s="3"/>
      <c r="BF116" s="3"/>
      <c r="BG116" s="31"/>
    </row>
    <row r="117" spans="1:59" ht="25.5" hidden="1" customHeight="1" x14ac:dyDescent="0.15">
      <c r="A117" s="50"/>
      <c r="B117" s="30"/>
      <c r="C117" s="261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3"/>
      <c r="AC117" s="31"/>
      <c r="AD117" s="31"/>
      <c r="AE117" s="31"/>
      <c r="AF117" s="31"/>
      <c r="AG117" s="31"/>
      <c r="AH117" s="31"/>
      <c r="AI117" s="31"/>
      <c r="AJ117" s="31"/>
      <c r="AK117" s="53" t="s">
        <v>41</v>
      </c>
      <c r="AL117" s="31"/>
      <c r="AM117" s="34"/>
      <c r="AN117" s="34"/>
      <c r="AO117" s="34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"/>
      <c r="BE117" s="3"/>
      <c r="BF117" s="3"/>
    </row>
    <row r="118" spans="1:59" ht="25.5" hidden="1" customHeight="1" x14ac:dyDescent="0.15">
      <c r="A118" s="50"/>
      <c r="B118" s="30"/>
      <c r="C118" s="253" t="s">
        <v>42</v>
      </c>
      <c r="D118" s="254"/>
      <c r="E118" s="255" t="s">
        <v>53</v>
      </c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6"/>
      <c r="AC118" s="31"/>
      <c r="AD118" s="31"/>
      <c r="AE118" s="31"/>
      <c r="AF118" s="31"/>
      <c r="AG118" s="31"/>
      <c r="AH118" s="31"/>
      <c r="AI118" s="31"/>
      <c r="AJ118" s="31"/>
      <c r="AK118" s="53"/>
      <c r="AL118" s="31"/>
      <c r="AM118" s="34"/>
      <c r="AN118" s="34"/>
      <c r="AO118" s="34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"/>
      <c r="BE118" s="3"/>
      <c r="BF118" s="3"/>
    </row>
    <row r="119" spans="1:59" ht="17.25" hidden="1" customHeight="1" x14ac:dyDescent="0.15">
      <c r="A119" s="54"/>
      <c r="B119" s="55"/>
      <c r="C119" s="55"/>
      <c r="D119" s="55"/>
      <c r="E119" s="55"/>
      <c r="F119" s="56"/>
      <c r="G119" s="55"/>
      <c r="H119" s="55"/>
      <c r="I119" s="55"/>
      <c r="J119" s="55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8"/>
      <c r="AL119" s="57"/>
      <c r="AM119" s="59"/>
      <c r="AN119" s="59"/>
      <c r="AO119" s="59"/>
      <c r="AP119" s="57"/>
      <c r="AQ119" s="57"/>
      <c r="AR119" s="57"/>
      <c r="AS119" s="57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"/>
      <c r="BE119" s="3"/>
      <c r="BF119" s="3"/>
    </row>
    <row r="120" spans="1:59" ht="25.5" hidden="1" customHeight="1" x14ac:dyDescent="0.15">
      <c r="A120" s="308" t="s">
        <v>56</v>
      </c>
      <c r="B120" s="309"/>
      <c r="C120" s="309"/>
      <c r="D120" s="309"/>
      <c r="E120" s="309"/>
      <c r="F120" s="309"/>
      <c r="G120" s="309"/>
      <c r="H120" s="309"/>
      <c r="I120" s="310"/>
      <c r="J120" s="23"/>
      <c r="K120" s="61" t="s">
        <v>50</v>
      </c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23"/>
      <c r="AP120" s="23"/>
      <c r="AQ120" s="23"/>
      <c r="AR120" s="23"/>
      <c r="AS120" s="23"/>
      <c r="AT120" s="23"/>
      <c r="AU120" s="31"/>
      <c r="AV120" s="31" t="s">
        <v>6</v>
      </c>
      <c r="AW120" s="34"/>
      <c r="AX120" s="34"/>
      <c r="AY120" s="34"/>
      <c r="AZ120" s="34"/>
      <c r="BA120" s="31"/>
      <c r="BB120" s="34"/>
      <c r="BC120" s="34"/>
      <c r="BD120" s="21"/>
      <c r="BE120" s="21"/>
      <c r="BF120" s="21"/>
      <c r="BG120" s="10"/>
    </row>
    <row r="121" spans="1:59" ht="17.25" hidden="1" customHeight="1" x14ac:dyDescent="0.15">
      <c r="A121" s="311"/>
      <c r="B121" s="312"/>
      <c r="C121" s="312"/>
      <c r="D121" s="312"/>
      <c r="E121" s="312"/>
      <c r="F121" s="312"/>
      <c r="G121" s="312"/>
      <c r="H121" s="312"/>
      <c r="I121" s="313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5"/>
      <c r="Y121" s="25"/>
      <c r="Z121" s="25"/>
      <c r="AA121" s="25"/>
      <c r="AB121" s="25"/>
      <c r="AC121" s="25"/>
      <c r="AD121" s="25"/>
      <c r="AE121" s="26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7"/>
      <c r="AQ121" s="27"/>
      <c r="AR121" s="27"/>
      <c r="AS121" s="27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"/>
      <c r="BE121" s="3"/>
      <c r="BF121" s="3"/>
      <c r="BG121" s="31"/>
    </row>
    <row r="122" spans="1:59" ht="28.5" hidden="1" customHeight="1" x14ac:dyDescent="0.15">
      <c r="A122" s="28"/>
      <c r="B122" s="29" t="s">
        <v>7</v>
      </c>
      <c r="C122" s="30"/>
      <c r="D122" s="30"/>
      <c r="E122" s="30"/>
      <c r="F122" s="31"/>
      <c r="G122" s="32"/>
      <c r="H122" s="31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3"/>
      <c r="AB122" s="34"/>
      <c r="AC122" s="34"/>
      <c r="AD122" s="34"/>
      <c r="AE122" s="29" t="s">
        <v>8</v>
      </c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1"/>
      <c r="AV122" s="31"/>
      <c r="AW122" s="31" t="s">
        <v>9</v>
      </c>
      <c r="AX122" s="31"/>
      <c r="AY122" s="31"/>
      <c r="AZ122" s="31" t="s">
        <v>10</v>
      </c>
      <c r="BA122" s="31"/>
      <c r="BB122" s="31"/>
      <c r="BC122" s="31"/>
      <c r="BD122" s="3"/>
      <c r="BE122" s="3"/>
      <c r="BF122" s="3"/>
      <c r="BG122" s="31"/>
    </row>
    <row r="123" spans="1:59" ht="25.5" hidden="1" customHeight="1" x14ac:dyDescent="0.15">
      <c r="A123" s="28"/>
      <c r="B123" s="221" t="s">
        <v>11</v>
      </c>
      <c r="C123" s="296"/>
      <c r="D123" s="296"/>
      <c r="E123" s="297"/>
      <c r="F123" s="301" t="s">
        <v>12</v>
      </c>
      <c r="G123" s="301"/>
      <c r="H123" s="282"/>
      <c r="I123" s="282"/>
      <c r="J123" s="285" t="s">
        <v>13</v>
      </c>
      <c r="K123" s="285"/>
      <c r="L123" s="282"/>
      <c r="M123" s="282"/>
      <c r="N123" s="285" t="s">
        <v>14</v>
      </c>
      <c r="O123" s="287"/>
      <c r="P123" s="302" t="s">
        <v>15</v>
      </c>
      <c r="Q123" s="287"/>
      <c r="R123" s="279" t="s">
        <v>16</v>
      </c>
      <c r="S123" s="279"/>
      <c r="T123" s="282"/>
      <c r="U123" s="282"/>
      <c r="V123" s="285" t="s">
        <v>13</v>
      </c>
      <c r="W123" s="285"/>
      <c r="X123" s="282"/>
      <c r="Y123" s="282"/>
      <c r="Z123" s="285" t="s">
        <v>14</v>
      </c>
      <c r="AA123" s="287"/>
      <c r="AB123" s="31"/>
      <c r="AC123" s="31"/>
      <c r="AD123" s="31"/>
      <c r="AE123" s="264" t="s">
        <v>46</v>
      </c>
      <c r="AF123" s="303"/>
      <c r="AG123" s="303"/>
      <c r="AH123" s="303"/>
      <c r="AI123" s="305"/>
      <c r="AJ123" s="293">
        <f>ROUNDDOWN(AZ123/60,0)</f>
        <v>0</v>
      </c>
      <c r="AK123" s="293"/>
      <c r="AL123" s="303" t="s">
        <v>18</v>
      </c>
      <c r="AM123" s="303"/>
      <c r="AN123" s="293">
        <f>AZ123-AJ123*60</f>
        <v>0</v>
      </c>
      <c r="AO123" s="293"/>
      <c r="AP123" s="285" t="s">
        <v>14</v>
      </c>
      <c r="AQ123" s="287"/>
      <c r="AR123" s="34"/>
      <c r="AS123" s="31"/>
      <c r="AT123" s="31"/>
      <c r="AU123" s="276"/>
      <c r="AV123" s="276" t="s">
        <v>19</v>
      </c>
      <c r="AW123" s="291">
        <f>T123*60+X123</f>
        <v>0</v>
      </c>
      <c r="AX123" s="31"/>
      <c r="AY123" s="276" t="s">
        <v>20</v>
      </c>
      <c r="AZ123" s="291">
        <f>(T123*60+X123)-(H123*60+L123)</f>
        <v>0</v>
      </c>
      <c r="BA123" s="31"/>
      <c r="BB123" s="31"/>
      <c r="BC123" s="31"/>
      <c r="BD123" s="3"/>
      <c r="BE123" s="3"/>
      <c r="BF123" s="3"/>
      <c r="BG123" s="31"/>
    </row>
    <row r="124" spans="1:59" ht="35.25" hidden="1" customHeight="1" x14ac:dyDescent="0.15">
      <c r="A124" s="28"/>
      <c r="B124" s="298"/>
      <c r="C124" s="299"/>
      <c r="D124" s="299"/>
      <c r="E124" s="300"/>
      <c r="F124" s="301"/>
      <c r="G124" s="301"/>
      <c r="H124" s="284"/>
      <c r="I124" s="284"/>
      <c r="J124" s="286"/>
      <c r="K124" s="286"/>
      <c r="L124" s="284"/>
      <c r="M124" s="284"/>
      <c r="N124" s="286"/>
      <c r="O124" s="288"/>
      <c r="P124" s="290"/>
      <c r="Q124" s="288"/>
      <c r="R124" s="280"/>
      <c r="S124" s="280"/>
      <c r="T124" s="284"/>
      <c r="U124" s="284"/>
      <c r="V124" s="286"/>
      <c r="W124" s="286"/>
      <c r="X124" s="284"/>
      <c r="Y124" s="284"/>
      <c r="Z124" s="286"/>
      <c r="AA124" s="288"/>
      <c r="AB124" s="31"/>
      <c r="AC124" s="31"/>
      <c r="AD124" s="31"/>
      <c r="AE124" s="306"/>
      <c r="AF124" s="304"/>
      <c r="AG124" s="304"/>
      <c r="AH124" s="304"/>
      <c r="AI124" s="307"/>
      <c r="AJ124" s="295"/>
      <c r="AK124" s="295"/>
      <c r="AL124" s="304"/>
      <c r="AM124" s="304"/>
      <c r="AN124" s="295"/>
      <c r="AO124" s="295"/>
      <c r="AP124" s="286"/>
      <c r="AQ124" s="288"/>
      <c r="AR124" s="34"/>
      <c r="AS124" s="31"/>
      <c r="AT124" s="31"/>
      <c r="AU124" s="276"/>
      <c r="AV124" s="276"/>
      <c r="AW124" s="291"/>
      <c r="AX124" s="31"/>
      <c r="AY124" s="276"/>
      <c r="AZ124" s="291"/>
      <c r="BA124" s="31"/>
      <c r="BB124" s="31"/>
      <c r="BC124" s="31"/>
      <c r="BD124" s="3"/>
      <c r="BE124" s="3"/>
      <c r="BF124" s="3"/>
      <c r="BG124" s="31"/>
    </row>
    <row r="125" spans="1:59" ht="17.25" hidden="1" customHeight="1" x14ac:dyDescent="0.15">
      <c r="A125" s="28"/>
      <c r="B125" s="35"/>
      <c r="C125" s="35"/>
      <c r="D125" s="35"/>
      <c r="E125" s="35"/>
      <c r="F125" s="36"/>
      <c r="G125" s="36"/>
      <c r="H125" s="37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4"/>
      <c r="Y125" s="34"/>
      <c r="Z125" s="32"/>
      <c r="AA125" s="33"/>
      <c r="AB125" s="34"/>
      <c r="AC125" s="34"/>
      <c r="AD125" s="34"/>
      <c r="AE125" s="38"/>
      <c r="AF125" s="38"/>
      <c r="AG125" s="38"/>
      <c r="AH125" s="38"/>
      <c r="AI125" s="38"/>
      <c r="AJ125" s="39" t="s">
        <v>21</v>
      </c>
      <c r="AK125" s="38"/>
      <c r="AL125" s="38"/>
      <c r="AM125" s="38"/>
      <c r="AN125" s="38"/>
      <c r="AO125" s="38"/>
      <c r="AP125" s="38"/>
      <c r="AQ125" s="38"/>
      <c r="AR125" s="34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"/>
      <c r="BE125" s="3"/>
      <c r="BF125" s="3"/>
      <c r="BG125" s="31"/>
    </row>
    <row r="126" spans="1:59" s="31" customFormat="1" ht="25.5" hidden="1" customHeight="1" x14ac:dyDescent="0.15">
      <c r="A126" s="28"/>
      <c r="B126" s="29"/>
      <c r="C126" s="30"/>
      <c r="D126" s="30"/>
      <c r="E126" s="30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3"/>
      <c r="X126" s="34"/>
      <c r="Y126" s="34"/>
      <c r="Z126" s="32"/>
      <c r="AA126" s="33"/>
      <c r="AB126" s="34"/>
      <c r="AC126" s="34"/>
      <c r="AD126" s="34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4"/>
      <c r="AW126" s="43" t="s">
        <v>22</v>
      </c>
      <c r="AZ126" s="31" t="s">
        <v>23</v>
      </c>
      <c r="BC126" s="31" t="s">
        <v>24</v>
      </c>
      <c r="BD126" s="3"/>
      <c r="BE126" s="3"/>
      <c r="BF126" s="3"/>
    </row>
    <row r="127" spans="1:59" s="48" customFormat="1" ht="25.5" hidden="1" customHeight="1" x14ac:dyDescent="0.15">
      <c r="A127" s="41"/>
      <c r="B127" s="42" t="s">
        <v>103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3"/>
      <c r="P127" s="42"/>
      <c r="Q127" s="42"/>
      <c r="R127" s="42"/>
      <c r="S127" s="42"/>
      <c r="T127" s="42"/>
      <c r="U127" s="13"/>
      <c r="V127" s="42"/>
      <c r="W127" s="42"/>
      <c r="X127" s="34"/>
      <c r="Y127" s="34"/>
      <c r="Z127" s="32"/>
      <c r="AA127" s="33"/>
      <c r="AB127" s="34"/>
      <c r="AC127" s="34"/>
      <c r="AD127" s="34"/>
      <c r="AE127" s="44" t="s">
        <v>25</v>
      </c>
      <c r="AF127" s="45"/>
      <c r="AG127" s="46"/>
      <c r="AH127" s="46"/>
      <c r="AI127" s="46"/>
      <c r="AJ127" s="46"/>
      <c r="AK127" s="46"/>
      <c r="AL127" s="46"/>
      <c r="AM127" s="46"/>
      <c r="AN127" s="38"/>
      <c r="AO127" s="38"/>
      <c r="AP127" s="38"/>
      <c r="AQ127" s="47"/>
      <c r="AR127" s="34"/>
      <c r="AS127" s="31"/>
      <c r="AT127" s="31"/>
      <c r="AU127" s="43"/>
      <c r="AV127" s="43"/>
      <c r="AW127" s="43" t="s">
        <v>26</v>
      </c>
      <c r="AX127" s="43"/>
      <c r="AY127" s="43"/>
      <c r="AZ127" s="31" t="s">
        <v>27</v>
      </c>
      <c r="BA127" s="43"/>
      <c r="BB127" s="31"/>
      <c r="BC127" s="31" t="s">
        <v>28</v>
      </c>
      <c r="BD127" s="40"/>
      <c r="BE127" s="3"/>
      <c r="BF127" s="40"/>
      <c r="BG127" s="43"/>
    </row>
    <row r="128" spans="1:59" ht="25.5" hidden="1" customHeight="1" x14ac:dyDescent="0.15">
      <c r="A128" s="28"/>
      <c r="B128" s="221" t="s">
        <v>51</v>
      </c>
      <c r="C128" s="296"/>
      <c r="D128" s="296"/>
      <c r="E128" s="297"/>
      <c r="F128" s="301" t="s">
        <v>12</v>
      </c>
      <c r="G128" s="301"/>
      <c r="H128" s="282"/>
      <c r="I128" s="282"/>
      <c r="J128" s="285" t="s">
        <v>13</v>
      </c>
      <c r="K128" s="285"/>
      <c r="L128" s="282"/>
      <c r="M128" s="282"/>
      <c r="N128" s="285" t="s">
        <v>14</v>
      </c>
      <c r="O128" s="287"/>
      <c r="P128" s="302" t="s">
        <v>15</v>
      </c>
      <c r="Q128" s="287"/>
      <c r="R128" s="279" t="s">
        <v>16</v>
      </c>
      <c r="S128" s="279"/>
      <c r="T128" s="281"/>
      <c r="U128" s="282"/>
      <c r="V128" s="285" t="s">
        <v>13</v>
      </c>
      <c r="W128" s="285"/>
      <c r="X128" s="282"/>
      <c r="Y128" s="282"/>
      <c r="Z128" s="285" t="s">
        <v>14</v>
      </c>
      <c r="AA128" s="287"/>
      <c r="AB128" s="34"/>
      <c r="AC128" s="34"/>
      <c r="AD128" s="34"/>
      <c r="AE128" s="289" t="s">
        <v>52</v>
      </c>
      <c r="AF128" s="285"/>
      <c r="AG128" s="285"/>
      <c r="AH128" s="285"/>
      <c r="AI128" s="287"/>
      <c r="AJ128" s="292">
        <f>ROUNDDOWN(AW133/60,0)</f>
        <v>0</v>
      </c>
      <c r="AK128" s="293"/>
      <c r="AL128" s="285" t="s">
        <v>13</v>
      </c>
      <c r="AM128" s="285"/>
      <c r="AN128" s="293">
        <f>AW133-AJ128*60</f>
        <v>0</v>
      </c>
      <c r="AO128" s="293"/>
      <c r="AP128" s="285" t="s">
        <v>14</v>
      </c>
      <c r="AQ128" s="287"/>
      <c r="AR128" s="34"/>
      <c r="AS128" s="49"/>
      <c r="AT128" s="49"/>
      <c r="AU128" s="31"/>
      <c r="AV128" s="276" t="s">
        <v>30</v>
      </c>
      <c r="AW128" s="291">
        <f>IF(AZ128&lt;=BC128,BC128,AW123)</f>
        <v>1260</v>
      </c>
      <c r="AX128" s="123"/>
      <c r="AY128" s="276" t="s">
        <v>31</v>
      </c>
      <c r="AZ128" s="291">
        <f>T128*60+X128</f>
        <v>0</v>
      </c>
      <c r="BA128" s="123"/>
      <c r="BB128" s="276" t="s">
        <v>32</v>
      </c>
      <c r="BC128" s="291">
        <f>IF(C137="☑",21*60,20*60)</f>
        <v>1260</v>
      </c>
      <c r="BD128" s="3"/>
      <c r="BE128" s="3"/>
      <c r="BF128" s="3"/>
      <c r="BG128" s="31"/>
    </row>
    <row r="129" spans="1:59" ht="35.25" hidden="1" customHeight="1" x14ac:dyDescent="0.15">
      <c r="A129" s="28"/>
      <c r="B129" s="298"/>
      <c r="C129" s="299"/>
      <c r="D129" s="299"/>
      <c r="E129" s="300"/>
      <c r="F129" s="301"/>
      <c r="G129" s="301"/>
      <c r="H129" s="284"/>
      <c r="I129" s="284"/>
      <c r="J129" s="286"/>
      <c r="K129" s="286"/>
      <c r="L129" s="284"/>
      <c r="M129" s="284"/>
      <c r="N129" s="286"/>
      <c r="O129" s="288"/>
      <c r="P129" s="290"/>
      <c r="Q129" s="288"/>
      <c r="R129" s="280"/>
      <c r="S129" s="280"/>
      <c r="T129" s="283"/>
      <c r="U129" s="284"/>
      <c r="V129" s="286"/>
      <c r="W129" s="286"/>
      <c r="X129" s="284"/>
      <c r="Y129" s="284"/>
      <c r="Z129" s="286"/>
      <c r="AA129" s="288"/>
      <c r="AB129" s="31"/>
      <c r="AC129" s="31"/>
      <c r="AD129" s="31"/>
      <c r="AE129" s="290"/>
      <c r="AF129" s="286"/>
      <c r="AG129" s="286"/>
      <c r="AH129" s="286"/>
      <c r="AI129" s="288"/>
      <c r="AJ129" s="294"/>
      <c r="AK129" s="295"/>
      <c r="AL129" s="286"/>
      <c r="AM129" s="286"/>
      <c r="AN129" s="295"/>
      <c r="AO129" s="295"/>
      <c r="AP129" s="286"/>
      <c r="AQ129" s="288"/>
      <c r="AR129" s="34"/>
      <c r="AS129" s="49"/>
      <c r="AT129" s="49"/>
      <c r="AU129" s="31"/>
      <c r="AV129" s="276"/>
      <c r="AW129" s="291"/>
      <c r="AX129" s="123"/>
      <c r="AY129" s="276"/>
      <c r="AZ129" s="291"/>
      <c r="BA129" s="123"/>
      <c r="BB129" s="276"/>
      <c r="BC129" s="291"/>
      <c r="BD129" s="3"/>
      <c r="BE129" s="3"/>
      <c r="BF129" s="3"/>
      <c r="BG129" s="31"/>
    </row>
    <row r="130" spans="1:59" ht="17.25" hidden="1" customHeight="1" x14ac:dyDescent="0.15">
      <c r="A130" s="50"/>
      <c r="B130" s="35"/>
      <c r="C130" s="35"/>
      <c r="D130" s="35"/>
      <c r="E130" s="35"/>
      <c r="F130" s="31"/>
      <c r="G130" s="35"/>
      <c r="H130" s="37"/>
      <c r="I130" s="35"/>
      <c r="J130" s="35"/>
      <c r="K130" s="35"/>
      <c r="L130" s="35"/>
      <c r="M130" s="35"/>
      <c r="N130" s="35"/>
      <c r="O130" s="35"/>
      <c r="P130" s="51"/>
      <c r="Q130" s="35"/>
      <c r="R130" s="35"/>
      <c r="S130" s="35"/>
      <c r="T130" s="35"/>
      <c r="U130" s="35"/>
      <c r="V130" s="35"/>
      <c r="W130" s="35"/>
      <c r="X130" s="34"/>
      <c r="Y130" s="34"/>
      <c r="Z130" s="32"/>
      <c r="AA130" s="31"/>
      <c r="AB130" s="31"/>
      <c r="AC130" s="31"/>
      <c r="AD130" s="31"/>
      <c r="AE130" s="47"/>
      <c r="AF130" s="47"/>
      <c r="AG130" s="47"/>
      <c r="AH130" s="47"/>
      <c r="AI130" s="47"/>
      <c r="AJ130" s="39" t="s">
        <v>21</v>
      </c>
      <c r="AK130" s="47"/>
      <c r="AL130" s="47"/>
      <c r="AM130" s="47"/>
      <c r="AN130" s="47"/>
      <c r="AO130" s="47"/>
      <c r="AP130" s="47"/>
      <c r="AQ130" s="47"/>
      <c r="AR130" s="31"/>
      <c r="AS130" s="31"/>
      <c r="AT130" s="31"/>
      <c r="AU130" s="31"/>
      <c r="AV130" s="31"/>
      <c r="AW130" s="31"/>
      <c r="AX130" s="31"/>
      <c r="AY130" s="31"/>
      <c r="AZ130" s="60" t="s">
        <v>33</v>
      </c>
      <c r="BA130" s="31"/>
      <c r="BB130" s="31"/>
      <c r="BC130" s="31"/>
      <c r="BD130" s="3"/>
      <c r="BE130" s="3"/>
      <c r="BF130" s="3"/>
      <c r="BG130" s="31"/>
    </row>
    <row r="131" spans="1:59" ht="25.5" hidden="1" customHeight="1" x14ac:dyDescent="0.2">
      <c r="A131" s="50"/>
      <c r="B131" s="31"/>
      <c r="C131" s="258" t="s">
        <v>96</v>
      </c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60"/>
      <c r="AC131" s="31"/>
      <c r="AD131" s="31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31"/>
      <c r="AS131" s="31"/>
      <c r="AT131" s="31"/>
      <c r="AU131" s="31"/>
      <c r="AV131" s="31"/>
      <c r="AW131" s="31"/>
      <c r="AX131" s="31"/>
      <c r="AY131" s="31"/>
      <c r="AZ131" s="101" t="s">
        <v>34</v>
      </c>
      <c r="BA131" s="31"/>
      <c r="BB131" s="31"/>
      <c r="BC131" s="31"/>
      <c r="BD131" s="3"/>
      <c r="BE131" s="3"/>
      <c r="BF131" s="3"/>
      <c r="BG131" s="31"/>
    </row>
    <row r="132" spans="1:59" ht="25.5" hidden="1" customHeight="1" x14ac:dyDescent="0.15">
      <c r="A132" s="50"/>
      <c r="B132" s="31"/>
      <c r="C132" s="261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3"/>
      <c r="AC132" s="31"/>
      <c r="AD132" s="31"/>
      <c r="AE132" s="44" t="s">
        <v>35</v>
      </c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31"/>
      <c r="AS132" s="31"/>
      <c r="AT132" s="31"/>
      <c r="AU132" s="31"/>
      <c r="AV132" s="31"/>
      <c r="AW132" s="31" t="s">
        <v>36</v>
      </c>
      <c r="AX132" s="31"/>
      <c r="AY132" s="31"/>
      <c r="AZ132" s="31" t="s">
        <v>37</v>
      </c>
      <c r="BA132" s="102"/>
      <c r="BB132" s="31"/>
      <c r="BC132" s="31"/>
      <c r="BD132" s="3"/>
      <c r="BE132" s="3"/>
      <c r="BF132" s="3"/>
      <c r="BG132" s="31"/>
    </row>
    <row r="133" spans="1:59" s="48" customFormat="1" ht="25.5" hidden="1" customHeight="1" x14ac:dyDescent="0.15">
      <c r="A133" s="50"/>
      <c r="B133" s="31"/>
      <c r="C133" s="261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3"/>
      <c r="AC133" s="34"/>
      <c r="AD133" s="34"/>
      <c r="AE133" s="264" t="s">
        <v>48</v>
      </c>
      <c r="AF133" s="265"/>
      <c r="AG133" s="265"/>
      <c r="AH133" s="265"/>
      <c r="AI133" s="265"/>
      <c r="AJ133" s="265"/>
      <c r="AK133" s="266"/>
      <c r="AL133" s="270">
        <f>IF(AZ123=0,0,ROUNDUP(AW133/AZ123,3))</f>
        <v>0</v>
      </c>
      <c r="AM133" s="271"/>
      <c r="AN133" s="271"/>
      <c r="AO133" s="271"/>
      <c r="AP133" s="271"/>
      <c r="AQ133" s="272"/>
      <c r="AR133" s="31"/>
      <c r="AS133" s="31"/>
      <c r="AT133" s="31"/>
      <c r="AU133" s="43"/>
      <c r="AV133" s="276" t="s">
        <v>39</v>
      </c>
      <c r="AW133" s="277">
        <f>IF(AW123-AW128&gt;0,IF(AW123-AW128&gt;AZ123,AZ123,AW123-AW128),0)</f>
        <v>0</v>
      </c>
      <c r="AX133" s="278" t="s">
        <v>40</v>
      </c>
      <c r="AY133" s="278"/>
      <c r="AZ133" s="102"/>
      <c r="BA133" s="102"/>
      <c r="BB133" s="43"/>
      <c r="BC133" s="43"/>
      <c r="BD133" s="40"/>
      <c r="BE133" s="40"/>
      <c r="BF133" s="40"/>
      <c r="BG133" s="43"/>
    </row>
    <row r="134" spans="1:59" ht="35.25" hidden="1" customHeight="1" x14ac:dyDescent="0.15">
      <c r="A134" s="62"/>
      <c r="B134" s="31"/>
      <c r="C134" s="261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3"/>
      <c r="AC134" s="31"/>
      <c r="AD134" s="31"/>
      <c r="AE134" s="267"/>
      <c r="AF134" s="268"/>
      <c r="AG134" s="268"/>
      <c r="AH134" s="268"/>
      <c r="AI134" s="268"/>
      <c r="AJ134" s="268"/>
      <c r="AK134" s="269"/>
      <c r="AL134" s="273"/>
      <c r="AM134" s="274"/>
      <c r="AN134" s="274"/>
      <c r="AO134" s="274"/>
      <c r="AP134" s="274"/>
      <c r="AQ134" s="275"/>
      <c r="AR134" s="31"/>
      <c r="AS134" s="31"/>
      <c r="AT134" s="31"/>
      <c r="AU134" s="276"/>
      <c r="AV134" s="276"/>
      <c r="AW134" s="277"/>
      <c r="AX134" s="278"/>
      <c r="AY134" s="278"/>
      <c r="AZ134" s="31"/>
      <c r="BA134" s="31"/>
      <c r="BB134" s="31"/>
      <c r="BC134" s="31"/>
      <c r="BD134" s="3"/>
      <c r="BE134" s="3"/>
      <c r="BF134" s="3"/>
      <c r="BG134" s="31"/>
    </row>
    <row r="135" spans="1:59" ht="25.5" hidden="1" customHeight="1" x14ac:dyDescent="0.15">
      <c r="A135" s="62"/>
      <c r="B135" s="31"/>
      <c r="C135" s="261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3"/>
      <c r="AC135" s="31"/>
      <c r="AD135" s="31"/>
      <c r="AE135" s="31"/>
      <c r="AF135" s="31"/>
      <c r="AG135" s="31"/>
      <c r="AH135" s="31"/>
      <c r="AI135" s="31"/>
      <c r="AJ135" s="31"/>
      <c r="AK135" s="52" t="s">
        <v>21</v>
      </c>
      <c r="AL135" s="31"/>
      <c r="AM135" s="34"/>
      <c r="AN135" s="34"/>
      <c r="AO135" s="34"/>
      <c r="AP135" s="31"/>
      <c r="AQ135" s="31"/>
      <c r="AR135" s="31"/>
      <c r="AS135" s="31"/>
      <c r="AT135" s="31"/>
      <c r="AU135" s="276"/>
      <c r="AV135" s="31"/>
      <c r="AW135" s="31"/>
      <c r="AX135" s="31"/>
      <c r="AY135" s="31"/>
      <c r="AZ135" s="31"/>
      <c r="BA135" s="31"/>
      <c r="BB135" s="31"/>
      <c r="BC135" s="31"/>
      <c r="BD135" s="3"/>
      <c r="BE135" s="3"/>
      <c r="BF135" s="3"/>
      <c r="BG135" s="31"/>
    </row>
    <row r="136" spans="1:59" ht="25.5" hidden="1" customHeight="1" x14ac:dyDescent="0.15">
      <c r="A136" s="50"/>
      <c r="B136" s="30"/>
      <c r="C136" s="261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262"/>
      <c r="R136" s="262"/>
      <c r="S136" s="262"/>
      <c r="T136" s="262"/>
      <c r="U136" s="262"/>
      <c r="V136" s="262"/>
      <c r="W136" s="262"/>
      <c r="X136" s="262"/>
      <c r="Y136" s="262"/>
      <c r="Z136" s="262"/>
      <c r="AA136" s="262"/>
      <c r="AB136" s="263"/>
      <c r="AC136" s="31"/>
      <c r="AD136" s="31"/>
      <c r="AE136" s="31"/>
      <c r="AF136" s="31"/>
      <c r="AG136" s="31"/>
      <c r="AH136" s="31"/>
      <c r="AI136" s="31"/>
      <c r="AJ136" s="31"/>
      <c r="AK136" s="53" t="s">
        <v>41</v>
      </c>
      <c r="AL136" s="31"/>
      <c r="AM136" s="34"/>
      <c r="AN136" s="34"/>
      <c r="AO136" s="34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"/>
      <c r="BE136" s="3"/>
      <c r="BF136" s="3"/>
    </row>
    <row r="137" spans="1:59" ht="25.5" hidden="1" customHeight="1" x14ac:dyDescent="0.15">
      <c r="A137" s="50"/>
      <c r="B137" s="30"/>
      <c r="C137" s="253" t="s">
        <v>42</v>
      </c>
      <c r="D137" s="254"/>
      <c r="E137" s="255" t="s">
        <v>53</v>
      </c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6"/>
      <c r="AC137" s="31"/>
      <c r="AD137" s="31"/>
      <c r="AE137" s="31"/>
      <c r="AF137" s="31"/>
      <c r="AG137" s="31"/>
      <c r="AH137" s="31"/>
      <c r="AI137" s="31"/>
      <c r="AJ137" s="31"/>
      <c r="AK137" s="53"/>
      <c r="AL137" s="31"/>
      <c r="AM137" s="34"/>
      <c r="AN137" s="34"/>
      <c r="AO137" s="34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"/>
      <c r="BE137" s="3"/>
      <c r="BF137" s="3"/>
    </row>
    <row r="138" spans="1:59" ht="17.25" hidden="1" customHeight="1" x14ac:dyDescent="0.15">
      <c r="A138" s="54"/>
      <c r="B138" s="55"/>
      <c r="C138" s="55"/>
      <c r="D138" s="55"/>
      <c r="E138" s="55"/>
      <c r="F138" s="56"/>
      <c r="G138" s="55"/>
      <c r="H138" s="55"/>
      <c r="I138" s="55"/>
      <c r="J138" s="55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8"/>
      <c r="AL138" s="57"/>
      <c r="AM138" s="59"/>
      <c r="AN138" s="59"/>
      <c r="AO138" s="59"/>
      <c r="AP138" s="57"/>
      <c r="AQ138" s="57"/>
      <c r="AR138" s="57"/>
      <c r="AS138" s="57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"/>
      <c r="BE138" s="3"/>
      <c r="BF138" s="3"/>
    </row>
    <row r="139" spans="1:59" ht="25.5" hidden="1" customHeight="1" x14ac:dyDescent="0.15">
      <c r="A139" s="308" t="s">
        <v>57</v>
      </c>
      <c r="B139" s="309"/>
      <c r="C139" s="309"/>
      <c r="D139" s="309"/>
      <c r="E139" s="309"/>
      <c r="F139" s="309"/>
      <c r="G139" s="309"/>
      <c r="H139" s="309"/>
      <c r="I139" s="310"/>
      <c r="J139" s="23"/>
      <c r="K139" s="61" t="s">
        <v>50</v>
      </c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23"/>
      <c r="AP139" s="23"/>
      <c r="AQ139" s="23"/>
      <c r="AR139" s="23"/>
      <c r="AS139" s="23"/>
      <c r="AT139" s="23"/>
      <c r="AU139" s="31"/>
      <c r="AV139" s="31" t="s">
        <v>6</v>
      </c>
      <c r="AW139" s="34"/>
      <c r="AX139" s="34"/>
      <c r="AY139" s="34"/>
      <c r="AZ139" s="34"/>
      <c r="BA139" s="31"/>
      <c r="BB139" s="34"/>
      <c r="BC139" s="34"/>
      <c r="BD139" s="21"/>
      <c r="BE139" s="21"/>
      <c r="BF139" s="21"/>
      <c r="BG139" s="10"/>
    </row>
    <row r="140" spans="1:59" ht="17.25" hidden="1" customHeight="1" x14ac:dyDescent="0.15">
      <c r="A140" s="311"/>
      <c r="B140" s="312"/>
      <c r="C140" s="312"/>
      <c r="D140" s="312"/>
      <c r="E140" s="312"/>
      <c r="F140" s="312"/>
      <c r="G140" s="312"/>
      <c r="H140" s="312"/>
      <c r="I140" s="313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5"/>
      <c r="Y140" s="25"/>
      <c r="Z140" s="25"/>
      <c r="AA140" s="25"/>
      <c r="AB140" s="25"/>
      <c r="AC140" s="25"/>
      <c r="AD140" s="25"/>
      <c r="AE140" s="26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7"/>
      <c r="AQ140" s="27"/>
      <c r="AR140" s="27"/>
      <c r="AS140" s="27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"/>
      <c r="BE140" s="3"/>
      <c r="BF140" s="3"/>
      <c r="BG140" s="31"/>
    </row>
    <row r="141" spans="1:59" ht="28.5" hidden="1" customHeight="1" x14ac:dyDescent="0.15">
      <c r="A141" s="28"/>
      <c r="B141" s="29" t="s">
        <v>7</v>
      </c>
      <c r="C141" s="30"/>
      <c r="D141" s="30"/>
      <c r="E141" s="30"/>
      <c r="F141" s="31"/>
      <c r="G141" s="32"/>
      <c r="H141" s="31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3"/>
      <c r="AB141" s="34"/>
      <c r="AC141" s="34"/>
      <c r="AD141" s="34"/>
      <c r="AE141" s="29" t="s">
        <v>8</v>
      </c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1"/>
      <c r="AV141" s="31"/>
      <c r="AW141" s="31" t="s">
        <v>9</v>
      </c>
      <c r="AX141" s="31"/>
      <c r="AY141" s="31"/>
      <c r="AZ141" s="31" t="s">
        <v>10</v>
      </c>
      <c r="BA141" s="31"/>
      <c r="BB141" s="31"/>
      <c r="BC141" s="31"/>
      <c r="BD141" s="3"/>
      <c r="BE141" s="3"/>
      <c r="BF141" s="3"/>
      <c r="BG141" s="31"/>
    </row>
    <row r="142" spans="1:59" ht="25.5" hidden="1" customHeight="1" x14ac:dyDescent="0.15">
      <c r="A142" s="28"/>
      <c r="B142" s="221" t="s">
        <v>11</v>
      </c>
      <c r="C142" s="296"/>
      <c r="D142" s="296"/>
      <c r="E142" s="297"/>
      <c r="F142" s="301" t="s">
        <v>12</v>
      </c>
      <c r="G142" s="301"/>
      <c r="H142" s="282"/>
      <c r="I142" s="282"/>
      <c r="J142" s="285" t="s">
        <v>13</v>
      </c>
      <c r="K142" s="285"/>
      <c r="L142" s="282"/>
      <c r="M142" s="282"/>
      <c r="N142" s="285" t="s">
        <v>14</v>
      </c>
      <c r="O142" s="287"/>
      <c r="P142" s="302" t="s">
        <v>15</v>
      </c>
      <c r="Q142" s="287"/>
      <c r="R142" s="279" t="s">
        <v>16</v>
      </c>
      <c r="S142" s="279"/>
      <c r="T142" s="282"/>
      <c r="U142" s="282"/>
      <c r="V142" s="285" t="s">
        <v>13</v>
      </c>
      <c r="W142" s="285"/>
      <c r="X142" s="282"/>
      <c r="Y142" s="282"/>
      <c r="Z142" s="285" t="s">
        <v>14</v>
      </c>
      <c r="AA142" s="287"/>
      <c r="AB142" s="31"/>
      <c r="AC142" s="31"/>
      <c r="AD142" s="31"/>
      <c r="AE142" s="264" t="s">
        <v>46</v>
      </c>
      <c r="AF142" s="303"/>
      <c r="AG142" s="303"/>
      <c r="AH142" s="303"/>
      <c r="AI142" s="305"/>
      <c r="AJ142" s="293">
        <f>ROUNDDOWN(AZ142/60,0)</f>
        <v>0</v>
      </c>
      <c r="AK142" s="293"/>
      <c r="AL142" s="303" t="s">
        <v>18</v>
      </c>
      <c r="AM142" s="303"/>
      <c r="AN142" s="293">
        <f>AZ142-AJ142*60</f>
        <v>0</v>
      </c>
      <c r="AO142" s="293"/>
      <c r="AP142" s="285" t="s">
        <v>14</v>
      </c>
      <c r="AQ142" s="287"/>
      <c r="AR142" s="34"/>
      <c r="AS142" s="31"/>
      <c r="AT142" s="31"/>
      <c r="AU142" s="276"/>
      <c r="AV142" s="276" t="s">
        <v>19</v>
      </c>
      <c r="AW142" s="291">
        <f>T142*60+X142</f>
        <v>0</v>
      </c>
      <c r="AX142" s="31"/>
      <c r="AY142" s="276" t="s">
        <v>20</v>
      </c>
      <c r="AZ142" s="291">
        <f>(T142*60+X142)-(H142*60+L142)</f>
        <v>0</v>
      </c>
      <c r="BA142" s="31"/>
      <c r="BB142" s="31"/>
      <c r="BC142" s="31"/>
      <c r="BD142" s="3"/>
      <c r="BE142" s="3"/>
      <c r="BF142" s="3"/>
      <c r="BG142" s="31"/>
    </row>
    <row r="143" spans="1:59" ht="35.25" hidden="1" customHeight="1" x14ac:dyDescent="0.15">
      <c r="A143" s="28"/>
      <c r="B143" s="298"/>
      <c r="C143" s="299"/>
      <c r="D143" s="299"/>
      <c r="E143" s="300"/>
      <c r="F143" s="301"/>
      <c r="G143" s="301"/>
      <c r="H143" s="284"/>
      <c r="I143" s="284"/>
      <c r="J143" s="286"/>
      <c r="K143" s="286"/>
      <c r="L143" s="284"/>
      <c r="M143" s="284"/>
      <c r="N143" s="286"/>
      <c r="O143" s="288"/>
      <c r="P143" s="290"/>
      <c r="Q143" s="288"/>
      <c r="R143" s="280"/>
      <c r="S143" s="280"/>
      <c r="T143" s="284"/>
      <c r="U143" s="284"/>
      <c r="V143" s="286"/>
      <c r="W143" s="286"/>
      <c r="X143" s="284"/>
      <c r="Y143" s="284"/>
      <c r="Z143" s="286"/>
      <c r="AA143" s="288"/>
      <c r="AB143" s="31"/>
      <c r="AC143" s="31"/>
      <c r="AD143" s="31"/>
      <c r="AE143" s="306"/>
      <c r="AF143" s="304"/>
      <c r="AG143" s="304"/>
      <c r="AH143" s="304"/>
      <c r="AI143" s="307"/>
      <c r="AJ143" s="295"/>
      <c r="AK143" s="295"/>
      <c r="AL143" s="304"/>
      <c r="AM143" s="304"/>
      <c r="AN143" s="295"/>
      <c r="AO143" s="295"/>
      <c r="AP143" s="286"/>
      <c r="AQ143" s="288"/>
      <c r="AR143" s="34"/>
      <c r="AS143" s="31"/>
      <c r="AT143" s="31"/>
      <c r="AU143" s="276"/>
      <c r="AV143" s="276"/>
      <c r="AW143" s="291"/>
      <c r="AX143" s="31"/>
      <c r="AY143" s="276"/>
      <c r="AZ143" s="291"/>
      <c r="BA143" s="31"/>
      <c r="BB143" s="31"/>
      <c r="BC143" s="31"/>
      <c r="BD143" s="3"/>
      <c r="BE143" s="3"/>
      <c r="BF143" s="3"/>
      <c r="BG143" s="31"/>
    </row>
    <row r="144" spans="1:59" ht="17.25" hidden="1" customHeight="1" x14ac:dyDescent="0.15">
      <c r="A144" s="28"/>
      <c r="B144" s="35"/>
      <c r="C144" s="35"/>
      <c r="D144" s="35"/>
      <c r="E144" s="35"/>
      <c r="F144" s="36"/>
      <c r="G144" s="36"/>
      <c r="H144" s="37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4"/>
      <c r="Y144" s="34"/>
      <c r="Z144" s="32"/>
      <c r="AA144" s="33"/>
      <c r="AB144" s="34"/>
      <c r="AC144" s="34"/>
      <c r="AD144" s="34"/>
      <c r="AE144" s="38"/>
      <c r="AF144" s="38"/>
      <c r="AG144" s="38"/>
      <c r="AH144" s="38"/>
      <c r="AI144" s="38"/>
      <c r="AJ144" s="39" t="s">
        <v>21</v>
      </c>
      <c r="AK144" s="38"/>
      <c r="AL144" s="38"/>
      <c r="AM144" s="38"/>
      <c r="AN144" s="38"/>
      <c r="AO144" s="38"/>
      <c r="AP144" s="38"/>
      <c r="AQ144" s="38"/>
      <c r="AR144" s="34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"/>
      <c r="BE144" s="3"/>
      <c r="BF144" s="3"/>
      <c r="BG144" s="31"/>
    </row>
    <row r="145" spans="1:59" s="31" customFormat="1" ht="25.5" hidden="1" customHeight="1" x14ac:dyDescent="0.15">
      <c r="A145" s="28"/>
      <c r="B145" s="29"/>
      <c r="C145" s="30"/>
      <c r="D145" s="30"/>
      <c r="E145" s="30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3"/>
      <c r="X145" s="34"/>
      <c r="Y145" s="34"/>
      <c r="Z145" s="32"/>
      <c r="AA145" s="33"/>
      <c r="AB145" s="34"/>
      <c r="AC145" s="34"/>
      <c r="AD145" s="34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4"/>
      <c r="AW145" s="43" t="s">
        <v>22</v>
      </c>
      <c r="AZ145" s="31" t="s">
        <v>23</v>
      </c>
      <c r="BC145" s="31" t="s">
        <v>24</v>
      </c>
      <c r="BD145" s="3"/>
      <c r="BE145" s="3"/>
      <c r="BF145" s="3"/>
    </row>
    <row r="146" spans="1:59" s="48" customFormat="1" ht="25.5" hidden="1" customHeight="1" x14ac:dyDescent="0.15">
      <c r="A146" s="41"/>
      <c r="B146" s="42" t="s">
        <v>103</v>
      </c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3"/>
      <c r="P146" s="42"/>
      <c r="Q146" s="42"/>
      <c r="R146" s="42"/>
      <c r="S146" s="42"/>
      <c r="T146" s="42"/>
      <c r="U146" s="13"/>
      <c r="V146" s="42"/>
      <c r="W146" s="42"/>
      <c r="X146" s="34"/>
      <c r="Y146" s="34"/>
      <c r="Z146" s="32"/>
      <c r="AA146" s="33"/>
      <c r="AB146" s="34"/>
      <c r="AC146" s="34"/>
      <c r="AD146" s="34"/>
      <c r="AE146" s="44" t="s">
        <v>25</v>
      </c>
      <c r="AF146" s="45"/>
      <c r="AG146" s="46"/>
      <c r="AH146" s="46"/>
      <c r="AI146" s="46"/>
      <c r="AJ146" s="46"/>
      <c r="AK146" s="46"/>
      <c r="AL146" s="46"/>
      <c r="AM146" s="46"/>
      <c r="AN146" s="38"/>
      <c r="AO146" s="38"/>
      <c r="AP146" s="38"/>
      <c r="AQ146" s="47"/>
      <c r="AR146" s="34"/>
      <c r="AS146" s="31"/>
      <c r="AT146" s="31"/>
      <c r="AU146" s="43"/>
      <c r="AV146" s="43"/>
      <c r="AW146" s="43" t="s">
        <v>26</v>
      </c>
      <c r="AX146" s="43"/>
      <c r="AY146" s="43"/>
      <c r="AZ146" s="31" t="s">
        <v>27</v>
      </c>
      <c r="BA146" s="43"/>
      <c r="BB146" s="31"/>
      <c r="BC146" s="31" t="s">
        <v>28</v>
      </c>
      <c r="BD146" s="40"/>
      <c r="BE146" s="3"/>
      <c r="BF146" s="40"/>
      <c r="BG146" s="43"/>
    </row>
    <row r="147" spans="1:59" ht="25.5" hidden="1" customHeight="1" x14ac:dyDescent="0.15">
      <c r="A147" s="28"/>
      <c r="B147" s="221" t="s">
        <v>51</v>
      </c>
      <c r="C147" s="296"/>
      <c r="D147" s="296"/>
      <c r="E147" s="297"/>
      <c r="F147" s="301" t="s">
        <v>12</v>
      </c>
      <c r="G147" s="301"/>
      <c r="H147" s="282"/>
      <c r="I147" s="282"/>
      <c r="J147" s="285" t="s">
        <v>13</v>
      </c>
      <c r="K147" s="285"/>
      <c r="L147" s="282"/>
      <c r="M147" s="282"/>
      <c r="N147" s="285" t="s">
        <v>14</v>
      </c>
      <c r="O147" s="287"/>
      <c r="P147" s="302" t="s">
        <v>15</v>
      </c>
      <c r="Q147" s="287"/>
      <c r="R147" s="279" t="s">
        <v>16</v>
      </c>
      <c r="S147" s="279"/>
      <c r="T147" s="281"/>
      <c r="U147" s="282"/>
      <c r="V147" s="285" t="s">
        <v>13</v>
      </c>
      <c r="W147" s="285"/>
      <c r="X147" s="282"/>
      <c r="Y147" s="282"/>
      <c r="Z147" s="285" t="s">
        <v>14</v>
      </c>
      <c r="AA147" s="287"/>
      <c r="AB147" s="34"/>
      <c r="AC147" s="34"/>
      <c r="AD147" s="34"/>
      <c r="AE147" s="289" t="s">
        <v>52</v>
      </c>
      <c r="AF147" s="285"/>
      <c r="AG147" s="285"/>
      <c r="AH147" s="285"/>
      <c r="AI147" s="287"/>
      <c r="AJ147" s="292">
        <f>ROUNDDOWN(AW152/60,0)</f>
        <v>0</v>
      </c>
      <c r="AK147" s="293"/>
      <c r="AL147" s="285" t="s">
        <v>13</v>
      </c>
      <c r="AM147" s="285"/>
      <c r="AN147" s="293">
        <f>AW152-AJ147*60</f>
        <v>0</v>
      </c>
      <c r="AO147" s="293"/>
      <c r="AP147" s="285" t="s">
        <v>14</v>
      </c>
      <c r="AQ147" s="287"/>
      <c r="AR147" s="34"/>
      <c r="AS147" s="49"/>
      <c r="AT147" s="49"/>
      <c r="AU147" s="31"/>
      <c r="AV147" s="276" t="s">
        <v>30</v>
      </c>
      <c r="AW147" s="291">
        <f>IF(AZ147&lt;=BC147,BC147,AW142)</f>
        <v>1260</v>
      </c>
      <c r="AX147" s="123"/>
      <c r="AY147" s="276" t="s">
        <v>31</v>
      </c>
      <c r="AZ147" s="291">
        <f>T147*60+X147</f>
        <v>0</v>
      </c>
      <c r="BA147" s="123"/>
      <c r="BB147" s="276" t="s">
        <v>32</v>
      </c>
      <c r="BC147" s="291">
        <f>IF(C156="☑",21*60,20*60)</f>
        <v>1260</v>
      </c>
      <c r="BD147" s="3"/>
      <c r="BE147" s="3"/>
      <c r="BF147" s="3"/>
      <c r="BG147" s="31"/>
    </row>
    <row r="148" spans="1:59" ht="35.25" hidden="1" customHeight="1" x14ac:dyDescent="0.15">
      <c r="A148" s="28"/>
      <c r="B148" s="298"/>
      <c r="C148" s="299"/>
      <c r="D148" s="299"/>
      <c r="E148" s="300"/>
      <c r="F148" s="301"/>
      <c r="G148" s="301"/>
      <c r="H148" s="284"/>
      <c r="I148" s="284"/>
      <c r="J148" s="286"/>
      <c r="K148" s="286"/>
      <c r="L148" s="284"/>
      <c r="M148" s="284"/>
      <c r="N148" s="286"/>
      <c r="O148" s="288"/>
      <c r="P148" s="290"/>
      <c r="Q148" s="288"/>
      <c r="R148" s="280"/>
      <c r="S148" s="280"/>
      <c r="T148" s="283"/>
      <c r="U148" s="284"/>
      <c r="V148" s="286"/>
      <c r="W148" s="286"/>
      <c r="X148" s="284"/>
      <c r="Y148" s="284"/>
      <c r="Z148" s="286"/>
      <c r="AA148" s="288"/>
      <c r="AB148" s="31"/>
      <c r="AC148" s="31"/>
      <c r="AD148" s="31"/>
      <c r="AE148" s="290"/>
      <c r="AF148" s="286"/>
      <c r="AG148" s="286"/>
      <c r="AH148" s="286"/>
      <c r="AI148" s="288"/>
      <c r="AJ148" s="294"/>
      <c r="AK148" s="295"/>
      <c r="AL148" s="286"/>
      <c r="AM148" s="286"/>
      <c r="AN148" s="295"/>
      <c r="AO148" s="295"/>
      <c r="AP148" s="286"/>
      <c r="AQ148" s="288"/>
      <c r="AR148" s="34"/>
      <c r="AS148" s="49"/>
      <c r="AT148" s="49"/>
      <c r="AU148" s="31"/>
      <c r="AV148" s="276"/>
      <c r="AW148" s="291"/>
      <c r="AX148" s="123"/>
      <c r="AY148" s="276"/>
      <c r="AZ148" s="291"/>
      <c r="BA148" s="123"/>
      <c r="BB148" s="276"/>
      <c r="BC148" s="291"/>
      <c r="BD148" s="3"/>
      <c r="BE148" s="3"/>
      <c r="BF148" s="3"/>
      <c r="BG148" s="31"/>
    </row>
    <row r="149" spans="1:59" ht="17.25" hidden="1" customHeight="1" x14ac:dyDescent="0.15">
      <c r="A149" s="50"/>
      <c r="B149" s="35"/>
      <c r="C149" s="35"/>
      <c r="D149" s="35"/>
      <c r="E149" s="35"/>
      <c r="F149" s="31"/>
      <c r="G149" s="35"/>
      <c r="H149" s="37"/>
      <c r="I149" s="35"/>
      <c r="J149" s="35"/>
      <c r="K149" s="35"/>
      <c r="L149" s="35"/>
      <c r="M149" s="35"/>
      <c r="N149" s="35"/>
      <c r="O149" s="35"/>
      <c r="P149" s="51"/>
      <c r="Q149" s="35"/>
      <c r="R149" s="35"/>
      <c r="S149" s="35"/>
      <c r="T149" s="35"/>
      <c r="U149" s="35"/>
      <c r="V149" s="35"/>
      <c r="W149" s="35"/>
      <c r="X149" s="34"/>
      <c r="Y149" s="34"/>
      <c r="Z149" s="32"/>
      <c r="AA149" s="31"/>
      <c r="AB149" s="31"/>
      <c r="AC149" s="31"/>
      <c r="AD149" s="31"/>
      <c r="AE149" s="47"/>
      <c r="AF149" s="47"/>
      <c r="AG149" s="47"/>
      <c r="AH149" s="47"/>
      <c r="AI149" s="47"/>
      <c r="AJ149" s="39" t="s">
        <v>21</v>
      </c>
      <c r="AK149" s="47"/>
      <c r="AL149" s="47"/>
      <c r="AM149" s="47"/>
      <c r="AN149" s="47"/>
      <c r="AO149" s="47"/>
      <c r="AP149" s="47"/>
      <c r="AQ149" s="47"/>
      <c r="AR149" s="31"/>
      <c r="AS149" s="31"/>
      <c r="AT149" s="31"/>
      <c r="AU149" s="31"/>
      <c r="AV149" s="31"/>
      <c r="AW149" s="31"/>
      <c r="AX149" s="31"/>
      <c r="AY149" s="31"/>
      <c r="AZ149" s="60" t="s">
        <v>33</v>
      </c>
      <c r="BA149" s="31"/>
      <c r="BB149" s="31"/>
      <c r="BC149" s="31"/>
      <c r="BD149" s="3"/>
      <c r="BE149" s="3"/>
      <c r="BF149" s="3"/>
      <c r="BG149" s="31"/>
    </row>
    <row r="150" spans="1:59" ht="25.5" hidden="1" customHeight="1" x14ac:dyDescent="0.2">
      <c r="A150" s="50"/>
      <c r="B150" s="31"/>
      <c r="C150" s="258" t="s">
        <v>96</v>
      </c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60"/>
      <c r="AC150" s="31"/>
      <c r="AD150" s="3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31"/>
      <c r="AS150" s="31"/>
      <c r="AT150" s="31"/>
      <c r="AU150" s="31"/>
      <c r="AV150" s="31"/>
      <c r="AW150" s="31"/>
      <c r="AX150" s="31"/>
      <c r="AY150" s="31"/>
      <c r="AZ150" s="101" t="s">
        <v>34</v>
      </c>
      <c r="BA150" s="31"/>
      <c r="BB150" s="31"/>
      <c r="BC150" s="31"/>
      <c r="BD150" s="3"/>
      <c r="BE150" s="3"/>
      <c r="BF150" s="3"/>
      <c r="BG150" s="31"/>
    </row>
    <row r="151" spans="1:59" ht="25.5" hidden="1" customHeight="1" x14ac:dyDescent="0.15">
      <c r="A151" s="50"/>
      <c r="B151" s="31"/>
      <c r="C151" s="261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2"/>
      <c r="U151" s="262"/>
      <c r="V151" s="262"/>
      <c r="W151" s="262"/>
      <c r="X151" s="262"/>
      <c r="Y151" s="262"/>
      <c r="Z151" s="262"/>
      <c r="AA151" s="262"/>
      <c r="AB151" s="263"/>
      <c r="AC151" s="31"/>
      <c r="AD151" s="31"/>
      <c r="AE151" s="44" t="s">
        <v>35</v>
      </c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31"/>
      <c r="AS151" s="31"/>
      <c r="AT151" s="31"/>
      <c r="AU151" s="31"/>
      <c r="AV151" s="31"/>
      <c r="AW151" s="31" t="s">
        <v>36</v>
      </c>
      <c r="AX151" s="31"/>
      <c r="AY151" s="31"/>
      <c r="AZ151" s="31" t="s">
        <v>37</v>
      </c>
      <c r="BA151" s="102"/>
      <c r="BB151" s="31"/>
      <c r="BC151" s="31"/>
      <c r="BD151" s="3"/>
      <c r="BE151" s="3"/>
      <c r="BF151" s="3"/>
      <c r="BG151" s="31"/>
    </row>
    <row r="152" spans="1:59" s="48" customFormat="1" ht="25.5" hidden="1" customHeight="1" x14ac:dyDescent="0.15">
      <c r="A152" s="50"/>
      <c r="B152" s="31"/>
      <c r="C152" s="261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2"/>
      <c r="Z152" s="262"/>
      <c r="AA152" s="262"/>
      <c r="AB152" s="263"/>
      <c r="AC152" s="34"/>
      <c r="AD152" s="34"/>
      <c r="AE152" s="264" t="s">
        <v>48</v>
      </c>
      <c r="AF152" s="265"/>
      <c r="AG152" s="265"/>
      <c r="AH152" s="265"/>
      <c r="AI152" s="265"/>
      <c r="AJ152" s="265"/>
      <c r="AK152" s="266"/>
      <c r="AL152" s="270">
        <f>IF(AZ142=0,0,ROUNDUP(AW152/AZ142,3))</f>
        <v>0</v>
      </c>
      <c r="AM152" s="271"/>
      <c r="AN152" s="271"/>
      <c r="AO152" s="271"/>
      <c r="AP152" s="271"/>
      <c r="AQ152" s="272"/>
      <c r="AR152" s="31"/>
      <c r="AS152" s="31"/>
      <c r="AT152" s="31"/>
      <c r="AU152" s="43"/>
      <c r="AV152" s="276" t="s">
        <v>39</v>
      </c>
      <c r="AW152" s="277">
        <f>IF(AW142-AW147&gt;0,IF(AW142-AW147&gt;AZ142,AZ142,AW142-AW147),0)</f>
        <v>0</v>
      </c>
      <c r="AX152" s="278" t="s">
        <v>40</v>
      </c>
      <c r="AY152" s="278"/>
      <c r="AZ152" s="102"/>
      <c r="BA152" s="102"/>
      <c r="BB152" s="43"/>
      <c r="BC152" s="43"/>
      <c r="BD152" s="40"/>
      <c r="BE152" s="40"/>
      <c r="BF152" s="40"/>
      <c r="BG152" s="43"/>
    </row>
    <row r="153" spans="1:59" ht="35.25" hidden="1" customHeight="1" x14ac:dyDescent="0.15">
      <c r="A153" s="62"/>
      <c r="B153" s="31"/>
      <c r="C153" s="261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3"/>
      <c r="AC153" s="31"/>
      <c r="AD153" s="31"/>
      <c r="AE153" s="267"/>
      <c r="AF153" s="268"/>
      <c r="AG153" s="268"/>
      <c r="AH153" s="268"/>
      <c r="AI153" s="268"/>
      <c r="AJ153" s="268"/>
      <c r="AK153" s="269"/>
      <c r="AL153" s="273"/>
      <c r="AM153" s="274"/>
      <c r="AN153" s="274"/>
      <c r="AO153" s="274"/>
      <c r="AP153" s="274"/>
      <c r="AQ153" s="275"/>
      <c r="AR153" s="31"/>
      <c r="AS153" s="31"/>
      <c r="AT153" s="31"/>
      <c r="AU153" s="276"/>
      <c r="AV153" s="276"/>
      <c r="AW153" s="277"/>
      <c r="AX153" s="278"/>
      <c r="AY153" s="278"/>
      <c r="AZ153" s="31"/>
      <c r="BA153" s="31"/>
      <c r="BB153" s="31"/>
      <c r="BC153" s="31"/>
      <c r="BD153" s="3"/>
      <c r="BE153" s="3"/>
      <c r="BF153" s="3"/>
      <c r="BG153" s="31"/>
    </row>
    <row r="154" spans="1:59" ht="25.5" hidden="1" customHeight="1" x14ac:dyDescent="0.15">
      <c r="A154" s="62"/>
      <c r="B154" s="31"/>
      <c r="C154" s="261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3"/>
      <c r="AC154" s="31"/>
      <c r="AD154" s="31"/>
      <c r="AE154" s="31"/>
      <c r="AF154" s="31"/>
      <c r="AG154" s="31"/>
      <c r="AH154" s="31"/>
      <c r="AI154" s="31"/>
      <c r="AJ154" s="31"/>
      <c r="AK154" s="52" t="s">
        <v>21</v>
      </c>
      <c r="AL154" s="31"/>
      <c r="AM154" s="34"/>
      <c r="AN154" s="34"/>
      <c r="AO154" s="34"/>
      <c r="AP154" s="31"/>
      <c r="AQ154" s="31"/>
      <c r="AR154" s="31"/>
      <c r="AS154" s="31"/>
      <c r="AT154" s="31"/>
      <c r="AU154" s="276"/>
      <c r="AV154" s="31"/>
      <c r="AW154" s="31"/>
      <c r="AX154" s="31"/>
      <c r="AY154" s="31"/>
      <c r="AZ154" s="31"/>
      <c r="BA154" s="31"/>
      <c r="BB154" s="31"/>
      <c r="BC154" s="31"/>
      <c r="BD154" s="3"/>
      <c r="BE154" s="3"/>
      <c r="BF154" s="3"/>
      <c r="BG154" s="31"/>
    </row>
    <row r="155" spans="1:59" ht="25.5" hidden="1" customHeight="1" x14ac:dyDescent="0.15">
      <c r="A155" s="50"/>
      <c r="B155" s="30"/>
      <c r="C155" s="261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3"/>
      <c r="AC155" s="31"/>
      <c r="AD155" s="31"/>
      <c r="AE155" s="31"/>
      <c r="AF155" s="31"/>
      <c r="AG155" s="31"/>
      <c r="AH155" s="31"/>
      <c r="AI155" s="31"/>
      <c r="AJ155" s="31"/>
      <c r="AK155" s="53" t="s">
        <v>41</v>
      </c>
      <c r="AL155" s="31"/>
      <c r="AM155" s="34"/>
      <c r="AN155" s="34"/>
      <c r="AO155" s="34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"/>
      <c r="BE155" s="3"/>
      <c r="BF155" s="3"/>
    </row>
    <row r="156" spans="1:59" ht="25.5" hidden="1" customHeight="1" x14ac:dyDescent="0.15">
      <c r="A156" s="50"/>
      <c r="B156" s="30"/>
      <c r="C156" s="253" t="s">
        <v>42</v>
      </c>
      <c r="D156" s="254"/>
      <c r="E156" s="255" t="s">
        <v>53</v>
      </c>
      <c r="F156" s="255"/>
      <c r="G156" s="255"/>
      <c r="H156" s="255"/>
      <c r="I156" s="255"/>
      <c r="J156" s="255"/>
      <c r="K156" s="255"/>
      <c r="L156" s="255"/>
      <c r="M156" s="255"/>
      <c r="N156" s="255"/>
      <c r="O156" s="255"/>
      <c r="P156" s="255"/>
      <c r="Q156" s="255"/>
      <c r="R156" s="255"/>
      <c r="S156" s="255"/>
      <c r="T156" s="255"/>
      <c r="U156" s="255"/>
      <c r="V156" s="255"/>
      <c r="W156" s="255"/>
      <c r="X156" s="255"/>
      <c r="Y156" s="255"/>
      <c r="Z156" s="255"/>
      <c r="AA156" s="255"/>
      <c r="AB156" s="256"/>
      <c r="AC156" s="31"/>
      <c r="AD156" s="31"/>
      <c r="AE156" s="31"/>
      <c r="AF156" s="31"/>
      <c r="AG156" s="31"/>
      <c r="AH156" s="31"/>
      <c r="AI156" s="31"/>
      <c r="AJ156" s="31"/>
      <c r="AK156" s="53"/>
      <c r="AL156" s="31"/>
      <c r="AM156" s="34"/>
      <c r="AN156" s="34"/>
      <c r="AO156" s="34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"/>
      <c r="BE156" s="3"/>
      <c r="BF156" s="3"/>
    </row>
    <row r="157" spans="1:59" ht="17.25" hidden="1" customHeight="1" x14ac:dyDescent="0.15">
      <c r="A157" s="54"/>
      <c r="B157" s="55"/>
      <c r="C157" s="55"/>
      <c r="D157" s="55"/>
      <c r="E157" s="55"/>
      <c r="F157" s="56"/>
      <c r="G157" s="55"/>
      <c r="H157" s="55"/>
      <c r="I157" s="55"/>
      <c r="J157" s="55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8"/>
      <c r="AL157" s="57"/>
      <c r="AM157" s="59"/>
      <c r="AN157" s="59"/>
      <c r="AO157" s="59"/>
      <c r="AP157" s="57"/>
      <c r="AQ157" s="57"/>
      <c r="AR157" s="57"/>
      <c r="AS157" s="57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"/>
      <c r="BE157" s="3"/>
      <c r="BF157" s="3"/>
    </row>
    <row r="158" spans="1:59" ht="25.5" hidden="1" customHeight="1" x14ac:dyDescent="0.15">
      <c r="A158" s="308" t="s">
        <v>58</v>
      </c>
      <c r="B158" s="309"/>
      <c r="C158" s="309"/>
      <c r="D158" s="309"/>
      <c r="E158" s="309"/>
      <c r="F158" s="309"/>
      <c r="G158" s="309"/>
      <c r="H158" s="309"/>
      <c r="I158" s="310"/>
      <c r="J158" s="23"/>
      <c r="K158" s="61" t="s">
        <v>50</v>
      </c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23"/>
      <c r="AP158" s="23"/>
      <c r="AQ158" s="23"/>
      <c r="AR158" s="23"/>
      <c r="AS158" s="23"/>
      <c r="AT158" s="23"/>
      <c r="AU158" s="31"/>
      <c r="AV158" s="31" t="s">
        <v>6</v>
      </c>
      <c r="AW158" s="34"/>
      <c r="AX158" s="34"/>
      <c r="AY158" s="34"/>
      <c r="AZ158" s="34"/>
      <c r="BA158" s="31"/>
      <c r="BB158" s="34"/>
      <c r="BC158" s="34"/>
      <c r="BD158" s="21"/>
      <c r="BE158" s="21"/>
      <c r="BF158" s="21"/>
      <c r="BG158" s="10"/>
    </row>
    <row r="159" spans="1:59" ht="17.25" hidden="1" customHeight="1" x14ac:dyDescent="0.15">
      <c r="A159" s="311"/>
      <c r="B159" s="312"/>
      <c r="C159" s="312"/>
      <c r="D159" s="312"/>
      <c r="E159" s="312"/>
      <c r="F159" s="312"/>
      <c r="G159" s="312"/>
      <c r="H159" s="312"/>
      <c r="I159" s="313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5"/>
      <c r="Y159" s="25"/>
      <c r="Z159" s="25"/>
      <c r="AA159" s="25"/>
      <c r="AB159" s="25"/>
      <c r="AC159" s="25"/>
      <c r="AD159" s="25"/>
      <c r="AE159" s="26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7"/>
      <c r="AQ159" s="27"/>
      <c r="AR159" s="27"/>
      <c r="AS159" s="27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"/>
      <c r="BE159" s="3"/>
      <c r="BF159" s="3"/>
      <c r="BG159" s="31"/>
    </row>
    <row r="160" spans="1:59" ht="28.5" hidden="1" customHeight="1" x14ac:dyDescent="0.15">
      <c r="A160" s="28"/>
      <c r="B160" s="29" t="s">
        <v>7</v>
      </c>
      <c r="C160" s="30"/>
      <c r="D160" s="30"/>
      <c r="E160" s="30"/>
      <c r="F160" s="31"/>
      <c r="G160" s="32"/>
      <c r="H160" s="31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3"/>
      <c r="AB160" s="34"/>
      <c r="AC160" s="34"/>
      <c r="AD160" s="34"/>
      <c r="AE160" s="29" t="s">
        <v>8</v>
      </c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1"/>
      <c r="AV160" s="31"/>
      <c r="AW160" s="31" t="s">
        <v>9</v>
      </c>
      <c r="AX160" s="31"/>
      <c r="AY160" s="31"/>
      <c r="AZ160" s="31" t="s">
        <v>10</v>
      </c>
      <c r="BA160" s="31"/>
      <c r="BB160" s="31"/>
      <c r="BC160" s="31"/>
      <c r="BD160" s="3"/>
      <c r="BE160" s="3"/>
      <c r="BF160" s="3"/>
      <c r="BG160" s="31"/>
    </row>
    <row r="161" spans="1:59" ht="25.5" hidden="1" customHeight="1" x14ac:dyDescent="0.15">
      <c r="A161" s="28"/>
      <c r="B161" s="221" t="s">
        <v>11</v>
      </c>
      <c r="C161" s="296"/>
      <c r="D161" s="296"/>
      <c r="E161" s="297"/>
      <c r="F161" s="301" t="s">
        <v>12</v>
      </c>
      <c r="G161" s="301"/>
      <c r="H161" s="282"/>
      <c r="I161" s="282"/>
      <c r="J161" s="285" t="s">
        <v>13</v>
      </c>
      <c r="K161" s="285"/>
      <c r="L161" s="282"/>
      <c r="M161" s="282"/>
      <c r="N161" s="285" t="s">
        <v>14</v>
      </c>
      <c r="O161" s="287"/>
      <c r="P161" s="302" t="s">
        <v>15</v>
      </c>
      <c r="Q161" s="287"/>
      <c r="R161" s="279" t="s">
        <v>16</v>
      </c>
      <c r="S161" s="279"/>
      <c r="T161" s="282"/>
      <c r="U161" s="282"/>
      <c r="V161" s="285" t="s">
        <v>13</v>
      </c>
      <c r="W161" s="285"/>
      <c r="X161" s="282"/>
      <c r="Y161" s="282"/>
      <c r="Z161" s="285" t="s">
        <v>14</v>
      </c>
      <c r="AA161" s="287"/>
      <c r="AB161" s="31"/>
      <c r="AC161" s="31"/>
      <c r="AD161" s="31"/>
      <c r="AE161" s="264" t="s">
        <v>46</v>
      </c>
      <c r="AF161" s="303"/>
      <c r="AG161" s="303"/>
      <c r="AH161" s="303"/>
      <c r="AI161" s="305"/>
      <c r="AJ161" s="293">
        <f>ROUNDDOWN(AZ161/60,0)</f>
        <v>0</v>
      </c>
      <c r="AK161" s="293"/>
      <c r="AL161" s="303" t="s">
        <v>18</v>
      </c>
      <c r="AM161" s="303"/>
      <c r="AN161" s="293">
        <f>AZ161-AJ161*60</f>
        <v>0</v>
      </c>
      <c r="AO161" s="293"/>
      <c r="AP161" s="285" t="s">
        <v>14</v>
      </c>
      <c r="AQ161" s="287"/>
      <c r="AR161" s="34"/>
      <c r="AS161" s="31"/>
      <c r="AT161" s="31"/>
      <c r="AU161" s="276"/>
      <c r="AV161" s="276" t="s">
        <v>19</v>
      </c>
      <c r="AW161" s="291">
        <f>T161*60+X161</f>
        <v>0</v>
      </c>
      <c r="AX161" s="31"/>
      <c r="AY161" s="276" t="s">
        <v>20</v>
      </c>
      <c r="AZ161" s="291">
        <f>(T161*60+X161)-(H161*60+L161)</f>
        <v>0</v>
      </c>
      <c r="BA161" s="31"/>
      <c r="BB161" s="31"/>
      <c r="BC161" s="31"/>
      <c r="BD161" s="3"/>
      <c r="BE161" s="3"/>
      <c r="BF161" s="3"/>
      <c r="BG161" s="31"/>
    </row>
    <row r="162" spans="1:59" ht="35.25" hidden="1" customHeight="1" x14ac:dyDescent="0.15">
      <c r="A162" s="28"/>
      <c r="B162" s="298"/>
      <c r="C162" s="299"/>
      <c r="D162" s="299"/>
      <c r="E162" s="300"/>
      <c r="F162" s="301"/>
      <c r="G162" s="301"/>
      <c r="H162" s="284"/>
      <c r="I162" s="284"/>
      <c r="J162" s="286"/>
      <c r="K162" s="286"/>
      <c r="L162" s="284"/>
      <c r="M162" s="284"/>
      <c r="N162" s="286"/>
      <c r="O162" s="288"/>
      <c r="P162" s="290"/>
      <c r="Q162" s="288"/>
      <c r="R162" s="280"/>
      <c r="S162" s="280"/>
      <c r="T162" s="284"/>
      <c r="U162" s="284"/>
      <c r="V162" s="286"/>
      <c r="W162" s="286"/>
      <c r="X162" s="284"/>
      <c r="Y162" s="284"/>
      <c r="Z162" s="286"/>
      <c r="AA162" s="288"/>
      <c r="AB162" s="31"/>
      <c r="AC162" s="31"/>
      <c r="AD162" s="31"/>
      <c r="AE162" s="306"/>
      <c r="AF162" s="304"/>
      <c r="AG162" s="304"/>
      <c r="AH162" s="304"/>
      <c r="AI162" s="307"/>
      <c r="AJ162" s="295"/>
      <c r="AK162" s="295"/>
      <c r="AL162" s="304"/>
      <c r="AM162" s="304"/>
      <c r="AN162" s="295"/>
      <c r="AO162" s="295"/>
      <c r="AP162" s="286"/>
      <c r="AQ162" s="288"/>
      <c r="AR162" s="34"/>
      <c r="AS162" s="31"/>
      <c r="AT162" s="31"/>
      <c r="AU162" s="276"/>
      <c r="AV162" s="276"/>
      <c r="AW162" s="291"/>
      <c r="AX162" s="31"/>
      <c r="AY162" s="276"/>
      <c r="AZ162" s="291"/>
      <c r="BA162" s="31"/>
      <c r="BB162" s="31"/>
      <c r="BC162" s="31"/>
      <c r="BD162" s="3"/>
      <c r="BE162" s="3"/>
      <c r="BF162" s="3"/>
      <c r="BG162" s="31"/>
    </row>
    <row r="163" spans="1:59" ht="17.25" hidden="1" customHeight="1" x14ac:dyDescent="0.15">
      <c r="A163" s="28"/>
      <c r="B163" s="35"/>
      <c r="C163" s="35"/>
      <c r="D163" s="35"/>
      <c r="E163" s="35"/>
      <c r="F163" s="36"/>
      <c r="G163" s="36"/>
      <c r="H163" s="37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4"/>
      <c r="Y163" s="34"/>
      <c r="Z163" s="32"/>
      <c r="AA163" s="33"/>
      <c r="AB163" s="34"/>
      <c r="AC163" s="34"/>
      <c r="AD163" s="34"/>
      <c r="AE163" s="38"/>
      <c r="AF163" s="38"/>
      <c r="AG163" s="38"/>
      <c r="AH163" s="38"/>
      <c r="AI163" s="38"/>
      <c r="AJ163" s="39" t="s">
        <v>21</v>
      </c>
      <c r="AK163" s="38"/>
      <c r="AL163" s="38"/>
      <c r="AM163" s="38"/>
      <c r="AN163" s="38"/>
      <c r="AO163" s="38"/>
      <c r="AP163" s="38"/>
      <c r="AQ163" s="38"/>
      <c r="AR163" s="34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"/>
      <c r="BE163" s="3"/>
      <c r="BF163" s="3"/>
      <c r="BG163" s="31"/>
    </row>
    <row r="164" spans="1:59" s="31" customFormat="1" ht="25.5" hidden="1" customHeight="1" x14ac:dyDescent="0.15">
      <c r="A164" s="28"/>
      <c r="B164" s="29"/>
      <c r="C164" s="30"/>
      <c r="D164" s="30"/>
      <c r="E164" s="30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3"/>
      <c r="X164" s="34"/>
      <c r="Y164" s="34"/>
      <c r="Z164" s="32"/>
      <c r="AA164" s="33"/>
      <c r="AB164" s="34"/>
      <c r="AC164" s="34"/>
      <c r="AD164" s="34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4"/>
      <c r="AW164" s="43" t="s">
        <v>22</v>
      </c>
      <c r="AZ164" s="31" t="s">
        <v>23</v>
      </c>
      <c r="BC164" s="31" t="s">
        <v>24</v>
      </c>
      <c r="BD164" s="3"/>
      <c r="BE164" s="3"/>
      <c r="BF164" s="3"/>
    </row>
    <row r="165" spans="1:59" s="48" customFormat="1" ht="25.5" hidden="1" customHeight="1" x14ac:dyDescent="0.15">
      <c r="A165" s="41"/>
      <c r="B165" s="42" t="s">
        <v>103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3"/>
      <c r="P165" s="42"/>
      <c r="Q165" s="42"/>
      <c r="R165" s="42"/>
      <c r="S165" s="42"/>
      <c r="T165" s="42"/>
      <c r="U165" s="13"/>
      <c r="V165" s="42"/>
      <c r="W165" s="42"/>
      <c r="X165" s="34"/>
      <c r="Y165" s="34"/>
      <c r="Z165" s="32"/>
      <c r="AA165" s="33"/>
      <c r="AB165" s="34"/>
      <c r="AC165" s="34"/>
      <c r="AD165" s="34"/>
      <c r="AE165" s="44" t="s">
        <v>25</v>
      </c>
      <c r="AF165" s="45"/>
      <c r="AG165" s="46"/>
      <c r="AH165" s="46"/>
      <c r="AI165" s="46"/>
      <c r="AJ165" s="46"/>
      <c r="AK165" s="46"/>
      <c r="AL165" s="46"/>
      <c r="AM165" s="46"/>
      <c r="AN165" s="38"/>
      <c r="AO165" s="38"/>
      <c r="AP165" s="38"/>
      <c r="AQ165" s="47"/>
      <c r="AR165" s="34"/>
      <c r="AS165" s="31"/>
      <c r="AT165" s="31"/>
      <c r="AU165" s="43"/>
      <c r="AV165" s="43"/>
      <c r="AW165" s="43" t="s">
        <v>26</v>
      </c>
      <c r="AX165" s="43"/>
      <c r="AY165" s="43"/>
      <c r="AZ165" s="31" t="s">
        <v>27</v>
      </c>
      <c r="BA165" s="43"/>
      <c r="BB165" s="31"/>
      <c r="BC165" s="31" t="s">
        <v>28</v>
      </c>
      <c r="BD165" s="40"/>
      <c r="BE165" s="3"/>
      <c r="BF165" s="40"/>
      <c r="BG165" s="43"/>
    </row>
    <row r="166" spans="1:59" ht="25.5" hidden="1" customHeight="1" x14ac:dyDescent="0.15">
      <c r="A166" s="28"/>
      <c r="B166" s="221" t="s">
        <v>51</v>
      </c>
      <c r="C166" s="296"/>
      <c r="D166" s="296"/>
      <c r="E166" s="297"/>
      <c r="F166" s="301" t="s">
        <v>12</v>
      </c>
      <c r="G166" s="301"/>
      <c r="H166" s="282"/>
      <c r="I166" s="282"/>
      <c r="J166" s="285" t="s">
        <v>13</v>
      </c>
      <c r="K166" s="285"/>
      <c r="L166" s="282"/>
      <c r="M166" s="282"/>
      <c r="N166" s="285" t="s">
        <v>14</v>
      </c>
      <c r="O166" s="287"/>
      <c r="P166" s="302" t="s">
        <v>15</v>
      </c>
      <c r="Q166" s="287"/>
      <c r="R166" s="279" t="s">
        <v>16</v>
      </c>
      <c r="S166" s="279"/>
      <c r="T166" s="281"/>
      <c r="U166" s="282"/>
      <c r="V166" s="285" t="s">
        <v>13</v>
      </c>
      <c r="W166" s="285"/>
      <c r="X166" s="282"/>
      <c r="Y166" s="282"/>
      <c r="Z166" s="285" t="s">
        <v>14</v>
      </c>
      <c r="AA166" s="287"/>
      <c r="AB166" s="34"/>
      <c r="AC166" s="34"/>
      <c r="AD166" s="34"/>
      <c r="AE166" s="289" t="s">
        <v>52</v>
      </c>
      <c r="AF166" s="285"/>
      <c r="AG166" s="285"/>
      <c r="AH166" s="285"/>
      <c r="AI166" s="287"/>
      <c r="AJ166" s="292">
        <f>ROUNDDOWN(AW171/60,0)</f>
        <v>0</v>
      </c>
      <c r="AK166" s="293"/>
      <c r="AL166" s="285" t="s">
        <v>13</v>
      </c>
      <c r="AM166" s="285"/>
      <c r="AN166" s="293">
        <f>AW171-AJ166*60</f>
        <v>0</v>
      </c>
      <c r="AO166" s="293"/>
      <c r="AP166" s="285" t="s">
        <v>14</v>
      </c>
      <c r="AQ166" s="287"/>
      <c r="AR166" s="34"/>
      <c r="AS166" s="49"/>
      <c r="AT166" s="49"/>
      <c r="AU166" s="31"/>
      <c r="AV166" s="276" t="s">
        <v>30</v>
      </c>
      <c r="AW166" s="291">
        <f>IF(AZ166&lt;=BC166,BC166,AW161)</f>
        <v>1260</v>
      </c>
      <c r="AX166" s="123"/>
      <c r="AY166" s="276" t="s">
        <v>31</v>
      </c>
      <c r="AZ166" s="291">
        <f>T166*60+X166</f>
        <v>0</v>
      </c>
      <c r="BA166" s="123"/>
      <c r="BB166" s="276" t="s">
        <v>32</v>
      </c>
      <c r="BC166" s="291">
        <f>IF(C175="☑",21*60,20*60)</f>
        <v>1260</v>
      </c>
      <c r="BD166" s="3"/>
      <c r="BE166" s="3"/>
      <c r="BF166" s="3"/>
      <c r="BG166" s="31"/>
    </row>
    <row r="167" spans="1:59" ht="35.25" hidden="1" customHeight="1" x14ac:dyDescent="0.15">
      <c r="A167" s="28"/>
      <c r="B167" s="298"/>
      <c r="C167" s="299"/>
      <c r="D167" s="299"/>
      <c r="E167" s="300"/>
      <c r="F167" s="301"/>
      <c r="G167" s="301"/>
      <c r="H167" s="284"/>
      <c r="I167" s="284"/>
      <c r="J167" s="286"/>
      <c r="K167" s="286"/>
      <c r="L167" s="284"/>
      <c r="M167" s="284"/>
      <c r="N167" s="286"/>
      <c r="O167" s="288"/>
      <c r="P167" s="290"/>
      <c r="Q167" s="288"/>
      <c r="R167" s="280"/>
      <c r="S167" s="280"/>
      <c r="T167" s="283"/>
      <c r="U167" s="284"/>
      <c r="V167" s="286"/>
      <c r="W167" s="286"/>
      <c r="X167" s="284"/>
      <c r="Y167" s="284"/>
      <c r="Z167" s="286"/>
      <c r="AA167" s="288"/>
      <c r="AB167" s="31"/>
      <c r="AC167" s="31"/>
      <c r="AD167" s="31"/>
      <c r="AE167" s="290"/>
      <c r="AF167" s="286"/>
      <c r="AG167" s="286"/>
      <c r="AH167" s="286"/>
      <c r="AI167" s="288"/>
      <c r="AJ167" s="294"/>
      <c r="AK167" s="295"/>
      <c r="AL167" s="286"/>
      <c r="AM167" s="286"/>
      <c r="AN167" s="295"/>
      <c r="AO167" s="295"/>
      <c r="AP167" s="286"/>
      <c r="AQ167" s="288"/>
      <c r="AR167" s="34"/>
      <c r="AS167" s="49"/>
      <c r="AT167" s="49"/>
      <c r="AU167" s="31"/>
      <c r="AV167" s="276"/>
      <c r="AW167" s="291"/>
      <c r="AX167" s="123"/>
      <c r="AY167" s="276"/>
      <c r="AZ167" s="291"/>
      <c r="BA167" s="123"/>
      <c r="BB167" s="276"/>
      <c r="BC167" s="291"/>
      <c r="BD167" s="3"/>
      <c r="BE167" s="3"/>
      <c r="BF167" s="3"/>
      <c r="BG167" s="31"/>
    </row>
    <row r="168" spans="1:59" ht="17.25" hidden="1" customHeight="1" x14ac:dyDescent="0.15">
      <c r="A168" s="50"/>
      <c r="B168" s="35"/>
      <c r="C168" s="35"/>
      <c r="D168" s="35"/>
      <c r="E168" s="35"/>
      <c r="F168" s="31"/>
      <c r="G168" s="35"/>
      <c r="H168" s="37"/>
      <c r="I168" s="35"/>
      <c r="J168" s="35"/>
      <c r="K168" s="35"/>
      <c r="L168" s="35"/>
      <c r="M168" s="35"/>
      <c r="N168" s="35"/>
      <c r="O168" s="35"/>
      <c r="P168" s="51"/>
      <c r="Q168" s="35"/>
      <c r="R168" s="35"/>
      <c r="S168" s="35"/>
      <c r="T168" s="35"/>
      <c r="U168" s="35"/>
      <c r="V168" s="35"/>
      <c r="W168" s="35"/>
      <c r="X168" s="34"/>
      <c r="Y168" s="34"/>
      <c r="Z168" s="32"/>
      <c r="AA168" s="31"/>
      <c r="AB168" s="31"/>
      <c r="AC168" s="31"/>
      <c r="AD168" s="31"/>
      <c r="AE168" s="47"/>
      <c r="AF168" s="47"/>
      <c r="AG168" s="47"/>
      <c r="AH168" s="47"/>
      <c r="AI168" s="47"/>
      <c r="AJ168" s="39" t="s">
        <v>21</v>
      </c>
      <c r="AK168" s="47"/>
      <c r="AL168" s="47"/>
      <c r="AM168" s="47"/>
      <c r="AN168" s="47"/>
      <c r="AO168" s="47"/>
      <c r="AP168" s="47"/>
      <c r="AQ168" s="47"/>
      <c r="AR168" s="31"/>
      <c r="AS168" s="31"/>
      <c r="AT168" s="31"/>
      <c r="AU168" s="31"/>
      <c r="AV168" s="31"/>
      <c r="AW168" s="31"/>
      <c r="AX168" s="31"/>
      <c r="AY168" s="31"/>
      <c r="AZ168" s="60" t="s">
        <v>33</v>
      </c>
      <c r="BA168" s="31"/>
      <c r="BB168" s="31"/>
      <c r="BC168" s="31"/>
      <c r="BD168" s="3"/>
      <c r="BE168" s="3"/>
      <c r="BF168" s="3"/>
      <c r="BG168" s="31"/>
    </row>
    <row r="169" spans="1:59" ht="25.5" hidden="1" customHeight="1" x14ac:dyDescent="0.2">
      <c r="A169" s="50"/>
      <c r="B169" s="31"/>
      <c r="C169" s="258" t="s">
        <v>96</v>
      </c>
      <c r="D169" s="259"/>
      <c r="E169" s="259"/>
      <c r="F169" s="259"/>
      <c r="G169" s="259"/>
      <c r="H169" s="259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  <c r="V169" s="259"/>
      <c r="W169" s="259"/>
      <c r="X169" s="259"/>
      <c r="Y169" s="259"/>
      <c r="Z169" s="259"/>
      <c r="AA169" s="259"/>
      <c r="AB169" s="260"/>
      <c r="AC169" s="31"/>
      <c r="AD169" s="3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31"/>
      <c r="AS169" s="31"/>
      <c r="AT169" s="31"/>
      <c r="AU169" s="31"/>
      <c r="AV169" s="31"/>
      <c r="AW169" s="31"/>
      <c r="AX169" s="31"/>
      <c r="AY169" s="31"/>
      <c r="AZ169" s="101" t="s">
        <v>34</v>
      </c>
      <c r="BA169" s="31"/>
      <c r="BB169" s="31"/>
      <c r="BC169" s="31"/>
      <c r="BD169" s="3"/>
      <c r="BE169" s="3"/>
      <c r="BF169" s="3"/>
      <c r="BG169" s="31"/>
    </row>
    <row r="170" spans="1:59" ht="25.5" hidden="1" customHeight="1" x14ac:dyDescent="0.15">
      <c r="A170" s="50"/>
      <c r="B170" s="31"/>
      <c r="C170" s="261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2"/>
      <c r="U170" s="262"/>
      <c r="V170" s="262"/>
      <c r="W170" s="262"/>
      <c r="X170" s="262"/>
      <c r="Y170" s="262"/>
      <c r="Z170" s="262"/>
      <c r="AA170" s="262"/>
      <c r="AB170" s="263"/>
      <c r="AC170" s="31"/>
      <c r="AD170" s="31"/>
      <c r="AE170" s="44" t="s">
        <v>35</v>
      </c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31"/>
      <c r="AS170" s="31"/>
      <c r="AT170" s="31"/>
      <c r="AU170" s="31"/>
      <c r="AV170" s="31"/>
      <c r="AW170" s="31" t="s">
        <v>36</v>
      </c>
      <c r="AX170" s="31"/>
      <c r="AY170" s="31"/>
      <c r="AZ170" s="31" t="s">
        <v>37</v>
      </c>
      <c r="BA170" s="102"/>
      <c r="BB170" s="31"/>
      <c r="BC170" s="31"/>
      <c r="BD170" s="3"/>
      <c r="BE170" s="3"/>
      <c r="BF170" s="3"/>
      <c r="BG170" s="31"/>
    </row>
    <row r="171" spans="1:59" s="48" customFormat="1" ht="25.5" hidden="1" customHeight="1" x14ac:dyDescent="0.15">
      <c r="A171" s="50"/>
      <c r="B171" s="31"/>
      <c r="C171" s="261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2"/>
      <c r="U171" s="262"/>
      <c r="V171" s="262"/>
      <c r="W171" s="262"/>
      <c r="X171" s="262"/>
      <c r="Y171" s="262"/>
      <c r="Z171" s="262"/>
      <c r="AA171" s="262"/>
      <c r="AB171" s="263"/>
      <c r="AC171" s="34"/>
      <c r="AD171" s="34"/>
      <c r="AE171" s="264" t="s">
        <v>48</v>
      </c>
      <c r="AF171" s="265"/>
      <c r="AG171" s="265"/>
      <c r="AH171" s="265"/>
      <c r="AI171" s="265"/>
      <c r="AJ171" s="265"/>
      <c r="AK171" s="266"/>
      <c r="AL171" s="270">
        <f>IF(AZ161=0,0,ROUNDUP(AW171/AZ161,3))</f>
        <v>0</v>
      </c>
      <c r="AM171" s="271"/>
      <c r="AN171" s="271"/>
      <c r="AO171" s="271"/>
      <c r="AP171" s="271"/>
      <c r="AQ171" s="272"/>
      <c r="AR171" s="31"/>
      <c r="AS171" s="31"/>
      <c r="AT171" s="31"/>
      <c r="AU171" s="43"/>
      <c r="AV171" s="276" t="s">
        <v>39</v>
      </c>
      <c r="AW171" s="277">
        <f>IF(AW161-AW166&gt;0,IF(AW161-AW166&gt;AZ161,AZ161,AW161-AW166),0)</f>
        <v>0</v>
      </c>
      <c r="AX171" s="278" t="s">
        <v>40</v>
      </c>
      <c r="AY171" s="278"/>
      <c r="AZ171" s="102"/>
      <c r="BA171" s="102"/>
      <c r="BB171" s="43"/>
      <c r="BC171" s="43"/>
      <c r="BD171" s="40"/>
      <c r="BE171" s="40"/>
      <c r="BF171" s="40"/>
      <c r="BG171" s="43"/>
    </row>
    <row r="172" spans="1:59" ht="35.25" hidden="1" customHeight="1" x14ac:dyDescent="0.15">
      <c r="A172" s="62"/>
      <c r="B172" s="31"/>
      <c r="C172" s="261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2"/>
      <c r="U172" s="262"/>
      <c r="V172" s="262"/>
      <c r="W172" s="262"/>
      <c r="X172" s="262"/>
      <c r="Y172" s="262"/>
      <c r="Z172" s="262"/>
      <c r="AA172" s="262"/>
      <c r="AB172" s="263"/>
      <c r="AC172" s="31"/>
      <c r="AD172" s="31"/>
      <c r="AE172" s="267"/>
      <c r="AF172" s="268"/>
      <c r="AG172" s="268"/>
      <c r="AH172" s="268"/>
      <c r="AI172" s="268"/>
      <c r="AJ172" s="268"/>
      <c r="AK172" s="269"/>
      <c r="AL172" s="273"/>
      <c r="AM172" s="274"/>
      <c r="AN172" s="274"/>
      <c r="AO172" s="274"/>
      <c r="AP172" s="274"/>
      <c r="AQ172" s="275"/>
      <c r="AR172" s="31"/>
      <c r="AS172" s="31"/>
      <c r="AT172" s="31"/>
      <c r="AU172" s="276"/>
      <c r="AV172" s="276"/>
      <c r="AW172" s="277"/>
      <c r="AX172" s="278"/>
      <c r="AY172" s="278"/>
      <c r="AZ172" s="31"/>
      <c r="BA172" s="31"/>
      <c r="BB172" s="31"/>
      <c r="BC172" s="31"/>
      <c r="BD172" s="3"/>
      <c r="BE172" s="3"/>
      <c r="BF172" s="3"/>
      <c r="BG172" s="31"/>
    </row>
    <row r="173" spans="1:59" ht="25.5" hidden="1" customHeight="1" x14ac:dyDescent="0.15">
      <c r="A173" s="62"/>
      <c r="B173" s="31"/>
      <c r="C173" s="261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3"/>
      <c r="AC173" s="31"/>
      <c r="AD173" s="31"/>
      <c r="AE173" s="31"/>
      <c r="AF173" s="31"/>
      <c r="AG173" s="31"/>
      <c r="AH173" s="31"/>
      <c r="AI173" s="31"/>
      <c r="AJ173" s="31"/>
      <c r="AK173" s="52" t="s">
        <v>21</v>
      </c>
      <c r="AL173" s="31"/>
      <c r="AM173" s="34"/>
      <c r="AN173" s="34"/>
      <c r="AO173" s="34"/>
      <c r="AP173" s="31"/>
      <c r="AQ173" s="31"/>
      <c r="AR173" s="31"/>
      <c r="AS173" s="31"/>
      <c r="AT173" s="31"/>
      <c r="AU173" s="276"/>
      <c r="AV173" s="31"/>
      <c r="AW173" s="31"/>
      <c r="AX173" s="31"/>
      <c r="AY173" s="31"/>
      <c r="AZ173" s="31"/>
      <c r="BA173" s="31"/>
      <c r="BB173" s="31"/>
      <c r="BC173" s="31"/>
      <c r="BD173" s="3"/>
      <c r="BE173" s="3"/>
      <c r="BF173" s="3"/>
      <c r="BG173" s="31"/>
    </row>
    <row r="174" spans="1:59" ht="25.5" hidden="1" customHeight="1" x14ac:dyDescent="0.15">
      <c r="A174" s="50"/>
      <c r="B174" s="30"/>
      <c r="C174" s="261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2"/>
      <c r="U174" s="262"/>
      <c r="V174" s="262"/>
      <c r="W174" s="262"/>
      <c r="X174" s="262"/>
      <c r="Y174" s="262"/>
      <c r="Z174" s="262"/>
      <c r="AA174" s="262"/>
      <c r="AB174" s="263"/>
      <c r="AC174" s="31"/>
      <c r="AD174" s="31"/>
      <c r="AE174" s="31"/>
      <c r="AF174" s="31"/>
      <c r="AG174" s="31"/>
      <c r="AH174" s="31"/>
      <c r="AI174" s="31"/>
      <c r="AJ174" s="31"/>
      <c r="AK174" s="53" t="s">
        <v>41</v>
      </c>
      <c r="AL174" s="31"/>
      <c r="AM174" s="34"/>
      <c r="AN174" s="34"/>
      <c r="AO174" s="34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"/>
      <c r="BE174" s="3"/>
      <c r="BF174" s="3"/>
    </row>
    <row r="175" spans="1:59" ht="25.5" hidden="1" customHeight="1" x14ac:dyDescent="0.15">
      <c r="A175" s="50"/>
      <c r="B175" s="30"/>
      <c r="C175" s="253" t="s">
        <v>42</v>
      </c>
      <c r="D175" s="254"/>
      <c r="E175" s="255" t="s">
        <v>53</v>
      </c>
      <c r="F175" s="255"/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/>
      <c r="T175" s="255"/>
      <c r="U175" s="255"/>
      <c r="V175" s="255"/>
      <c r="W175" s="255"/>
      <c r="X175" s="255"/>
      <c r="Y175" s="255"/>
      <c r="Z175" s="255"/>
      <c r="AA175" s="255"/>
      <c r="AB175" s="256"/>
      <c r="AC175" s="31"/>
      <c r="AD175" s="31"/>
      <c r="AE175" s="31"/>
      <c r="AF175" s="31"/>
      <c r="AG175" s="31"/>
      <c r="AH175" s="31"/>
      <c r="AI175" s="31"/>
      <c r="AJ175" s="31"/>
      <c r="AK175" s="53"/>
      <c r="AL175" s="31"/>
      <c r="AM175" s="34"/>
      <c r="AN175" s="34"/>
      <c r="AO175" s="34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"/>
      <c r="BE175" s="3"/>
      <c r="BF175" s="3"/>
    </row>
    <row r="176" spans="1:59" ht="17.25" hidden="1" customHeight="1" x14ac:dyDescent="0.15">
      <c r="A176" s="54"/>
      <c r="B176" s="55"/>
      <c r="C176" s="55"/>
      <c r="D176" s="55"/>
      <c r="E176" s="55"/>
      <c r="F176" s="56"/>
      <c r="G176" s="55"/>
      <c r="H176" s="55"/>
      <c r="I176" s="55"/>
      <c r="J176" s="55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8"/>
      <c r="AL176" s="57"/>
      <c r="AM176" s="59"/>
      <c r="AN176" s="59"/>
      <c r="AO176" s="59"/>
      <c r="AP176" s="57"/>
      <c r="AQ176" s="57"/>
      <c r="AR176" s="57"/>
      <c r="AS176" s="57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"/>
      <c r="BE176" s="3"/>
      <c r="BF176" s="3"/>
    </row>
    <row r="177" spans="1:59" ht="25.5" hidden="1" customHeight="1" x14ac:dyDescent="0.15">
      <c r="A177" s="308" t="s">
        <v>59</v>
      </c>
      <c r="B177" s="309"/>
      <c r="C177" s="309"/>
      <c r="D177" s="309"/>
      <c r="E177" s="309"/>
      <c r="F177" s="309"/>
      <c r="G177" s="309"/>
      <c r="H177" s="309"/>
      <c r="I177" s="310"/>
      <c r="J177" s="23"/>
      <c r="K177" s="61" t="s">
        <v>50</v>
      </c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23"/>
      <c r="AP177" s="23"/>
      <c r="AQ177" s="23"/>
      <c r="AR177" s="23"/>
      <c r="AS177" s="23"/>
      <c r="AT177" s="23"/>
      <c r="AU177" s="31"/>
      <c r="AV177" s="31" t="s">
        <v>6</v>
      </c>
      <c r="AW177" s="34"/>
      <c r="AX177" s="34"/>
      <c r="AY177" s="34"/>
      <c r="AZ177" s="34"/>
      <c r="BA177" s="31"/>
      <c r="BB177" s="34"/>
      <c r="BC177" s="34"/>
      <c r="BD177" s="21"/>
      <c r="BE177" s="21"/>
      <c r="BF177" s="21"/>
      <c r="BG177" s="10"/>
    </row>
    <row r="178" spans="1:59" ht="17.25" hidden="1" customHeight="1" x14ac:dyDescent="0.15">
      <c r="A178" s="311"/>
      <c r="B178" s="312"/>
      <c r="C178" s="312"/>
      <c r="D178" s="312"/>
      <c r="E178" s="312"/>
      <c r="F178" s="312"/>
      <c r="G178" s="312"/>
      <c r="H178" s="312"/>
      <c r="I178" s="313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5"/>
      <c r="Y178" s="25"/>
      <c r="Z178" s="25"/>
      <c r="AA178" s="25"/>
      <c r="AB178" s="25"/>
      <c r="AC178" s="25"/>
      <c r="AD178" s="25"/>
      <c r="AE178" s="26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7"/>
      <c r="AQ178" s="27"/>
      <c r="AR178" s="27"/>
      <c r="AS178" s="27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"/>
      <c r="BE178" s="3"/>
      <c r="BF178" s="3"/>
      <c r="BG178" s="31"/>
    </row>
    <row r="179" spans="1:59" ht="28.5" hidden="1" customHeight="1" x14ac:dyDescent="0.15">
      <c r="A179" s="28"/>
      <c r="B179" s="29" t="s">
        <v>7</v>
      </c>
      <c r="C179" s="30"/>
      <c r="D179" s="30"/>
      <c r="E179" s="30"/>
      <c r="F179" s="31"/>
      <c r="G179" s="32"/>
      <c r="H179" s="31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3"/>
      <c r="AB179" s="34"/>
      <c r="AC179" s="34"/>
      <c r="AD179" s="34"/>
      <c r="AE179" s="29" t="s">
        <v>8</v>
      </c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1"/>
      <c r="AV179" s="31"/>
      <c r="AW179" s="31" t="s">
        <v>9</v>
      </c>
      <c r="AX179" s="31"/>
      <c r="AY179" s="31"/>
      <c r="AZ179" s="31" t="s">
        <v>10</v>
      </c>
      <c r="BA179" s="31"/>
      <c r="BB179" s="31"/>
      <c r="BC179" s="31"/>
      <c r="BD179" s="3"/>
      <c r="BE179" s="3"/>
      <c r="BF179" s="3"/>
      <c r="BG179" s="31"/>
    </row>
    <row r="180" spans="1:59" ht="25.5" hidden="1" customHeight="1" x14ac:dyDescent="0.15">
      <c r="A180" s="28"/>
      <c r="B180" s="221" t="s">
        <v>11</v>
      </c>
      <c r="C180" s="296"/>
      <c r="D180" s="296"/>
      <c r="E180" s="297"/>
      <c r="F180" s="301" t="s">
        <v>12</v>
      </c>
      <c r="G180" s="301"/>
      <c r="H180" s="282"/>
      <c r="I180" s="282"/>
      <c r="J180" s="285" t="s">
        <v>13</v>
      </c>
      <c r="K180" s="285"/>
      <c r="L180" s="282"/>
      <c r="M180" s="282"/>
      <c r="N180" s="285" t="s">
        <v>14</v>
      </c>
      <c r="O180" s="287"/>
      <c r="P180" s="302" t="s">
        <v>15</v>
      </c>
      <c r="Q180" s="287"/>
      <c r="R180" s="279" t="s">
        <v>16</v>
      </c>
      <c r="S180" s="279"/>
      <c r="T180" s="282"/>
      <c r="U180" s="282"/>
      <c r="V180" s="285" t="s">
        <v>13</v>
      </c>
      <c r="W180" s="285"/>
      <c r="X180" s="282"/>
      <c r="Y180" s="282"/>
      <c r="Z180" s="285" t="s">
        <v>14</v>
      </c>
      <c r="AA180" s="287"/>
      <c r="AB180" s="31"/>
      <c r="AC180" s="31"/>
      <c r="AD180" s="31"/>
      <c r="AE180" s="264" t="s">
        <v>46</v>
      </c>
      <c r="AF180" s="303"/>
      <c r="AG180" s="303"/>
      <c r="AH180" s="303"/>
      <c r="AI180" s="305"/>
      <c r="AJ180" s="293">
        <f>ROUNDDOWN(AZ180/60,0)</f>
        <v>0</v>
      </c>
      <c r="AK180" s="293"/>
      <c r="AL180" s="303" t="s">
        <v>18</v>
      </c>
      <c r="AM180" s="303"/>
      <c r="AN180" s="293">
        <f>AZ180-AJ180*60</f>
        <v>0</v>
      </c>
      <c r="AO180" s="293"/>
      <c r="AP180" s="285" t="s">
        <v>14</v>
      </c>
      <c r="AQ180" s="287"/>
      <c r="AR180" s="34"/>
      <c r="AS180" s="31"/>
      <c r="AT180" s="31"/>
      <c r="AU180" s="276"/>
      <c r="AV180" s="276" t="s">
        <v>19</v>
      </c>
      <c r="AW180" s="291">
        <f>T180*60+X180</f>
        <v>0</v>
      </c>
      <c r="AX180" s="31"/>
      <c r="AY180" s="276" t="s">
        <v>20</v>
      </c>
      <c r="AZ180" s="291">
        <f>(T180*60+X180)-(H180*60+L180)</f>
        <v>0</v>
      </c>
      <c r="BA180" s="31"/>
      <c r="BB180" s="31"/>
      <c r="BC180" s="31"/>
      <c r="BD180" s="3"/>
      <c r="BE180" s="3"/>
      <c r="BF180" s="3"/>
      <c r="BG180" s="31"/>
    </row>
    <row r="181" spans="1:59" ht="35.25" hidden="1" customHeight="1" x14ac:dyDescent="0.15">
      <c r="A181" s="28"/>
      <c r="B181" s="298"/>
      <c r="C181" s="299"/>
      <c r="D181" s="299"/>
      <c r="E181" s="300"/>
      <c r="F181" s="301"/>
      <c r="G181" s="301"/>
      <c r="H181" s="284"/>
      <c r="I181" s="284"/>
      <c r="J181" s="286"/>
      <c r="K181" s="286"/>
      <c r="L181" s="284"/>
      <c r="M181" s="284"/>
      <c r="N181" s="286"/>
      <c r="O181" s="288"/>
      <c r="P181" s="290"/>
      <c r="Q181" s="288"/>
      <c r="R181" s="280"/>
      <c r="S181" s="280"/>
      <c r="T181" s="284"/>
      <c r="U181" s="284"/>
      <c r="V181" s="286"/>
      <c r="W181" s="286"/>
      <c r="X181" s="284"/>
      <c r="Y181" s="284"/>
      <c r="Z181" s="286"/>
      <c r="AA181" s="288"/>
      <c r="AB181" s="31"/>
      <c r="AC181" s="31"/>
      <c r="AD181" s="31"/>
      <c r="AE181" s="306"/>
      <c r="AF181" s="304"/>
      <c r="AG181" s="304"/>
      <c r="AH181" s="304"/>
      <c r="AI181" s="307"/>
      <c r="AJ181" s="295"/>
      <c r="AK181" s="295"/>
      <c r="AL181" s="304"/>
      <c r="AM181" s="304"/>
      <c r="AN181" s="295"/>
      <c r="AO181" s="295"/>
      <c r="AP181" s="286"/>
      <c r="AQ181" s="288"/>
      <c r="AR181" s="34"/>
      <c r="AS181" s="31"/>
      <c r="AT181" s="31"/>
      <c r="AU181" s="276"/>
      <c r="AV181" s="276"/>
      <c r="AW181" s="291"/>
      <c r="AX181" s="31"/>
      <c r="AY181" s="276"/>
      <c r="AZ181" s="291"/>
      <c r="BA181" s="31"/>
      <c r="BB181" s="31"/>
      <c r="BC181" s="31"/>
      <c r="BD181" s="3"/>
      <c r="BE181" s="3"/>
      <c r="BF181" s="3"/>
      <c r="BG181" s="31"/>
    </row>
    <row r="182" spans="1:59" ht="17.25" hidden="1" customHeight="1" x14ac:dyDescent="0.15">
      <c r="A182" s="28"/>
      <c r="B182" s="35"/>
      <c r="C182" s="35"/>
      <c r="D182" s="35"/>
      <c r="E182" s="35"/>
      <c r="F182" s="36"/>
      <c r="G182" s="36"/>
      <c r="H182" s="37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4"/>
      <c r="Y182" s="34"/>
      <c r="Z182" s="32"/>
      <c r="AA182" s="33"/>
      <c r="AB182" s="34"/>
      <c r="AC182" s="34"/>
      <c r="AD182" s="34"/>
      <c r="AE182" s="38"/>
      <c r="AF182" s="38"/>
      <c r="AG182" s="38"/>
      <c r="AH182" s="38"/>
      <c r="AI182" s="38"/>
      <c r="AJ182" s="39" t="s">
        <v>21</v>
      </c>
      <c r="AK182" s="38"/>
      <c r="AL182" s="38"/>
      <c r="AM182" s="38"/>
      <c r="AN182" s="38"/>
      <c r="AO182" s="38"/>
      <c r="AP182" s="38"/>
      <c r="AQ182" s="38"/>
      <c r="AR182" s="34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"/>
      <c r="BE182" s="3"/>
      <c r="BF182" s="3"/>
      <c r="BG182" s="31"/>
    </row>
    <row r="183" spans="1:59" s="31" customFormat="1" ht="25.5" hidden="1" customHeight="1" x14ac:dyDescent="0.15">
      <c r="A183" s="28"/>
      <c r="B183" s="29"/>
      <c r="C183" s="30"/>
      <c r="D183" s="30"/>
      <c r="E183" s="30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3"/>
      <c r="X183" s="34"/>
      <c r="Y183" s="34"/>
      <c r="Z183" s="32"/>
      <c r="AA183" s="33"/>
      <c r="AB183" s="34"/>
      <c r="AC183" s="34"/>
      <c r="AD183" s="34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4"/>
      <c r="AW183" s="43" t="s">
        <v>22</v>
      </c>
      <c r="AZ183" s="31" t="s">
        <v>23</v>
      </c>
      <c r="BC183" s="31" t="s">
        <v>24</v>
      </c>
      <c r="BD183" s="3"/>
      <c r="BE183" s="3"/>
      <c r="BF183" s="3"/>
    </row>
    <row r="184" spans="1:59" s="48" customFormat="1" ht="25.5" hidden="1" customHeight="1" x14ac:dyDescent="0.15">
      <c r="A184" s="41"/>
      <c r="B184" s="42" t="s">
        <v>103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3"/>
      <c r="P184" s="42"/>
      <c r="Q184" s="42"/>
      <c r="R184" s="42"/>
      <c r="S184" s="42"/>
      <c r="T184" s="42"/>
      <c r="U184" s="13"/>
      <c r="V184" s="42"/>
      <c r="W184" s="42"/>
      <c r="X184" s="34"/>
      <c r="Y184" s="34"/>
      <c r="Z184" s="32"/>
      <c r="AA184" s="33"/>
      <c r="AB184" s="34"/>
      <c r="AC184" s="34"/>
      <c r="AD184" s="34"/>
      <c r="AE184" s="44" t="s">
        <v>25</v>
      </c>
      <c r="AF184" s="45"/>
      <c r="AG184" s="46"/>
      <c r="AH184" s="46"/>
      <c r="AI184" s="46"/>
      <c r="AJ184" s="46"/>
      <c r="AK184" s="46"/>
      <c r="AL184" s="46"/>
      <c r="AM184" s="46"/>
      <c r="AN184" s="38"/>
      <c r="AO184" s="38"/>
      <c r="AP184" s="38"/>
      <c r="AQ184" s="47"/>
      <c r="AR184" s="34"/>
      <c r="AS184" s="31"/>
      <c r="AT184" s="31"/>
      <c r="AU184" s="43"/>
      <c r="AV184" s="43"/>
      <c r="AW184" s="43" t="s">
        <v>26</v>
      </c>
      <c r="AX184" s="43"/>
      <c r="AY184" s="43"/>
      <c r="AZ184" s="31" t="s">
        <v>27</v>
      </c>
      <c r="BA184" s="43"/>
      <c r="BB184" s="31"/>
      <c r="BC184" s="31" t="s">
        <v>28</v>
      </c>
      <c r="BD184" s="40"/>
      <c r="BE184" s="3"/>
      <c r="BF184" s="40"/>
      <c r="BG184" s="43"/>
    </row>
    <row r="185" spans="1:59" ht="25.5" hidden="1" customHeight="1" x14ac:dyDescent="0.15">
      <c r="A185" s="28"/>
      <c r="B185" s="221" t="s">
        <v>51</v>
      </c>
      <c r="C185" s="296"/>
      <c r="D185" s="296"/>
      <c r="E185" s="297"/>
      <c r="F185" s="301" t="s">
        <v>12</v>
      </c>
      <c r="G185" s="301"/>
      <c r="H185" s="282"/>
      <c r="I185" s="282"/>
      <c r="J185" s="285" t="s">
        <v>13</v>
      </c>
      <c r="K185" s="285"/>
      <c r="L185" s="282"/>
      <c r="M185" s="282"/>
      <c r="N185" s="285" t="s">
        <v>14</v>
      </c>
      <c r="O185" s="287"/>
      <c r="P185" s="302" t="s">
        <v>15</v>
      </c>
      <c r="Q185" s="287"/>
      <c r="R185" s="279" t="s">
        <v>16</v>
      </c>
      <c r="S185" s="279"/>
      <c r="T185" s="281"/>
      <c r="U185" s="282"/>
      <c r="V185" s="285" t="s">
        <v>13</v>
      </c>
      <c r="W185" s="285"/>
      <c r="X185" s="282"/>
      <c r="Y185" s="282"/>
      <c r="Z185" s="285" t="s">
        <v>14</v>
      </c>
      <c r="AA185" s="287"/>
      <c r="AB185" s="34"/>
      <c r="AC185" s="34"/>
      <c r="AD185" s="34"/>
      <c r="AE185" s="289" t="s">
        <v>52</v>
      </c>
      <c r="AF185" s="285"/>
      <c r="AG185" s="285"/>
      <c r="AH185" s="285"/>
      <c r="AI185" s="287"/>
      <c r="AJ185" s="292">
        <f>ROUNDDOWN(AW190/60,0)</f>
        <v>0</v>
      </c>
      <c r="AK185" s="293"/>
      <c r="AL185" s="285" t="s">
        <v>13</v>
      </c>
      <c r="AM185" s="285"/>
      <c r="AN185" s="293">
        <f>AW190-AJ185*60</f>
        <v>0</v>
      </c>
      <c r="AO185" s="293"/>
      <c r="AP185" s="285" t="s">
        <v>14</v>
      </c>
      <c r="AQ185" s="287"/>
      <c r="AR185" s="34"/>
      <c r="AS185" s="49"/>
      <c r="AT185" s="49"/>
      <c r="AU185" s="31"/>
      <c r="AV185" s="276" t="s">
        <v>30</v>
      </c>
      <c r="AW185" s="291">
        <f>IF(AZ185&lt;=BC185,BC185,AW180)</f>
        <v>1260</v>
      </c>
      <c r="AX185" s="123"/>
      <c r="AY185" s="276" t="s">
        <v>31</v>
      </c>
      <c r="AZ185" s="291">
        <f>T185*60+X185</f>
        <v>0</v>
      </c>
      <c r="BA185" s="123"/>
      <c r="BB185" s="276" t="s">
        <v>32</v>
      </c>
      <c r="BC185" s="291">
        <f>IF(C194="☑",21*60,20*60)</f>
        <v>1260</v>
      </c>
      <c r="BD185" s="3"/>
      <c r="BE185" s="3"/>
      <c r="BF185" s="3"/>
      <c r="BG185" s="31"/>
    </row>
    <row r="186" spans="1:59" ht="35.25" hidden="1" customHeight="1" x14ac:dyDescent="0.15">
      <c r="A186" s="28"/>
      <c r="B186" s="298"/>
      <c r="C186" s="299"/>
      <c r="D186" s="299"/>
      <c r="E186" s="300"/>
      <c r="F186" s="301"/>
      <c r="G186" s="301"/>
      <c r="H186" s="284"/>
      <c r="I186" s="284"/>
      <c r="J186" s="286"/>
      <c r="K186" s="286"/>
      <c r="L186" s="284"/>
      <c r="M186" s="284"/>
      <c r="N186" s="286"/>
      <c r="O186" s="288"/>
      <c r="P186" s="290"/>
      <c r="Q186" s="288"/>
      <c r="R186" s="280"/>
      <c r="S186" s="280"/>
      <c r="T186" s="283"/>
      <c r="U186" s="284"/>
      <c r="V186" s="286"/>
      <c r="W186" s="286"/>
      <c r="X186" s="284"/>
      <c r="Y186" s="284"/>
      <c r="Z186" s="286"/>
      <c r="AA186" s="288"/>
      <c r="AB186" s="31"/>
      <c r="AC186" s="31"/>
      <c r="AD186" s="31"/>
      <c r="AE186" s="290"/>
      <c r="AF186" s="286"/>
      <c r="AG186" s="286"/>
      <c r="AH186" s="286"/>
      <c r="AI186" s="288"/>
      <c r="AJ186" s="294"/>
      <c r="AK186" s="295"/>
      <c r="AL186" s="286"/>
      <c r="AM186" s="286"/>
      <c r="AN186" s="295"/>
      <c r="AO186" s="295"/>
      <c r="AP186" s="286"/>
      <c r="AQ186" s="288"/>
      <c r="AR186" s="34"/>
      <c r="AS186" s="49"/>
      <c r="AT186" s="49"/>
      <c r="AU186" s="31"/>
      <c r="AV186" s="276"/>
      <c r="AW186" s="291"/>
      <c r="AX186" s="123"/>
      <c r="AY186" s="276"/>
      <c r="AZ186" s="291"/>
      <c r="BA186" s="123"/>
      <c r="BB186" s="276"/>
      <c r="BC186" s="291"/>
      <c r="BD186" s="3"/>
      <c r="BE186" s="3"/>
      <c r="BF186" s="3"/>
      <c r="BG186" s="31"/>
    </row>
    <row r="187" spans="1:59" ht="17.25" hidden="1" customHeight="1" x14ac:dyDescent="0.15">
      <c r="A187" s="50"/>
      <c r="B187" s="35"/>
      <c r="C187" s="35"/>
      <c r="D187" s="35"/>
      <c r="E187" s="35"/>
      <c r="F187" s="31"/>
      <c r="G187" s="35"/>
      <c r="H187" s="37"/>
      <c r="I187" s="35"/>
      <c r="J187" s="35"/>
      <c r="K187" s="35"/>
      <c r="L187" s="35"/>
      <c r="M187" s="35"/>
      <c r="N187" s="35"/>
      <c r="O187" s="35"/>
      <c r="P187" s="51"/>
      <c r="Q187" s="35"/>
      <c r="R187" s="35"/>
      <c r="S187" s="35"/>
      <c r="T187" s="35"/>
      <c r="U187" s="35"/>
      <c r="V187" s="35"/>
      <c r="W187" s="35"/>
      <c r="X187" s="34"/>
      <c r="Y187" s="34"/>
      <c r="Z187" s="32"/>
      <c r="AA187" s="31"/>
      <c r="AB187" s="31"/>
      <c r="AC187" s="31"/>
      <c r="AD187" s="31"/>
      <c r="AE187" s="47"/>
      <c r="AF187" s="47"/>
      <c r="AG187" s="47"/>
      <c r="AH187" s="47"/>
      <c r="AI187" s="47"/>
      <c r="AJ187" s="39" t="s">
        <v>21</v>
      </c>
      <c r="AK187" s="47"/>
      <c r="AL187" s="47"/>
      <c r="AM187" s="47"/>
      <c r="AN187" s="47"/>
      <c r="AO187" s="47"/>
      <c r="AP187" s="47"/>
      <c r="AQ187" s="47"/>
      <c r="AR187" s="31"/>
      <c r="AS187" s="31"/>
      <c r="AT187" s="31"/>
      <c r="AU187" s="31"/>
      <c r="AV187" s="31"/>
      <c r="AW187" s="31"/>
      <c r="AX187" s="31"/>
      <c r="AY187" s="31"/>
      <c r="AZ187" s="60" t="s">
        <v>33</v>
      </c>
      <c r="BA187" s="31"/>
      <c r="BB187" s="31"/>
      <c r="BC187" s="31"/>
      <c r="BD187" s="3"/>
      <c r="BE187" s="3"/>
      <c r="BF187" s="3"/>
      <c r="BG187" s="31"/>
    </row>
    <row r="188" spans="1:59" ht="25.5" hidden="1" customHeight="1" x14ac:dyDescent="0.2">
      <c r="A188" s="50"/>
      <c r="B188" s="31"/>
      <c r="C188" s="258" t="s">
        <v>96</v>
      </c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  <c r="AA188" s="259"/>
      <c r="AB188" s="260"/>
      <c r="AC188" s="31"/>
      <c r="AD188" s="3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31"/>
      <c r="AS188" s="31"/>
      <c r="AT188" s="31"/>
      <c r="AU188" s="31"/>
      <c r="AV188" s="31"/>
      <c r="AW188" s="31"/>
      <c r="AX188" s="31"/>
      <c r="AY188" s="31"/>
      <c r="AZ188" s="101" t="s">
        <v>34</v>
      </c>
      <c r="BA188" s="31"/>
      <c r="BB188" s="31"/>
      <c r="BC188" s="31"/>
      <c r="BD188" s="3"/>
      <c r="BE188" s="3"/>
      <c r="BF188" s="3"/>
      <c r="BG188" s="31"/>
    </row>
    <row r="189" spans="1:59" ht="25.5" hidden="1" customHeight="1" x14ac:dyDescent="0.15">
      <c r="A189" s="50"/>
      <c r="B189" s="31"/>
      <c r="C189" s="261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262"/>
      <c r="R189" s="262"/>
      <c r="S189" s="262"/>
      <c r="T189" s="262"/>
      <c r="U189" s="262"/>
      <c r="V189" s="262"/>
      <c r="W189" s="262"/>
      <c r="X189" s="262"/>
      <c r="Y189" s="262"/>
      <c r="Z189" s="262"/>
      <c r="AA189" s="262"/>
      <c r="AB189" s="263"/>
      <c r="AC189" s="31"/>
      <c r="AD189" s="31"/>
      <c r="AE189" s="44" t="s">
        <v>35</v>
      </c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31"/>
      <c r="AS189" s="31"/>
      <c r="AT189" s="31"/>
      <c r="AU189" s="31"/>
      <c r="AV189" s="31"/>
      <c r="AW189" s="31" t="s">
        <v>36</v>
      </c>
      <c r="AX189" s="31"/>
      <c r="AY189" s="31"/>
      <c r="AZ189" s="31" t="s">
        <v>37</v>
      </c>
      <c r="BA189" s="102"/>
      <c r="BB189" s="31"/>
      <c r="BC189" s="31"/>
      <c r="BD189" s="3"/>
      <c r="BE189" s="3"/>
      <c r="BF189" s="3"/>
      <c r="BG189" s="31"/>
    </row>
    <row r="190" spans="1:59" s="48" customFormat="1" ht="25.5" hidden="1" customHeight="1" x14ac:dyDescent="0.15">
      <c r="A190" s="50"/>
      <c r="B190" s="31"/>
      <c r="C190" s="261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262"/>
      <c r="R190" s="262"/>
      <c r="S190" s="262"/>
      <c r="T190" s="262"/>
      <c r="U190" s="262"/>
      <c r="V190" s="262"/>
      <c r="W190" s="262"/>
      <c r="X190" s="262"/>
      <c r="Y190" s="262"/>
      <c r="Z190" s="262"/>
      <c r="AA190" s="262"/>
      <c r="AB190" s="263"/>
      <c r="AC190" s="34"/>
      <c r="AD190" s="34"/>
      <c r="AE190" s="264" t="s">
        <v>48</v>
      </c>
      <c r="AF190" s="265"/>
      <c r="AG190" s="265"/>
      <c r="AH190" s="265"/>
      <c r="AI190" s="265"/>
      <c r="AJ190" s="265"/>
      <c r="AK190" s="266"/>
      <c r="AL190" s="270">
        <f>IF(AZ180=0,0,ROUNDUP(AW190/AZ180,3))</f>
        <v>0</v>
      </c>
      <c r="AM190" s="271"/>
      <c r="AN190" s="271"/>
      <c r="AO190" s="271"/>
      <c r="AP190" s="271"/>
      <c r="AQ190" s="272"/>
      <c r="AR190" s="31"/>
      <c r="AS190" s="31"/>
      <c r="AT190" s="31"/>
      <c r="AU190" s="43"/>
      <c r="AV190" s="276" t="s">
        <v>39</v>
      </c>
      <c r="AW190" s="277">
        <f>IF(AW180-AW185&gt;0,IF(AW180-AW185&gt;AZ180,AZ180,AW180-AW185),0)</f>
        <v>0</v>
      </c>
      <c r="AX190" s="278" t="s">
        <v>40</v>
      </c>
      <c r="AY190" s="278"/>
      <c r="AZ190" s="102"/>
      <c r="BA190" s="102"/>
      <c r="BB190" s="43"/>
      <c r="BC190" s="43"/>
      <c r="BD190" s="40"/>
      <c r="BE190" s="40"/>
      <c r="BF190" s="40"/>
      <c r="BG190" s="43"/>
    </row>
    <row r="191" spans="1:59" ht="35.25" hidden="1" customHeight="1" x14ac:dyDescent="0.15">
      <c r="A191" s="62"/>
      <c r="B191" s="31"/>
      <c r="C191" s="261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2"/>
      <c r="U191" s="262"/>
      <c r="V191" s="262"/>
      <c r="W191" s="262"/>
      <c r="X191" s="262"/>
      <c r="Y191" s="262"/>
      <c r="Z191" s="262"/>
      <c r="AA191" s="262"/>
      <c r="AB191" s="263"/>
      <c r="AC191" s="31"/>
      <c r="AD191" s="31"/>
      <c r="AE191" s="267"/>
      <c r="AF191" s="268"/>
      <c r="AG191" s="268"/>
      <c r="AH191" s="268"/>
      <c r="AI191" s="268"/>
      <c r="AJ191" s="268"/>
      <c r="AK191" s="269"/>
      <c r="AL191" s="273"/>
      <c r="AM191" s="274"/>
      <c r="AN191" s="274"/>
      <c r="AO191" s="274"/>
      <c r="AP191" s="274"/>
      <c r="AQ191" s="275"/>
      <c r="AR191" s="31"/>
      <c r="AS191" s="31"/>
      <c r="AT191" s="31"/>
      <c r="AU191" s="276"/>
      <c r="AV191" s="276"/>
      <c r="AW191" s="277"/>
      <c r="AX191" s="278"/>
      <c r="AY191" s="278"/>
      <c r="AZ191" s="31"/>
      <c r="BA191" s="31"/>
      <c r="BB191" s="31"/>
      <c r="BC191" s="31"/>
      <c r="BD191" s="3"/>
      <c r="BE191" s="3"/>
      <c r="BF191" s="3"/>
      <c r="BG191" s="31"/>
    </row>
    <row r="192" spans="1:59" ht="25.5" hidden="1" customHeight="1" x14ac:dyDescent="0.15">
      <c r="A192" s="62"/>
      <c r="B192" s="31"/>
      <c r="C192" s="261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  <c r="V192" s="262"/>
      <c r="W192" s="262"/>
      <c r="X192" s="262"/>
      <c r="Y192" s="262"/>
      <c r="Z192" s="262"/>
      <c r="AA192" s="262"/>
      <c r="AB192" s="263"/>
      <c r="AC192" s="31"/>
      <c r="AD192" s="31"/>
      <c r="AE192" s="31"/>
      <c r="AF192" s="31"/>
      <c r="AG192" s="31"/>
      <c r="AH192" s="31"/>
      <c r="AI192" s="31"/>
      <c r="AJ192" s="31"/>
      <c r="AK192" s="52" t="s">
        <v>21</v>
      </c>
      <c r="AL192" s="31"/>
      <c r="AM192" s="34"/>
      <c r="AN192" s="34"/>
      <c r="AO192" s="34"/>
      <c r="AP192" s="31"/>
      <c r="AQ192" s="31"/>
      <c r="AR192" s="31"/>
      <c r="AS192" s="31"/>
      <c r="AT192" s="31"/>
      <c r="AU192" s="276"/>
      <c r="AV192" s="31"/>
      <c r="AW192" s="31"/>
      <c r="AX192" s="31"/>
      <c r="AY192" s="31"/>
      <c r="AZ192" s="31"/>
      <c r="BA192" s="31"/>
      <c r="BB192" s="31"/>
      <c r="BC192" s="31"/>
      <c r="BD192" s="3"/>
      <c r="BE192" s="3"/>
      <c r="BF192" s="3"/>
      <c r="BG192" s="31"/>
    </row>
    <row r="193" spans="1:59" ht="25.5" hidden="1" customHeight="1" x14ac:dyDescent="0.15">
      <c r="A193" s="50"/>
      <c r="B193" s="30"/>
      <c r="C193" s="261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2"/>
      <c r="R193" s="262"/>
      <c r="S193" s="262"/>
      <c r="T193" s="262"/>
      <c r="U193" s="262"/>
      <c r="V193" s="262"/>
      <c r="W193" s="262"/>
      <c r="X193" s="262"/>
      <c r="Y193" s="262"/>
      <c r="Z193" s="262"/>
      <c r="AA193" s="262"/>
      <c r="AB193" s="263"/>
      <c r="AC193" s="31"/>
      <c r="AD193" s="31"/>
      <c r="AE193" s="31"/>
      <c r="AF193" s="31"/>
      <c r="AG193" s="31"/>
      <c r="AH193" s="31"/>
      <c r="AI193" s="31"/>
      <c r="AJ193" s="31"/>
      <c r="AK193" s="53" t="s">
        <v>41</v>
      </c>
      <c r="AL193" s="31"/>
      <c r="AM193" s="34"/>
      <c r="AN193" s="34"/>
      <c r="AO193" s="34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"/>
      <c r="BE193" s="3"/>
      <c r="BF193" s="3"/>
    </row>
    <row r="194" spans="1:59" ht="25.5" hidden="1" customHeight="1" x14ac:dyDescent="0.15">
      <c r="A194" s="50"/>
      <c r="B194" s="30"/>
      <c r="C194" s="253" t="s">
        <v>42</v>
      </c>
      <c r="D194" s="254"/>
      <c r="E194" s="255" t="s">
        <v>53</v>
      </c>
      <c r="F194" s="255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/>
      <c r="Y194" s="255"/>
      <c r="Z194" s="255"/>
      <c r="AA194" s="255"/>
      <c r="AB194" s="256"/>
      <c r="AC194" s="31"/>
      <c r="AD194" s="31"/>
      <c r="AE194" s="31"/>
      <c r="AF194" s="31"/>
      <c r="AG194" s="31"/>
      <c r="AH194" s="31"/>
      <c r="AI194" s="31"/>
      <c r="AJ194" s="31"/>
      <c r="AK194" s="53"/>
      <c r="AL194" s="31"/>
      <c r="AM194" s="34"/>
      <c r="AN194" s="34"/>
      <c r="AO194" s="34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"/>
      <c r="BE194" s="3"/>
      <c r="BF194" s="3"/>
    </row>
    <row r="195" spans="1:59" ht="17.25" hidden="1" customHeight="1" x14ac:dyDescent="0.15">
      <c r="A195" s="54"/>
      <c r="B195" s="55"/>
      <c r="C195" s="55"/>
      <c r="D195" s="55"/>
      <c r="E195" s="55"/>
      <c r="F195" s="56"/>
      <c r="G195" s="55"/>
      <c r="H195" s="55"/>
      <c r="I195" s="55"/>
      <c r="J195" s="55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8"/>
      <c r="AL195" s="57"/>
      <c r="AM195" s="59"/>
      <c r="AN195" s="59"/>
      <c r="AO195" s="59"/>
      <c r="AP195" s="57"/>
      <c r="AQ195" s="57"/>
      <c r="AR195" s="57"/>
      <c r="AS195" s="57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"/>
      <c r="BE195" s="3"/>
      <c r="BF195" s="3"/>
    </row>
    <row r="196" spans="1:59" ht="25.5" hidden="1" customHeight="1" x14ac:dyDescent="0.15">
      <c r="A196" s="308" t="s">
        <v>60</v>
      </c>
      <c r="B196" s="309"/>
      <c r="C196" s="309"/>
      <c r="D196" s="309"/>
      <c r="E196" s="309"/>
      <c r="F196" s="309"/>
      <c r="G196" s="309"/>
      <c r="H196" s="309"/>
      <c r="I196" s="310"/>
      <c r="J196" s="23"/>
      <c r="K196" s="61" t="s">
        <v>50</v>
      </c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23"/>
      <c r="AP196" s="23"/>
      <c r="AQ196" s="23"/>
      <c r="AR196" s="23"/>
      <c r="AS196" s="23"/>
      <c r="AT196" s="23"/>
      <c r="AU196" s="31"/>
      <c r="AV196" s="31" t="s">
        <v>6</v>
      </c>
      <c r="AW196" s="34"/>
      <c r="AX196" s="34"/>
      <c r="AY196" s="34"/>
      <c r="AZ196" s="34"/>
      <c r="BA196" s="31"/>
      <c r="BB196" s="34"/>
      <c r="BC196" s="34"/>
      <c r="BD196" s="21"/>
      <c r="BE196" s="21"/>
      <c r="BF196" s="21"/>
      <c r="BG196" s="10"/>
    </row>
    <row r="197" spans="1:59" ht="17.25" hidden="1" customHeight="1" x14ac:dyDescent="0.15">
      <c r="A197" s="311"/>
      <c r="B197" s="312"/>
      <c r="C197" s="312"/>
      <c r="D197" s="312"/>
      <c r="E197" s="312"/>
      <c r="F197" s="312"/>
      <c r="G197" s="312"/>
      <c r="H197" s="312"/>
      <c r="I197" s="313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5"/>
      <c r="Y197" s="25"/>
      <c r="Z197" s="25"/>
      <c r="AA197" s="25"/>
      <c r="AB197" s="25"/>
      <c r="AC197" s="25"/>
      <c r="AD197" s="25"/>
      <c r="AE197" s="26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7"/>
      <c r="AQ197" s="27"/>
      <c r="AR197" s="27"/>
      <c r="AS197" s="27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"/>
      <c r="BE197" s="3"/>
      <c r="BF197" s="3"/>
      <c r="BG197" s="31"/>
    </row>
    <row r="198" spans="1:59" ht="28.5" hidden="1" customHeight="1" x14ac:dyDescent="0.15">
      <c r="A198" s="28"/>
      <c r="B198" s="29" t="s">
        <v>7</v>
      </c>
      <c r="C198" s="30"/>
      <c r="D198" s="30"/>
      <c r="E198" s="30"/>
      <c r="F198" s="31"/>
      <c r="G198" s="32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3"/>
      <c r="AB198" s="34"/>
      <c r="AC198" s="34"/>
      <c r="AD198" s="34"/>
      <c r="AE198" s="29" t="s">
        <v>8</v>
      </c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1"/>
      <c r="AV198" s="31"/>
      <c r="AW198" s="31" t="s">
        <v>9</v>
      </c>
      <c r="AX198" s="31"/>
      <c r="AY198" s="31"/>
      <c r="AZ198" s="31" t="s">
        <v>10</v>
      </c>
      <c r="BA198" s="31"/>
      <c r="BB198" s="31"/>
      <c r="BC198" s="31"/>
      <c r="BD198" s="3"/>
      <c r="BE198" s="3"/>
      <c r="BF198" s="3"/>
      <c r="BG198" s="31"/>
    </row>
    <row r="199" spans="1:59" ht="25.5" hidden="1" customHeight="1" x14ac:dyDescent="0.15">
      <c r="A199" s="28"/>
      <c r="B199" s="221" t="s">
        <v>11</v>
      </c>
      <c r="C199" s="296"/>
      <c r="D199" s="296"/>
      <c r="E199" s="297"/>
      <c r="F199" s="301" t="s">
        <v>12</v>
      </c>
      <c r="G199" s="301"/>
      <c r="H199" s="282"/>
      <c r="I199" s="282"/>
      <c r="J199" s="285" t="s">
        <v>13</v>
      </c>
      <c r="K199" s="285"/>
      <c r="L199" s="282"/>
      <c r="M199" s="282"/>
      <c r="N199" s="285" t="s">
        <v>14</v>
      </c>
      <c r="O199" s="287"/>
      <c r="P199" s="302" t="s">
        <v>15</v>
      </c>
      <c r="Q199" s="287"/>
      <c r="R199" s="279" t="s">
        <v>16</v>
      </c>
      <c r="S199" s="279"/>
      <c r="T199" s="282"/>
      <c r="U199" s="282"/>
      <c r="V199" s="285" t="s">
        <v>13</v>
      </c>
      <c r="W199" s="285"/>
      <c r="X199" s="282"/>
      <c r="Y199" s="282"/>
      <c r="Z199" s="285" t="s">
        <v>14</v>
      </c>
      <c r="AA199" s="287"/>
      <c r="AB199" s="31"/>
      <c r="AC199" s="31"/>
      <c r="AD199" s="31"/>
      <c r="AE199" s="264" t="s">
        <v>46</v>
      </c>
      <c r="AF199" s="303"/>
      <c r="AG199" s="303"/>
      <c r="AH199" s="303"/>
      <c r="AI199" s="305"/>
      <c r="AJ199" s="293">
        <f>ROUNDDOWN(AZ199/60,0)</f>
        <v>0</v>
      </c>
      <c r="AK199" s="293"/>
      <c r="AL199" s="303" t="s">
        <v>18</v>
      </c>
      <c r="AM199" s="303"/>
      <c r="AN199" s="293">
        <f>AZ199-AJ199*60</f>
        <v>0</v>
      </c>
      <c r="AO199" s="293"/>
      <c r="AP199" s="285" t="s">
        <v>14</v>
      </c>
      <c r="AQ199" s="287"/>
      <c r="AR199" s="34"/>
      <c r="AS199" s="31"/>
      <c r="AT199" s="31"/>
      <c r="AU199" s="276"/>
      <c r="AV199" s="276" t="s">
        <v>19</v>
      </c>
      <c r="AW199" s="291">
        <f>T199*60+X199</f>
        <v>0</v>
      </c>
      <c r="AX199" s="31"/>
      <c r="AY199" s="276" t="s">
        <v>20</v>
      </c>
      <c r="AZ199" s="291">
        <f>(T199*60+X199)-(H199*60+L199)</f>
        <v>0</v>
      </c>
      <c r="BA199" s="31"/>
      <c r="BB199" s="31"/>
      <c r="BC199" s="31"/>
      <c r="BD199" s="3"/>
      <c r="BE199" s="3"/>
      <c r="BF199" s="3"/>
      <c r="BG199" s="31"/>
    </row>
    <row r="200" spans="1:59" ht="35.25" hidden="1" customHeight="1" x14ac:dyDescent="0.15">
      <c r="A200" s="28"/>
      <c r="B200" s="298"/>
      <c r="C200" s="299"/>
      <c r="D200" s="299"/>
      <c r="E200" s="300"/>
      <c r="F200" s="301"/>
      <c r="G200" s="301"/>
      <c r="H200" s="284"/>
      <c r="I200" s="284"/>
      <c r="J200" s="286"/>
      <c r="K200" s="286"/>
      <c r="L200" s="284"/>
      <c r="M200" s="284"/>
      <c r="N200" s="286"/>
      <c r="O200" s="288"/>
      <c r="P200" s="290"/>
      <c r="Q200" s="288"/>
      <c r="R200" s="280"/>
      <c r="S200" s="280"/>
      <c r="T200" s="284"/>
      <c r="U200" s="284"/>
      <c r="V200" s="286"/>
      <c r="W200" s="286"/>
      <c r="X200" s="284"/>
      <c r="Y200" s="284"/>
      <c r="Z200" s="286"/>
      <c r="AA200" s="288"/>
      <c r="AB200" s="31"/>
      <c r="AC200" s="31"/>
      <c r="AD200" s="31"/>
      <c r="AE200" s="306"/>
      <c r="AF200" s="304"/>
      <c r="AG200" s="304"/>
      <c r="AH200" s="304"/>
      <c r="AI200" s="307"/>
      <c r="AJ200" s="295"/>
      <c r="AK200" s="295"/>
      <c r="AL200" s="304"/>
      <c r="AM200" s="304"/>
      <c r="AN200" s="295"/>
      <c r="AO200" s="295"/>
      <c r="AP200" s="286"/>
      <c r="AQ200" s="288"/>
      <c r="AR200" s="34"/>
      <c r="AS200" s="31"/>
      <c r="AT200" s="31"/>
      <c r="AU200" s="276"/>
      <c r="AV200" s="276"/>
      <c r="AW200" s="291"/>
      <c r="AX200" s="31"/>
      <c r="AY200" s="276"/>
      <c r="AZ200" s="291"/>
      <c r="BA200" s="31"/>
      <c r="BB200" s="31"/>
      <c r="BC200" s="31"/>
      <c r="BD200" s="3"/>
      <c r="BE200" s="3"/>
      <c r="BF200" s="3"/>
      <c r="BG200" s="31"/>
    </row>
    <row r="201" spans="1:59" ht="17.25" hidden="1" customHeight="1" x14ac:dyDescent="0.15">
      <c r="A201" s="28"/>
      <c r="B201" s="35"/>
      <c r="C201" s="35"/>
      <c r="D201" s="35"/>
      <c r="E201" s="35"/>
      <c r="F201" s="36"/>
      <c r="G201" s="36"/>
      <c r="H201" s="37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4"/>
      <c r="Y201" s="34"/>
      <c r="Z201" s="32"/>
      <c r="AA201" s="33"/>
      <c r="AB201" s="34"/>
      <c r="AC201" s="34"/>
      <c r="AD201" s="34"/>
      <c r="AE201" s="38"/>
      <c r="AF201" s="38"/>
      <c r="AG201" s="38"/>
      <c r="AH201" s="38"/>
      <c r="AI201" s="38"/>
      <c r="AJ201" s="39" t="s">
        <v>21</v>
      </c>
      <c r="AK201" s="38"/>
      <c r="AL201" s="38"/>
      <c r="AM201" s="38"/>
      <c r="AN201" s="38"/>
      <c r="AO201" s="38"/>
      <c r="AP201" s="38"/>
      <c r="AQ201" s="38"/>
      <c r="AR201" s="34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"/>
      <c r="BE201" s="3"/>
      <c r="BF201" s="3"/>
      <c r="BG201" s="31"/>
    </row>
    <row r="202" spans="1:59" s="31" customFormat="1" ht="25.5" hidden="1" customHeight="1" x14ac:dyDescent="0.15">
      <c r="A202" s="28"/>
      <c r="B202" s="29"/>
      <c r="C202" s="30"/>
      <c r="D202" s="30"/>
      <c r="E202" s="30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3"/>
      <c r="X202" s="34"/>
      <c r="Y202" s="34"/>
      <c r="Z202" s="32"/>
      <c r="AA202" s="33"/>
      <c r="AB202" s="34"/>
      <c r="AC202" s="34"/>
      <c r="AD202" s="34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4"/>
      <c r="AW202" s="43" t="s">
        <v>22</v>
      </c>
      <c r="AZ202" s="31" t="s">
        <v>23</v>
      </c>
      <c r="BC202" s="31" t="s">
        <v>24</v>
      </c>
      <c r="BD202" s="3"/>
      <c r="BE202" s="3"/>
      <c r="BF202" s="3"/>
    </row>
    <row r="203" spans="1:59" s="48" customFormat="1" ht="25.5" hidden="1" customHeight="1" x14ac:dyDescent="0.15">
      <c r="A203" s="41"/>
      <c r="B203" s="42" t="s">
        <v>103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3"/>
      <c r="P203" s="42"/>
      <c r="Q203" s="42"/>
      <c r="R203" s="42"/>
      <c r="S203" s="42"/>
      <c r="T203" s="42"/>
      <c r="U203" s="13"/>
      <c r="V203" s="42"/>
      <c r="W203" s="42"/>
      <c r="X203" s="34"/>
      <c r="Y203" s="34"/>
      <c r="Z203" s="32"/>
      <c r="AA203" s="33"/>
      <c r="AB203" s="34"/>
      <c r="AC203" s="34"/>
      <c r="AD203" s="34"/>
      <c r="AE203" s="44" t="s">
        <v>25</v>
      </c>
      <c r="AF203" s="45"/>
      <c r="AG203" s="46"/>
      <c r="AH203" s="46"/>
      <c r="AI203" s="46"/>
      <c r="AJ203" s="46"/>
      <c r="AK203" s="46"/>
      <c r="AL203" s="46"/>
      <c r="AM203" s="46"/>
      <c r="AN203" s="38"/>
      <c r="AO203" s="38"/>
      <c r="AP203" s="38"/>
      <c r="AQ203" s="47"/>
      <c r="AR203" s="34"/>
      <c r="AS203" s="31"/>
      <c r="AT203" s="31"/>
      <c r="AU203" s="43"/>
      <c r="AV203" s="43"/>
      <c r="AW203" s="43" t="s">
        <v>26</v>
      </c>
      <c r="AX203" s="43"/>
      <c r="AY203" s="43"/>
      <c r="AZ203" s="31" t="s">
        <v>27</v>
      </c>
      <c r="BA203" s="43"/>
      <c r="BB203" s="31"/>
      <c r="BC203" s="31" t="s">
        <v>28</v>
      </c>
      <c r="BD203" s="40"/>
      <c r="BE203" s="3"/>
      <c r="BF203" s="40"/>
      <c r="BG203" s="43"/>
    </row>
    <row r="204" spans="1:59" ht="25.5" hidden="1" customHeight="1" x14ac:dyDescent="0.15">
      <c r="A204" s="28"/>
      <c r="B204" s="221" t="s">
        <v>51</v>
      </c>
      <c r="C204" s="296"/>
      <c r="D204" s="296"/>
      <c r="E204" s="297"/>
      <c r="F204" s="301" t="s">
        <v>12</v>
      </c>
      <c r="G204" s="301"/>
      <c r="H204" s="282"/>
      <c r="I204" s="282"/>
      <c r="J204" s="285" t="s">
        <v>13</v>
      </c>
      <c r="K204" s="285"/>
      <c r="L204" s="282"/>
      <c r="M204" s="282"/>
      <c r="N204" s="285" t="s">
        <v>14</v>
      </c>
      <c r="O204" s="287"/>
      <c r="P204" s="302" t="s">
        <v>15</v>
      </c>
      <c r="Q204" s="287"/>
      <c r="R204" s="279" t="s">
        <v>16</v>
      </c>
      <c r="S204" s="279"/>
      <c r="T204" s="281"/>
      <c r="U204" s="282"/>
      <c r="V204" s="285" t="s">
        <v>13</v>
      </c>
      <c r="W204" s="285"/>
      <c r="X204" s="282"/>
      <c r="Y204" s="282"/>
      <c r="Z204" s="285" t="s">
        <v>14</v>
      </c>
      <c r="AA204" s="287"/>
      <c r="AB204" s="34"/>
      <c r="AC204" s="34"/>
      <c r="AD204" s="34"/>
      <c r="AE204" s="289" t="s">
        <v>52</v>
      </c>
      <c r="AF204" s="285"/>
      <c r="AG204" s="285"/>
      <c r="AH204" s="285"/>
      <c r="AI204" s="287"/>
      <c r="AJ204" s="292">
        <f>ROUNDDOWN(AW209/60,0)</f>
        <v>0</v>
      </c>
      <c r="AK204" s="293"/>
      <c r="AL204" s="285" t="s">
        <v>13</v>
      </c>
      <c r="AM204" s="285"/>
      <c r="AN204" s="293">
        <f>AW209-AJ204*60</f>
        <v>0</v>
      </c>
      <c r="AO204" s="293"/>
      <c r="AP204" s="285" t="s">
        <v>14</v>
      </c>
      <c r="AQ204" s="287"/>
      <c r="AR204" s="34"/>
      <c r="AS204" s="49"/>
      <c r="AT204" s="49"/>
      <c r="AU204" s="31"/>
      <c r="AV204" s="276" t="s">
        <v>30</v>
      </c>
      <c r="AW204" s="291">
        <f>IF(AZ204&lt;=BC204,BC204,AW199)</f>
        <v>1260</v>
      </c>
      <c r="AX204" s="123"/>
      <c r="AY204" s="276" t="s">
        <v>31</v>
      </c>
      <c r="AZ204" s="291">
        <f>T204*60+X204</f>
        <v>0</v>
      </c>
      <c r="BA204" s="123"/>
      <c r="BB204" s="276" t="s">
        <v>32</v>
      </c>
      <c r="BC204" s="291">
        <f>IF(C213="☑",21*60,20*60)</f>
        <v>1260</v>
      </c>
      <c r="BD204" s="3"/>
      <c r="BE204" s="3"/>
      <c r="BF204" s="3"/>
      <c r="BG204" s="31"/>
    </row>
    <row r="205" spans="1:59" ht="35.25" hidden="1" customHeight="1" x14ac:dyDescent="0.15">
      <c r="A205" s="28"/>
      <c r="B205" s="298"/>
      <c r="C205" s="299"/>
      <c r="D205" s="299"/>
      <c r="E205" s="300"/>
      <c r="F205" s="301"/>
      <c r="G205" s="301"/>
      <c r="H205" s="284"/>
      <c r="I205" s="284"/>
      <c r="J205" s="286"/>
      <c r="K205" s="286"/>
      <c r="L205" s="284"/>
      <c r="M205" s="284"/>
      <c r="N205" s="286"/>
      <c r="O205" s="288"/>
      <c r="P205" s="290"/>
      <c r="Q205" s="288"/>
      <c r="R205" s="280"/>
      <c r="S205" s="280"/>
      <c r="T205" s="283"/>
      <c r="U205" s="284"/>
      <c r="V205" s="286"/>
      <c r="W205" s="286"/>
      <c r="X205" s="284"/>
      <c r="Y205" s="284"/>
      <c r="Z205" s="286"/>
      <c r="AA205" s="288"/>
      <c r="AB205" s="31"/>
      <c r="AC205" s="31"/>
      <c r="AD205" s="31"/>
      <c r="AE205" s="290"/>
      <c r="AF205" s="286"/>
      <c r="AG205" s="286"/>
      <c r="AH205" s="286"/>
      <c r="AI205" s="288"/>
      <c r="AJ205" s="294"/>
      <c r="AK205" s="295"/>
      <c r="AL205" s="286"/>
      <c r="AM205" s="286"/>
      <c r="AN205" s="295"/>
      <c r="AO205" s="295"/>
      <c r="AP205" s="286"/>
      <c r="AQ205" s="288"/>
      <c r="AR205" s="34"/>
      <c r="AS205" s="49"/>
      <c r="AT205" s="49"/>
      <c r="AU205" s="31"/>
      <c r="AV205" s="276"/>
      <c r="AW205" s="291"/>
      <c r="AX205" s="123"/>
      <c r="AY205" s="276"/>
      <c r="AZ205" s="291"/>
      <c r="BA205" s="123"/>
      <c r="BB205" s="276"/>
      <c r="BC205" s="291"/>
      <c r="BD205" s="3"/>
      <c r="BE205" s="3"/>
      <c r="BF205" s="3"/>
      <c r="BG205" s="31"/>
    </row>
    <row r="206" spans="1:59" ht="17.25" hidden="1" customHeight="1" x14ac:dyDescent="0.15">
      <c r="A206" s="50"/>
      <c r="B206" s="35"/>
      <c r="C206" s="35"/>
      <c r="D206" s="35"/>
      <c r="E206" s="35"/>
      <c r="F206" s="31"/>
      <c r="G206" s="35"/>
      <c r="H206" s="37"/>
      <c r="I206" s="35"/>
      <c r="J206" s="35"/>
      <c r="K206" s="35"/>
      <c r="L206" s="35"/>
      <c r="M206" s="35"/>
      <c r="N206" s="35"/>
      <c r="O206" s="35"/>
      <c r="P206" s="51"/>
      <c r="Q206" s="35"/>
      <c r="R206" s="35"/>
      <c r="S206" s="35"/>
      <c r="T206" s="35"/>
      <c r="U206" s="35"/>
      <c r="V206" s="35"/>
      <c r="W206" s="35"/>
      <c r="X206" s="34"/>
      <c r="Y206" s="34"/>
      <c r="Z206" s="32"/>
      <c r="AA206" s="31"/>
      <c r="AB206" s="31"/>
      <c r="AC206" s="31"/>
      <c r="AD206" s="31"/>
      <c r="AE206" s="47"/>
      <c r="AF206" s="47"/>
      <c r="AG206" s="47"/>
      <c r="AH206" s="47"/>
      <c r="AI206" s="47"/>
      <c r="AJ206" s="39" t="s">
        <v>21</v>
      </c>
      <c r="AK206" s="47"/>
      <c r="AL206" s="47"/>
      <c r="AM206" s="47"/>
      <c r="AN206" s="47"/>
      <c r="AO206" s="47"/>
      <c r="AP206" s="47"/>
      <c r="AQ206" s="47"/>
      <c r="AR206" s="31"/>
      <c r="AS206" s="31"/>
      <c r="AT206" s="31"/>
      <c r="AU206" s="31"/>
      <c r="AV206" s="31"/>
      <c r="AW206" s="31"/>
      <c r="AX206" s="31"/>
      <c r="AY206" s="31"/>
      <c r="AZ206" s="60" t="s">
        <v>33</v>
      </c>
      <c r="BA206" s="31"/>
      <c r="BB206" s="31"/>
      <c r="BC206" s="31"/>
      <c r="BD206" s="3"/>
      <c r="BE206" s="3"/>
      <c r="BF206" s="3"/>
      <c r="BG206" s="31"/>
    </row>
    <row r="207" spans="1:59" ht="25.5" hidden="1" customHeight="1" x14ac:dyDescent="0.2">
      <c r="A207" s="50"/>
      <c r="B207" s="31"/>
      <c r="C207" s="258" t="s">
        <v>96</v>
      </c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  <c r="V207" s="259"/>
      <c r="W207" s="259"/>
      <c r="X207" s="259"/>
      <c r="Y207" s="259"/>
      <c r="Z207" s="259"/>
      <c r="AA207" s="259"/>
      <c r="AB207" s="260"/>
      <c r="AC207" s="31"/>
      <c r="AD207" s="3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31"/>
      <c r="AS207" s="31"/>
      <c r="AT207" s="31"/>
      <c r="AU207" s="31"/>
      <c r="AV207" s="31"/>
      <c r="AW207" s="31"/>
      <c r="AX207" s="31"/>
      <c r="AY207" s="31"/>
      <c r="AZ207" s="101" t="s">
        <v>34</v>
      </c>
      <c r="BA207" s="31"/>
      <c r="BB207" s="31"/>
      <c r="BC207" s="31"/>
      <c r="BD207" s="3"/>
      <c r="BE207" s="3"/>
      <c r="BF207" s="3"/>
      <c r="BG207" s="31"/>
    </row>
    <row r="208" spans="1:59" ht="25.5" hidden="1" customHeight="1" x14ac:dyDescent="0.15">
      <c r="A208" s="50"/>
      <c r="B208" s="31"/>
      <c r="C208" s="261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3"/>
      <c r="AC208" s="31"/>
      <c r="AD208" s="31"/>
      <c r="AE208" s="44" t="s">
        <v>35</v>
      </c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31"/>
      <c r="AS208" s="31"/>
      <c r="AT208" s="31"/>
      <c r="AU208" s="31"/>
      <c r="AV208" s="31"/>
      <c r="AW208" s="31" t="s">
        <v>36</v>
      </c>
      <c r="AX208" s="31"/>
      <c r="AY208" s="31"/>
      <c r="AZ208" s="31" t="s">
        <v>37</v>
      </c>
      <c r="BA208" s="102"/>
      <c r="BB208" s="31"/>
      <c r="BC208" s="31"/>
      <c r="BD208" s="3"/>
      <c r="BE208" s="3"/>
      <c r="BF208" s="3"/>
      <c r="BG208" s="31"/>
    </row>
    <row r="209" spans="1:59" s="48" customFormat="1" ht="25.5" hidden="1" customHeight="1" x14ac:dyDescent="0.15">
      <c r="A209" s="50"/>
      <c r="B209" s="31"/>
      <c r="C209" s="261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3"/>
      <c r="AC209" s="34"/>
      <c r="AD209" s="34"/>
      <c r="AE209" s="264" t="s">
        <v>48</v>
      </c>
      <c r="AF209" s="265"/>
      <c r="AG209" s="265"/>
      <c r="AH209" s="265"/>
      <c r="AI209" s="265"/>
      <c r="AJ209" s="265"/>
      <c r="AK209" s="266"/>
      <c r="AL209" s="270">
        <f>IF(AZ199=0,0,ROUNDUP(AW209/AZ199,3))</f>
        <v>0</v>
      </c>
      <c r="AM209" s="271"/>
      <c r="AN209" s="271"/>
      <c r="AO209" s="271"/>
      <c r="AP209" s="271"/>
      <c r="AQ209" s="272"/>
      <c r="AR209" s="31"/>
      <c r="AS209" s="31"/>
      <c r="AT209" s="31"/>
      <c r="AU209" s="43"/>
      <c r="AV209" s="276" t="s">
        <v>39</v>
      </c>
      <c r="AW209" s="277">
        <f>IF(AW199-AW204&gt;0,IF(AW199-AW204&gt;AZ199,AZ199,AW199-AW204),0)</f>
        <v>0</v>
      </c>
      <c r="AX209" s="278" t="s">
        <v>40</v>
      </c>
      <c r="AY209" s="278"/>
      <c r="AZ209" s="102"/>
      <c r="BA209" s="102"/>
      <c r="BB209" s="43"/>
      <c r="BC209" s="43"/>
      <c r="BD209" s="40"/>
      <c r="BE209" s="40"/>
      <c r="BF209" s="40"/>
      <c r="BG209" s="43"/>
    </row>
    <row r="210" spans="1:59" ht="35.25" hidden="1" customHeight="1" x14ac:dyDescent="0.15">
      <c r="A210" s="62"/>
      <c r="B210" s="31"/>
      <c r="C210" s="261"/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3"/>
      <c r="AC210" s="31"/>
      <c r="AD210" s="31"/>
      <c r="AE210" s="267"/>
      <c r="AF210" s="268"/>
      <c r="AG210" s="268"/>
      <c r="AH210" s="268"/>
      <c r="AI210" s="268"/>
      <c r="AJ210" s="268"/>
      <c r="AK210" s="269"/>
      <c r="AL210" s="273"/>
      <c r="AM210" s="274"/>
      <c r="AN210" s="274"/>
      <c r="AO210" s="274"/>
      <c r="AP210" s="274"/>
      <c r="AQ210" s="275"/>
      <c r="AR210" s="31"/>
      <c r="AS210" s="31"/>
      <c r="AT210" s="31"/>
      <c r="AU210" s="276"/>
      <c r="AV210" s="276"/>
      <c r="AW210" s="277"/>
      <c r="AX210" s="278"/>
      <c r="AY210" s="278"/>
      <c r="AZ210" s="31"/>
      <c r="BA210" s="31"/>
      <c r="BB210" s="31"/>
      <c r="BC210" s="31"/>
      <c r="BD210" s="3"/>
      <c r="BE210" s="3"/>
      <c r="BF210" s="3"/>
      <c r="BG210" s="31"/>
    </row>
    <row r="211" spans="1:59" ht="25.5" hidden="1" customHeight="1" x14ac:dyDescent="0.15">
      <c r="A211" s="62"/>
      <c r="B211" s="31"/>
      <c r="C211" s="261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3"/>
      <c r="AC211" s="31"/>
      <c r="AD211" s="31"/>
      <c r="AE211" s="31"/>
      <c r="AF211" s="31"/>
      <c r="AG211" s="31"/>
      <c r="AH211" s="31"/>
      <c r="AI211" s="31"/>
      <c r="AJ211" s="31"/>
      <c r="AK211" s="52" t="s">
        <v>21</v>
      </c>
      <c r="AL211" s="31"/>
      <c r="AM211" s="34"/>
      <c r="AN211" s="34"/>
      <c r="AO211" s="34"/>
      <c r="AP211" s="31"/>
      <c r="AQ211" s="31"/>
      <c r="AR211" s="31"/>
      <c r="AS211" s="31"/>
      <c r="AT211" s="31"/>
      <c r="AU211" s="276"/>
      <c r="AV211" s="31"/>
      <c r="AW211" s="31"/>
      <c r="AX211" s="31"/>
      <c r="AY211" s="31"/>
      <c r="AZ211" s="31"/>
      <c r="BA211" s="31"/>
      <c r="BB211" s="31"/>
      <c r="BC211" s="31"/>
      <c r="BD211" s="3"/>
      <c r="BE211" s="3"/>
      <c r="BF211" s="3"/>
      <c r="BG211" s="31"/>
    </row>
    <row r="212" spans="1:59" ht="25.5" hidden="1" customHeight="1" x14ac:dyDescent="0.15">
      <c r="A212" s="50"/>
      <c r="B212" s="30"/>
      <c r="C212" s="261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3"/>
      <c r="AC212" s="31"/>
      <c r="AD212" s="31"/>
      <c r="AE212" s="31"/>
      <c r="AF212" s="31"/>
      <c r="AG212" s="31"/>
      <c r="AH212" s="31"/>
      <c r="AI212" s="31"/>
      <c r="AJ212" s="31"/>
      <c r="AK212" s="53" t="s">
        <v>41</v>
      </c>
      <c r="AL212" s="31"/>
      <c r="AM212" s="34"/>
      <c r="AN212" s="34"/>
      <c r="AO212" s="34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"/>
      <c r="BE212" s="3"/>
      <c r="BF212" s="3"/>
    </row>
    <row r="213" spans="1:59" ht="25.5" hidden="1" customHeight="1" x14ac:dyDescent="0.15">
      <c r="A213" s="50"/>
      <c r="B213" s="30"/>
      <c r="C213" s="253" t="s">
        <v>42</v>
      </c>
      <c r="D213" s="254"/>
      <c r="E213" s="255" t="s">
        <v>53</v>
      </c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6"/>
      <c r="AC213" s="31"/>
      <c r="AD213" s="31"/>
      <c r="AE213" s="31"/>
      <c r="AF213" s="31"/>
      <c r="AG213" s="31"/>
      <c r="AH213" s="31"/>
      <c r="AI213" s="31"/>
      <c r="AJ213" s="31"/>
      <c r="AK213" s="53"/>
      <c r="AL213" s="31"/>
      <c r="AM213" s="34"/>
      <c r="AN213" s="34"/>
      <c r="AO213" s="34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"/>
      <c r="BE213" s="3"/>
      <c r="BF213" s="3"/>
    </row>
    <row r="214" spans="1:59" ht="55.5" customHeight="1" x14ac:dyDescent="0.15">
      <c r="A214" s="54"/>
      <c r="B214" s="257" t="s">
        <v>61</v>
      </c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  <c r="AA214" s="257"/>
      <c r="AB214" s="257"/>
      <c r="AC214" s="257"/>
      <c r="AD214" s="257"/>
      <c r="AE214" s="257"/>
      <c r="AF214" s="257"/>
      <c r="AG214" s="257"/>
      <c r="AH214" s="257"/>
      <c r="AI214" s="257"/>
      <c r="AJ214" s="257"/>
      <c r="AK214" s="257"/>
      <c r="AL214" s="257"/>
      <c r="AM214" s="257"/>
      <c r="AN214" s="257"/>
      <c r="AO214" s="257"/>
      <c r="AP214" s="257"/>
      <c r="AQ214" s="57"/>
      <c r="AR214" s="57"/>
      <c r="AS214" s="57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"/>
      <c r="BE214" s="3"/>
      <c r="BF214" s="3"/>
    </row>
    <row r="215" spans="1:59" s="10" customFormat="1" ht="28.5" customHeight="1" x14ac:dyDescent="0.15">
      <c r="A215" s="5" t="s">
        <v>62</v>
      </c>
      <c r="B215" s="6"/>
      <c r="C215" s="6"/>
      <c r="D215" s="7"/>
      <c r="E215" s="6"/>
      <c r="F215" s="6"/>
      <c r="G215" s="6"/>
      <c r="H215" s="6"/>
      <c r="I215" s="6"/>
      <c r="J215" s="6"/>
      <c r="K215" s="6"/>
      <c r="L215" s="63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4"/>
      <c r="AF215" s="64"/>
      <c r="AG215" s="64"/>
      <c r="AH215" s="64"/>
      <c r="AI215" s="64"/>
      <c r="AJ215" s="64"/>
      <c r="AK215" s="6"/>
      <c r="AL215" s="64"/>
      <c r="AM215" s="6"/>
      <c r="AN215" s="6"/>
      <c r="AO215" s="6"/>
      <c r="AP215" s="64"/>
      <c r="AQ215" s="64"/>
      <c r="AR215" s="64"/>
      <c r="AS215" s="1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21"/>
      <c r="BE215" s="21"/>
      <c r="BF215" s="21"/>
    </row>
    <row r="216" spans="1:59" ht="24" customHeight="1" x14ac:dyDescent="0.1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"/>
      <c r="BE216" s="3"/>
      <c r="BF216" s="3"/>
    </row>
    <row r="217" spans="1:59" x14ac:dyDescent="0.15">
      <c r="C217" s="1" t="s">
        <v>63</v>
      </c>
      <c r="AG217" s="60"/>
      <c r="AH217" s="60"/>
      <c r="AI217" s="60"/>
      <c r="AJ217" s="60"/>
      <c r="AK217" s="60"/>
      <c r="AL217" s="60"/>
      <c r="AM217" s="60"/>
      <c r="AN217" s="60"/>
      <c r="AO217" s="60"/>
      <c r="AT217" s="31"/>
      <c r="AU217" s="31"/>
      <c r="AV217" s="99"/>
      <c r="AW217" s="99"/>
      <c r="AX217" s="99"/>
      <c r="AY217" s="99"/>
      <c r="AZ217" s="99"/>
      <c r="BA217" s="99"/>
      <c r="BB217" s="99"/>
      <c r="BC217" s="31"/>
      <c r="BD217" s="3"/>
      <c r="BE217" s="3"/>
      <c r="BF217" s="3"/>
    </row>
    <row r="218" spans="1:59" ht="37.5" customHeight="1" x14ac:dyDescent="0.15">
      <c r="C218" s="236" t="s">
        <v>95</v>
      </c>
      <c r="D218" s="237"/>
      <c r="E218" s="238" t="s">
        <v>64</v>
      </c>
      <c r="F218" s="239"/>
      <c r="G218" s="239"/>
      <c r="H218" s="239"/>
      <c r="I218" s="239"/>
      <c r="J218" s="239"/>
      <c r="K218" s="239"/>
      <c r="L218" s="239"/>
      <c r="M218" s="240"/>
      <c r="N218" s="244" t="s">
        <v>94</v>
      </c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  <c r="AI218" s="245"/>
      <c r="AJ218" s="245"/>
      <c r="AK218" s="245"/>
      <c r="AL218" s="245"/>
      <c r="AM218" s="245"/>
      <c r="AN218" s="245"/>
      <c r="AO218" s="245"/>
      <c r="AP218" s="246"/>
      <c r="AQ218" s="227"/>
      <c r="AR218" s="227"/>
      <c r="AS218" s="227"/>
      <c r="AT218" s="227"/>
      <c r="AU218" s="227"/>
      <c r="AV218" s="227"/>
      <c r="AW218" s="227"/>
      <c r="AX218" s="31"/>
      <c r="AY218" s="3"/>
      <c r="AZ218" s="3"/>
      <c r="BA218" s="3"/>
    </row>
    <row r="219" spans="1:59" ht="18.75" customHeight="1" x14ac:dyDescent="0.15">
      <c r="C219" s="237"/>
      <c r="D219" s="237"/>
      <c r="E219" s="241"/>
      <c r="F219" s="242"/>
      <c r="G219" s="242"/>
      <c r="H219" s="242"/>
      <c r="I219" s="242"/>
      <c r="J219" s="242"/>
      <c r="K219" s="242"/>
      <c r="L219" s="242"/>
      <c r="M219" s="243"/>
      <c r="N219" s="247"/>
      <c r="O219" s="248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248"/>
      <c r="AM219" s="248"/>
      <c r="AN219" s="248"/>
      <c r="AO219" s="248"/>
      <c r="AP219" s="249"/>
      <c r="AQ219" s="227"/>
      <c r="AR219" s="227"/>
      <c r="AS219" s="227"/>
      <c r="AT219" s="227"/>
      <c r="AU219" s="227"/>
      <c r="AV219" s="227"/>
      <c r="AW219" s="227"/>
      <c r="AX219" s="31"/>
      <c r="AY219" s="3"/>
      <c r="AZ219" s="3"/>
      <c r="BA219" s="3"/>
    </row>
    <row r="220" spans="1:59" ht="32.25" customHeight="1" x14ac:dyDescent="0.15">
      <c r="C220" s="237"/>
      <c r="D220" s="237"/>
      <c r="E220" s="395"/>
      <c r="F220" s="396"/>
      <c r="G220" s="396"/>
      <c r="H220" s="396"/>
      <c r="I220" s="396"/>
      <c r="J220" s="396"/>
      <c r="K220" s="396"/>
      <c r="L220" s="232" t="s">
        <v>0</v>
      </c>
      <c r="M220" s="233"/>
      <c r="N220" s="247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  <c r="AM220" s="248"/>
      <c r="AN220" s="248"/>
      <c r="AO220" s="248"/>
      <c r="AP220" s="249"/>
      <c r="AQ220" s="123"/>
      <c r="AR220" s="123"/>
      <c r="AS220" s="123"/>
      <c r="AT220" s="123"/>
      <c r="AU220" s="123"/>
      <c r="AV220" s="123"/>
      <c r="AW220" s="123"/>
      <c r="AX220" s="31"/>
      <c r="AY220" s="3"/>
      <c r="AZ220" s="3"/>
      <c r="BA220" s="3"/>
    </row>
    <row r="221" spans="1:59" ht="32.25" customHeight="1" x14ac:dyDescent="0.15">
      <c r="C221" s="237"/>
      <c r="D221" s="237"/>
      <c r="E221" s="397"/>
      <c r="F221" s="398"/>
      <c r="G221" s="398"/>
      <c r="H221" s="398"/>
      <c r="I221" s="398"/>
      <c r="J221" s="398"/>
      <c r="K221" s="398"/>
      <c r="L221" s="234"/>
      <c r="M221" s="235"/>
      <c r="N221" s="250"/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I221" s="251"/>
      <c r="AJ221" s="251"/>
      <c r="AK221" s="251"/>
      <c r="AL221" s="251"/>
      <c r="AM221" s="251"/>
      <c r="AN221" s="251"/>
      <c r="AO221" s="251"/>
      <c r="AP221" s="252"/>
      <c r="AQ221" s="123"/>
      <c r="AR221" s="123"/>
      <c r="AS221" s="123"/>
      <c r="AT221" s="123"/>
      <c r="AU221" s="123"/>
      <c r="AV221" s="123"/>
      <c r="AW221" s="123"/>
      <c r="AX221" s="31"/>
      <c r="AY221" s="3"/>
      <c r="AZ221" s="3"/>
      <c r="BA221" s="3"/>
    </row>
    <row r="222" spans="1:59" ht="32.25" customHeight="1" x14ac:dyDescent="0.15">
      <c r="C222" s="68"/>
      <c r="D222" s="68"/>
      <c r="E222" s="69"/>
      <c r="F222" s="69"/>
      <c r="G222" s="69"/>
      <c r="H222" s="33"/>
      <c r="I222" s="33"/>
      <c r="J222" s="70"/>
      <c r="K222" s="70"/>
      <c r="L222" s="70"/>
      <c r="M222" s="70"/>
      <c r="N222" s="70"/>
      <c r="O222" s="70"/>
      <c r="P222" s="70"/>
      <c r="Q222" s="71"/>
      <c r="R222" s="71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3" t="s">
        <v>65</v>
      </c>
      <c r="AT222" s="31"/>
      <c r="AU222" s="31"/>
      <c r="AV222" s="99"/>
      <c r="AW222" s="99"/>
      <c r="AX222" s="99"/>
      <c r="AY222" s="99"/>
      <c r="AZ222" s="99"/>
      <c r="BA222" s="99"/>
      <c r="BB222" s="99"/>
      <c r="BC222" s="31"/>
      <c r="BD222" s="3"/>
      <c r="BE222" s="3"/>
      <c r="BF222" s="3"/>
    </row>
    <row r="223" spans="1:59" s="74" customFormat="1" ht="18.75" customHeight="1" x14ac:dyDescent="0.15">
      <c r="C223" s="33"/>
      <c r="D223" s="33"/>
      <c r="E223" s="33"/>
      <c r="F223" s="33"/>
      <c r="G223" s="33"/>
      <c r="H223" s="33"/>
      <c r="I223" s="33"/>
      <c r="J223" s="75"/>
      <c r="K223" s="33"/>
      <c r="L223" s="33"/>
      <c r="M223" s="33"/>
      <c r="N223" s="33"/>
      <c r="O223" s="33"/>
      <c r="P223" s="71"/>
      <c r="Q223" s="71"/>
      <c r="R223" s="71"/>
      <c r="S223" s="71"/>
      <c r="T223" s="71"/>
      <c r="U223" s="71"/>
      <c r="V223" s="71"/>
      <c r="W223" s="71"/>
      <c r="X223" s="32"/>
      <c r="Y223" s="32"/>
      <c r="Z223" s="32"/>
      <c r="AA223" s="33"/>
      <c r="AB223" s="33"/>
      <c r="AC223" s="33"/>
      <c r="AD223" s="47"/>
      <c r="AE223" s="66"/>
      <c r="AF223" s="66"/>
      <c r="AG223" s="47"/>
      <c r="AH223" s="47"/>
      <c r="AI223" s="47"/>
      <c r="AJ223" s="47"/>
      <c r="AK223" s="47"/>
      <c r="AL223" s="47"/>
      <c r="AM223" s="47"/>
      <c r="AN223" s="47"/>
      <c r="AO223" s="47"/>
      <c r="AT223" s="47"/>
      <c r="AU223" s="47"/>
      <c r="AV223" s="31"/>
      <c r="AW223" s="31"/>
      <c r="AX223" s="31"/>
      <c r="AY223" s="31"/>
      <c r="AZ223" s="31"/>
      <c r="BA223" s="31"/>
      <c r="BB223" s="31"/>
      <c r="BC223" s="47"/>
      <c r="BD223" s="4"/>
      <c r="BE223" s="4"/>
      <c r="BF223" s="4"/>
    </row>
    <row r="224" spans="1:59" ht="33" customHeight="1" x14ac:dyDescent="0.15">
      <c r="C224" s="65" t="s">
        <v>66</v>
      </c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"/>
      <c r="BE224" s="3"/>
      <c r="BF224" s="3"/>
    </row>
    <row r="225" spans="2:58" ht="24.95" customHeight="1" x14ac:dyDescent="0.15">
      <c r="C225" s="1" t="s">
        <v>67</v>
      </c>
      <c r="D225" s="77" t="s">
        <v>68</v>
      </c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"/>
      <c r="BE225" s="3"/>
      <c r="BF225" s="3"/>
    </row>
    <row r="226" spans="2:58" s="78" customFormat="1" ht="25.5" customHeight="1" x14ac:dyDescent="0.15">
      <c r="B226" s="79"/>
      <c r="C226" s="98" t="s">
        <v>67</v>
      </c>
      <c r="D226" s="188" t="s">
        <v>97</v>
      </c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79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80"/>
      <c r="BE226" s="80"/>
      <c r="BF226" s="80"/>
    </row>
    <row r="227" spans="2:58" ht="23.25" customHeight="1" x14ac:dyDescent="0.15">
      <c r="B227" s="79"/>
      <c r="C227" s="98"/>
      <c r="D227" s="104" t="s">
        <v>98</v>
      </c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"/>
      <c r="BE227" s="3"/>
      <c r="BF227" s="3"/>
    </row>
    <row r="228" spans="2:58" ht="23.25" customHeight="1" x14ac:dyDescent="0.15">
      <c r="B228" s="79"/>
      <c r="C228" s="98" t="s">
        <v>67</v>
      </c>
      <c r="D228" s="188" t="s">
        <v>99</v>
      </c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79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"/>
      <c r="BE228" s="3"/>
      <c r="BF228" s="3"/>
    </row>
    <row r="229" spans="2:58" ht="23.25" customHeight="1" x14ac:dyDescent="0.15">
      <c r="B229" s="79"/>
      <c r="C229" s="98"/>
      <c r="D229" s="104" t="s">
        <v>100</v>
      </c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"/>
      <c r="BE229" s="3"/>
      <c r="BF229" s="3"/>
    </row>
    <row r="230" spans="2:58" s="11" customFormat="1" ht="28.5" customHeight="1" x14ac:dyDescent="0.15">
      <c r="C230" s="76" t="s">
        <v>67</v>
      </c>
      <c r="D230" s="105" t="s">
        <v>89</v>
      </c>
      <c r="E230" s="81"/>
      <c r="F230" s="2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3"/>
      <c r="AR230" s="83"/>
      <c r="AS230" s="1"/>
      <c r="AT230" s="31"/>
      <c r="AU230" s="29"/>
      <c r="AV230" s="29"/>
      <c r="AW230" s="29"/>
      <c r="AX230" s="29"/>
      <c r="AY230" s="29"/>
      <c r="AZ230" s="29"/>
      <c r="BA230" s="29"/>
      <c r="BB230" s="29"/>
      <c r="BC230" s="29"/>
      <c r="BD230" s="84"/>
      <c r="BE230" s="84"/>
      <c r="BF230" s="84"/>
    </row>
    <row r="231" spans="2:58" s="11" customFormat="1" ht="18.75" customHeight="1" thickBot="1" x14ac:dyDescent="0.2">
      <c r="D231" s="22"/>
      <c r="E231" s="85"/>
      <c r="L231" s="86"/>
      <c r="M231" s="86"/>
      <c r="N231" s="86"/>
      <c r="O231" s="86"/>
      <c r="P231" s="86"/>
      <c r="Q231" s="86"/>
      <c r="R231" s="87"/>
      <c r="S231" s="87"/>
      <c r="T231" s="87"/>
      <c r="U231" s="87"/>
      <c r="V231" s="87"/>
      <c r="W231" s="87"/>
      <c r="X231" s="88"/>
      <c r="Y231" s="88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9"/>
      <c r="AR231" s="89"/>
      <c r="AS231" s="74"/>
      <c r="AT231" s="31"/>
      <c r="AU231" s="52"/>
      <c r="AV231" s="29"/>
      <c r="AW231" s="29"/>
      <c r="AX231" s="29"/>
      <c r="AY231" s="29"/>
      <c r="AZ231" s="29"/>
      <c r="BA231" s="29"/>
      <c r="BB231" s="29"/>
      <c r="BC231" s="29"/>
      <c r="BD231" s="84"/>
      <c r="BE231" s="84"/>
      <c r="BF231" s="84"/>
    </row>
    <row r="232" spans="2:58" x14ac:dyDescent="0.15">
      <c r="C232" s="189" t="s">
        <v>69</v>
      </c>
      <c r="D232" s="190"/>
      <c r="E232" s="190"/>
      <c r="F232" s="190"/>
      <c r="G232" s="190"/>
      <c r="H232" s="190"/>
      <c r="I232" s="194" t="s">
        <v>104</v>
      </c>
      <c r="J232" s="195"/>
      <c r="K232" s="196"/>
      <c r="L232" s="197" t="s">
        <v>64</v>
      </c>
      <c r="M232" s="123"/>
      <c r="N232" s="123"/>
      <c r="O232" s="123"/>
      <c r="P232" s="123"/>
      <c r="Q232" s="198"/>
      <c r="R232" s="201" t="s">
        <v>70</v>
      </c>
      <c r="S232" s="202"/>
      <c r="T232" s="202"/>
      <c r="U232" s="202"/>
      <c r="V232" s="202"/>
      <c r="W232" s="203"/>
      <c r="X232" s="207" t="s">
        <v>71</v>
      </c>
      <c r="Y232" s="208"/>
      <c r="Z232" s="208"/>
      <c r="AA232" s="208"/>
      <c r="AB232" s="208"/>
      <c r="AC232" s="209"/>
      <c r="AD232" s="204" t="s">
        <v>93</v>
      </c>
      <c r="AE232" s="205"/>
      <c r="AF232" s="205"/>
      <c r="AG232" s="205"/>
      <c r="AH232" s="205"/>
      <c r="AI232" s="210"/>
      <c r="AJ232" s="60"/>
      <c r="AT232" s="31"/>
      <c r="AU232" s="31"/>
      <c r="AV232" s="31"/>
      <c r="AW232" s="31"/>
      <c r="AX232" s="31"/>
      <c r="AY232" s="31"/>
      <c r="AZ232" s="31"/>
      <c r="BA232" s="211" t="s">
        <v>72</v>
      </c>
      <c r="BB232" s="211" t="s">
        <v>73</v>
      </c>
      <c r="BC232" s="31"/>
      <c r="BD232" s="3"/>
      <c r="BE232" s="3"/>
      <c r="BF232" s="3"/>
    </row>
    <row r="233" spans="2:58" x14ac:dyDescent="0.15">
      <c r="C233" s="191"/>
      <c r="D233" s="123"/>
      <c r="E233" s="123"/>
      <c r="F233" s="123"/>
      <c r="G233" s="123"/>
      <c r="H233" s="123"/>
      <c r="I233" s="197"/>
      <c r="J233" s="123"/>
      <c r="K233" s="198"/>
      <c r="L233" s="197"/>
      <c r="M233" s="123"/>
      <c r="N233" s="123"/>
      <c r="O233" s="123"/>
      <c r="P233" s="123"/>
      <c r="Q233" s="198"/>
      <c r="R233" s="204"/>
      <c r="S233" s="205"/>
      <c r="T233" s="205"/>
      <c r="U233" s="205"/>
      <c r="V233" s="205"/>
      <c r="W233" s="206"/>
      <c r="X233" s="212" t="s">
        <v>74</v>
      </c>
      <c r="Y233" s="213"/>
      <c r="Z233" s="214"/>
      <c r="AA233" s="221" t="s">
        <v>75</v>
      </c>
      <c r="AB233" s="213"/>
      <c r="AC233" s="222"/>
      <c r="AD233" s="204"/>
      <c r="AE233" s="205"/>
      <c r="AF233" s="205"/>
      <c r="AG233" s="205"/>
      <c r="AH233" s="205"/>
      <c r="AI233" s="210"/>
      <c r="AJ233" s="60"/>
      <c r="AT233" s="31"/>
      <c r="AU233" s="31"/>
      <c r="AV233" s="31"/>
      <c r="AW233" s="31"/>
      <c r="AX233" s="31"/>
      <c r="AY233" s="31"/>
      <c r="AZ233" s="31"/>
      <c r="BA233" s="123"/>
      <c r="BB233" s="124"/>
      <c r="BC233" s="31"/>
      <c r="BD233" s="3"/>
      <c r="BE233" s="3"/>
      <c r="BF233" s="3"/>
    </row>
    <row r="234" spans="2:58" x14ac:dyDescent="0.15">
      <c r="C234" s="191"/>
      <c r="D234" s="123"/>
      <c r="E234" s="123"/>
      <c r="F234" s="123"/>
      <c r="G234" s="123"/>
      <c r="H234" s="123"/>
      <c r="I234" s="197"/>
      <c r="J234" s="123"/>
      <c r="K234" s="198"/>
      <c r="L234" s="197"/>
      <c r="M234" s="123"/>
      <c r="N234" s="123"/>
      <c r="O234" s="123"/>
      <c r="P234" s="123"/>
      <c r="Q234" s="198"/>
      <c r="R234" s="204"/>
      <c r="S234" s="205"/>
      <c r="T234" s="205"/>
      <c r="U234" s="205"/>
      <c r="V234" s="205"/>
      <c r="W234" s="206"/>
      <c r="X234" s="215"/>
      <c r="Y234" s="216"/>
      <c r="Z234" s="217"/>
      <c r="AA234" s="223"/>
      <c r="AB234" s="216"/>
      <c r="AC234" s="224"/>
      <c r="AD234" s="204"/>
      <c r="AE234" s="205"/>
      <c r="AF234" s="205"/>
      <c r="AG234" s="205"/>
      <c r="AH234" s="205"/>
      <c r="AI234" s="210"/>
      <c r="AJ234" s="60"/>
      <c r="AT234" s="31"/>
      <c r="AU234" s="31"/>
      <c r="AV234" s="31"/>
      <c r="AW234" s="31"/>
      <c r="AX234" s="31"/>
      <c r="AY234" s="31"/>
      <c r="AZ234" s="31"/>
      <c r="BA234" s="123"/>
      <c r="BB234" s="124"/>
      <c r="BC234" s="31"/>
      <c r="BD234" s="3"/>
      <c r="BE234" s="3"/>
      <c r="BF234" s="3"/>
    </row>
    <row r="235" spans="2:58" x14ac:dyDescent="0.15">
      <c r="C235" s="192"/>
      <c r="D235" s="193"/>
      <c r="E235" s="193"/>
      <c r="F235" s="193"/>
      <c r="G235" s="193"/>
      <c r="H235" s="193"/>
      <c r="I235" s="199"/>
      <c r="J235" s="193"/>
      <c r="K235" s="200"/>
      <c r="L235" s="199"/>
      <c r="M235" s="193"/>
      <c r="N235" s="193"/>
      <c r="O235" s="193"/>
      <c r="P235" s="193"/>
      <c r="Q235" s="200"/>
      <c r="R235" s="204"/>
      <c r="S235" s="205"/>
      <c r="T235" s="205"/>
      <c r="U235" s="205"/>
      <c r="V235" s="205"/>
      <c r="W235" s="206"/>
      <c r="X235" s="218"/>
      <c r="Y235" s="219"/>
      <c r="Z235" s="220"/>
      <c r="AA235" s="225"/>
      <c r="AB235" s="219"/>
      <c r="AC235" s="226"/>
      <c r="AD235" s="204"/>
      <c r="AE235" s="205"/>
      <c r="AF235" s="205"/>
      <c r="AG235" s="205"/>
      <c r="AH235" s="205"/>
      <c r="AI235" s="210"/>
      <c r="AJ235" s="60"/>
      <c r="AT235" s="31"/>
      <c r="AU235" s="31"/>
      <c r="AV235" s="31"/>
      <c r="AW235" s="31"/>
      <c r="AX235" s="31"/>
      <c r="AY235" s="31"/>
      <c r="AZ235" s="31"/>
      <c r="BA235" s="123"/>
      <c r="BB235" s="124"/>
      <c r="BC235" s="31"/>
      <c r="BD235" s="3"/>
      <c r="BE235" s="3"/>
      <c r="BF235" s="3"/>
    </row>
    <row r="236" spans="2:58" ht="10.9" customHeight="1" x14ac:dyDescent="0.15">
      <c r="C236" s="125">
        <v>8</v>
      </c>
      <c r="D236" s="128" t="s">
        <v>76</v>
      </c>
      <c r="E236" s="131">
        <v>2</v>
      </c>
      <c r="F236" s="131" t="s">
        <v>77</v>
      </c>
      <c r="G236" s="125" t="s">
        <v>78</v>
      </c>
      <c r="H236" s="131"/>
      <c r="I236" s="382"/>
      <c r="J236" s="383"/>
      <c r="K236" s="384"/>
      <c r="L236" s="143">
        <f>E$220</f>
        <v>0</v>
      </c>
      <c r="M236" s="144"/>
      <c r="N236" s="144"/>
      <c r="O236" s="144"/>
      <c r="P236" s="144"/>
      <c r="Q236" s="145"/>
      <c r="R236" s="152">
        <f>IF(AND(I236="○",BA236="●"),2+ROUNDDOWN(($L236-100)/100,0)*2,0)</f>
        <v>0</v>
      </c>
      <c r="S236" s="153"/>
      <c r="T236" s="153"/>
      <c r="U236" s="153"/>
      <c r="V236" s="153"/>
      <c r="W236" s="154"/>
      <c r="X236" s="155">
        <v>1</v>
      </c>
      <c r="Y236" s="156"/>
      <c r="Z236" s="157"/>
      <c r="AA236" s="114">
        <f>IF(X236=1,$AL$38,IF(X236=2,$AL$57,IF(X236=3,$AL$76,IF(X236=4,$AL$95,IF(X236=5,$AL$114,IF(X236=6,$AL$133,IF(X236=7,$AL$152,IF(X236=8,$AL$171,IF(X236=9,$AL$190,IF(X236=10,$AL$209,0))))))))))</f>
        <v>0</v>
      </c>
      <c r="AB236" s="115"/>
      <c r="AC236" s="116"/>
      <c r="AD236" s="120">
        <f>IF(I236="○",ROUNDUP(R236*AA236,1),0)</f>
        <v>0</v>
      </c>
      <c r="AE236" s="121"/>
      <c r="AF236" s="121"/>
      <c r="AG236" s="121"/>
      <c r="AH236" s="121"/>
      <c r="AI236" s="122"/>
      <c r="AJ236" s="60"/>
      <c r="AT236" s="31"/>
      <c r="AU236" s="31"/>
      <c r="AV236" s="31"/>
      <c r="AW236" s="31"/>
      <c r="AX236" s="31"/>
      <c r="AY236" s="31"/>
      <c r="AZ236" s="31"/>
      <c r="BA236" s="123" t="str">
        <f>IF(OR(I236="×",BA240="×"),"×","●")</f>
        <v>●</v>
      </c>
      <c r="BB236" s="124">
        <f>IF(BA236="●",IF(I236="定","-",I236),"-")</f>
        <v>0</v>
      </c>
      <c r="BC236" s="31"/>
      <c r="BD236" s="3"/>
      <c r="BE236" s="3"/>
      <c r="BF236" s="3"/>
    </row>
    <row r="237" spans="2:58" ht="10.9" customHeight="1" x14ac:dyDescent="0.15">
      <c r="C237" s="126"/>
      <c r="D237" s="129"/>
      <c r="E237" s="132"/>
      <c r="F237" s="132"/>
      <c r="G237" s="126"/>
      <c r="H237" s="132"/>
      <c r="I237" s="155"/>
      <c r="J237" s="156"/>
      <c r="K237" s="385"/>
      <c r="L237" s="146"/>
      <c r="M237" s="147"/>
      <c r="N237" s="147"/>
      <c r="O237" s="147"/>
      <c r="P237" s="147"/>
      <c r="Q237" s="148"/>
      <c r="R237" s="152"/>
      <c r="S237" s="153"/>
      <c r="T237" s="153"/>
      <c r="U237" s="153"/>
      <c r="V237" s="153"/>
      <c r="W237" s="154"/>
      <c r="X237" s="155"/>
      <c r="Y237" s="156"/>
      <c r="Z237" s="157"/>
      <c r="AA237" s="114"/>
      <c r="AB237" s="115"/>
      <c r="AC237" s="116"/>
      <c r="AD237" s="120"/>
      <c r="AE237" s="121"/>
      <c r="AF237" s="121"/>
      <c r="AG237" s="121"/>
      <c r="AH237" s="121"/>
      <c r="AI237" s="122"/>
      <c r="AJ237" s="60"/>
      <c r="AT237" s="31"/>
      <c r="AU237" s="31"/>
      <c r="AV237" s="31"/>
      <c r="AW237" s="31"/>
      <c r="AX237" s="31"/>
      <c r="AY237" s="31"/>
      <c r="AZ237" s="31"/>
      <c r="BA237" s="123"/>
      <c r="BB237" s="124"/>
      <c r="BC237" s="31"/>
      <c r="BD237" s="3"/>
      <c r="BE237" s="3"/>
      <c r="BF237" s="3"/>
    </row>
    <row r="238" spans="2:58" ht="10.9" customHeight="1" x14ac:dyDescent="0.15">
      <c r="C238" s="126"/>
      <c r="D238" s="129"/>
      <c r="E238" s="132"/>
      <c r="F238" s="132"/>
      <c r="G238" s="126"/>
      <c r="H238" s="132"/>
      <c r="I238" s="155"/>
      <c r="J238" s="156"/>
      <c r="K238" s="385"/>
      <c r="L238" s="146"/>
      <c r="M238" s="147"/>
      <c r="N238" s="147"/>
      <c r="O238" s="147"/>
      <c r="P238" s="147"/>
      <c r="Q238" s="148"/>
      <c r="R238" s="152"/>
      <c r="S238" s="153"/>
      <c r="T238" s="153"/>
      <c r="U238" s="153"/>
      <c r="V238" s="153"/>
      <c r="W238" s="154"/>
      <c r="X238" s="155"/>
      <c r="Y238" s="156"/>
      <c r="Z238" s="157"/>
      <c r="AA238" s="114"/>
      <c r="AB238" s="115"/>
      <c r="AC238" s="116"/>
      <c r="AD238" s="120"/>
      <c r="AE238" s="121"/>
      <c r="AF238" s="121"/>
      <c r="AG238" s="121"/>
      <c r="AH238" s="121"/>
      <c r="AI238" s="122"/>
      <c r="AJ238" s="60"/>
      <c r="AT238" s="31"/>
      <c r="AU238" s="31"/>
      <c r="AV238" s="31"/>
      <c r="AW238" s="31"/>
      <c r="AX238" s="31"/>
      <c r="AY238" s="31"/>
      <c r="AZ238" s="31"/>
      <c r="BA238" s="123"/>
      <c r="BB238" s="124"/>
      <c r="BC238" s="31"/>
      <c r="BD238" s="3"/>
      <c r="BE238" s="3"/>
      <c r="BF238" s="3"/>
    </row>
    <row r="239" spans="2:58" ht="10.9" customHeight="1" x14ac:dyDescent="0.15">
      <c r="C239" s="127"/>
      <c r="D239" s="130"/>
      <c r="E239" s="133"/>
      <c r="F239" s="133"/>
      <c r="G239" s="127"/>
      <c r="H239" s="133"/>
      <c r="I239" s="158"/>
      <c r="J239" s="159"/>
      <c r="K239" s="386"/>
      <c r="L239" s="149"/>
      <c r="M239" s="150"/>
      <c r="N239" s="150"/>
      <c r="O239" s="150"/>
      <c r="P239" s="150"/>
      <c r="Q239" s="151"/>
      <c r="R239" s="152"/>
      <c r="S239" s="153"/>
      <c r="T239" s="153"/>
      <c r="U239" s="153"/>
      <c r="V239" s="153"/>
      <c r="W239" s="154"/>
      <c r="X239" s="158"/>
      <c r="Y239" s="159"/>
      <c r="Z239" s="160"/>
      <c r="AA239" s="117"/>
      <c r="AB239" s="118"/>
      <c r="AC239" s="119"/>
      <c r="AD239" s="120"/>
      <c r="AE239" s="121"/>
      <c r="AF239" s="121"/>
      <c r="AG239" s="121"/>
      <c r="AH239" s="121"/>
      <c r="AI239" s="122"/>
      <c r="AJ239" s="60"/>
      <c r="AT239" s="31"/>
      <c r="AU239" s="31"/>
      <c r="AV239" s="31"/>
      <c r="AW239" s="31"/>
      <c r="AX239" s="31"/>
      <c r="AY239" s="31"/>
      <c r="AZ239" s="31"/>
      <c r="BA239" s="123"/>
      <c r="BB239" s="124"/>
      <c r="BC239" s="31"/>
      <c r="BD239" s="3"/>
      <c r="BE239" s="3"/>
      <c r="BF239" s="3"/>
    </row>
    <row r="240" spans="2:58" ht="10.9" customHeight="1" x14ac:dyDescent="0.15">
      <c r="C240" s="125">
        <v>8</v>
      </c>
      <c r="D240" s="128" t="s">
        <v>76</v>
      </c>
      <c r="E240" s="131">
        <v>3</v>
      </c>
      <c r="F240" s="131" t="s">
        <v>77</v>
      </c>
      <c r="G240" s="125" t="s">
        <v>79</v>
      </c>
      <c r="H240" s="131"/>
      <c r="I240" s="382"/>
      <c r="J240" s="383"/>
      <c r="K240" s="384"/>
      <c r="L240" s="143">
        <f>E$220</f>
        <v>0</v>
      </c>
      <c r="M240" s="144"/>
      <c r="N240" s="144"/>
      <c r="O240" s="144"/>
      <c r="P240" s="144"/>
      <c r="Q240" s="145"/>
      <c r="R240" s="152">
        <f t="shared" ref="R240" si="0">IF(AND(I240="○",BA240="●"),2+ROUNDDOWN(($L240-100)/100,0)*2,0)</f>
        <v>0</v>
      </c>
      <c r="S240" s="153"/>
      <c r="T240" s="153"/>
      <c r="U240" s="153"/>
      <c r="V240" s="153"/>
      <c r="W240" s="154"/>
      <c r="X240" s="155">
        <v>1</v>
      </c>
      <c r="Y240" s="156"/>
      <c r="Z240" s="157"/>
      <c r="AA240" s="114">
        <f>IF(X240=1,$AL$38,IF(X240=2,$AL$57,IF(X240=3,$AL$76,IF(X240=4,$AL$95,IF(X240=5,$AL$114,IF(X240=6,$AL$133,IF(X240=7,$AL$152,IF(X240=8,$AL$171,IF(X240=9,$AL$190,IF(X240=10,$AL$209,0))))))))))</f>
        <v>0</v>
      </c>
      <c r="AB240" s="115"/>
      <c r="AC240" s="116"/>
      <c r="AD240" s="120">
        <f t="shared" ref="AD240" si="1">IF(I240="○",ROUNDUP(R240*AA240,1),0)</f>
        <v>0</v>
      </c>
      <c r="AE240" s="121"/>
      <c r="AF240" s="121"/>
      <c r="AG240" s="121"/>
      <c r="AH240" s="121"/>
      <c r="AI240" s="122"/>
      <c r="AJ240" s="60"/>
      <c r="AT240" s="31"/>
      <c r="AU240" s="31"/>
      <c r="AV240" s="31"/>
      <c r="AW240" s="31"/>
      <c r="AX240" s="31"/>
      <c r="AY240" s="31"/>
      <c r="AZ240" s="31"/>
      <c r="BA240" s="123" t="str">
        <f>IF(OR(I240="×",BA244="×"),"×","●")</f>
        <v>●</v>
      </c>
      <c r="BB240" s="124">
        <f>IF(BA240="●",IF(I240="定","-",I240),"-")</f>
        <v>0</v>
      </c>
      <c r="BC240" s="31"/>
      <c r="BD240" s="3"/>
      <c r="BE240" s="3"/>
      <c r="BF240" s="3"/>
    </row>
    <row r="241" spans="3:58" ht="10.9" customHeight="1" x14ac:dyDescent="0.15">
      <c r="C241" s="126"/>
      <c r="D241" s="129"/>
      <c r="E241" s="132"/>
      <c r="F241" s="132"/>
      <c r="G241" s="126"/>
      <c r="H241" s="132"/>
      <c r="I241" s="155"/>
      <c r="J241" s="156"/>
      <c r="K241" s="385"/>
      <c r="L241" s="146"/>
      <c r="M241" s="147"/>
      <c r="N241" s="147"/>
      <c r="O241" s="147"/>
      <c r="P241" s="147"/>
      <c r="Q241" s="148"/>
      <c r="R241" s="152"/>
      <c r="S241" s="153"/>
      <c r="T241" s="153"/>
      <c r="U241" s="153"/>
      <c r="V241" s="153"/>
      <c r="W241" s="154"/>
      <c r="X241" s="155"/>
      <c r="Y241" s="156"/>
      <c r="Z241" s="157"/>
      <c r="AA241" s="114"/>
      <c r="AB241" s="115"/>
      <c r="AC241" s="116"/>
      <c r="AD241" s="120"/>
      <c r="AE241" s="121"/>
      <c r="AF241" s="121"/>
      <c r="AG241" s="121"/>
      <c r="AH241" s="121"/>
      <c r="AI241" s="122"/>
      <c r="AJ241" s="60"/>
      <c r="AT241" s="31"/>
      <c r="AU241" s="31"/>
      <c r="AV241" s="31"/>
      <c r="AW241" s="31"/>
      <c r="AX241" s="31"/>
      <c r="AY241" s="31"/>
      <c r="AZ241" s="31"/>
      <c r="BA241" s="123"/>
      <c r="BB241" s="124"/>
      <c r="BC241" s="31"/>
      <c r="BD241" s="3"/>
      <c r="BE241" s="3"/>
      <c r="BF241" s="3"/>
    </row>
    <row r="242" spans="3:58" ht="10.9" customHeight="1" x14ac:dyDescent="0.15">
      <c r="C242" s="126"/>
      <c r="D242" s="129"/>
      <c r="E242" s="132"/>
      <c r="F242" s="132"/>
      <c r="G242" s="126"/>
      <c r="H242" s="132"/>
      <c r="I242" s="155"/>
      <c r="J242" s="156"/>
      <c r="K242" s="385"/>
      <c r="L242" s="146"/>
      <c r="M242" s="147"/>
      <c r="N242" s="147"/>
      <c r="O242" s="147"/>
      <c r="P242" s="147"/>
      <c r="Q242" s="148"/>
      <c r="R242" s="152"/>
      <c r="S242" s="153"/>
      <c r="T242" s="153"/>
      <c r="U242" s="153"/>
      <c r="V242" s="153"/>
      <c r="W242" s="154"/>
      <c r="X242" s="155"/>
      <c r="Y242" s="156"/>
      <c r="Z242" s="157"/>
      <c r="AA242" s="114"/>
      <c r="AB242" s="115"/>
      <c r="AC242" s="116"/>
      <c r="AD242" s="120"/>
      <c r="AE242" s="121"/>
      <c r="AF242" s="121"/>
      <c r="AG242" s="121"/>
      <c r="AH242" s="121"/>
      <c r="AI242" s="122"/>
      <c r="AJ242" s="60"/>
      <c r="AT242" s="31"/>
      <c r="AU242" s="31"/>
      <c r="AV242" s="31"/>
      <c r="AW242" s="31"/>
      <c r="AX242" s="31"/>
      <c r="AY242" s="31"/>
      <c r="AZ242" s="31"/>
      <c r="BA242" s="123"/>
      <c r="BB242" s="124"/>
      <c r="BC242" s="31"/>
      <c r="BD242" s="3"/>
      <c r="BE242" s="3"/>
      <c r="BF242" s="3"/>
    </row>
    <row r="243" spans="3:58" ht="10.9" customHeight="1" x14ac:dyDescent="0.15">
      <c r="C243" s="127"/>
      <c r="D243" s="130"/>
      <c r="E243" s="133"/>
      <c r="F243" s="133"/>
      <c r="G243" s="127"/>
      <c r="H243" s="133"/>
      <c r="I243" s="158"/>
      <c r="J243" s="159"/>
      <c r="K243" s="386"/>
      <c r="L243" s="149"/>
      <c r="M243" s="150"/>
      <c r="N243" s="150"/>
      <c r="O243" s="150"/>
      <c r="P243" s="150"/>
      <c r="Q243" s="151"/>
      <c r="R243" s="152"/>
      <c r="S243" s="153"/>
      <c r="T243" s="153"/>
      <c r="U243" s="153"/>
      <c r="V243" s="153"/>
      <c r="W243" s="154"/>
      <c r="X243" s="158"/>
      <c r="Y243" s="159"/>
      <c r="Z243" s="160"/>
      <c r="AA243" s="117"/>
      <c r="AB243" s="118"/>
      <c r="AC243" s="119"/>
      <c r="AD243" s="120"/>
      <c r="AE243" s="121"/>
      <c r="AF243" s="121"/>
      <c r="AG243" s="121"/>
      <c r="AH243" s="121"/>
      <c r="AI243" s="122"/>
      <c r="AJ243" s="60"/>
      <c r="AT243" s="31"/>
      <c r="AU243" s="31"/>
      <c r="AV243" s="31"/>
      <c r="AW243" s="31"/>
      <c r="AX243" s="31"/>
      <c r="AY243" s="31"/>
      <c r="AZ243" s="31"/>
      <c r="BA243" s="123"/>
      <c r="BB243" s="124"/>
      <c r="BC243" s="31"/>
      <c r="BD243" s="3"/>
      <c r="BE243" s="3"/>
      <c r="BF243" s="3"/>
    </row>
    <row r="244" spans="3:58" ht="10.9" customHeight="1" x14ac:dyDescent="0.15">
      <c r="C244" s="125">
        <v>8</v>
      </c>
      <c r="D244" s="128" t="s">
        <v>76</v>
      </c>
      <c r="E244" s="131">
        <v>4</v>
      </c>
      <c r="F244" s="131" t="s">
        <v>77</v>
      </c>
      <c r="G244" s="125" t="s">
        <v>80</v>
      </c>
      <c r="H244" s="131"/>
      <c r="I244" s="382"/>
      <c r="J244" s="383"/>
      <c r="K244" s="384"/>
      <c r="L244" s="143">
        <f>E$220</f>
        <v>0</v>
      </c>
      <c r="M244" s="144"/>
      <c r="N244" s="144"/>
      <c r="O244" s="144"/>
      <c r="P244" s="144"/>
      <c r="Q244" s="145"/>
      <c r="R244" s="152">
        <f t="shared" ref="R244" si="2">IF(AND(I244="○",BA244="●"),2+ROUNDDOWN(($L244-100)/100,0)*2,0)</f>
        <v>0</v>
      </c>
      <c r="S244" s="153"/>
      <c r="T244" s="153"/>
      <c r="U244" s="153"/>
      <c r="V244" s="153"/>
      <c r="W244" s="154"/>
      <c r="X244" s="155">
        <v>1</v>
      </c>
      <c r="Y244" s="156"/>
      <c r="Z244" s="157"/>
      <c r="AA244" s="114">
        <f>IF(X244=1,$AL$38,IF(X244=2,$AL$57,IF(X244=3,$AL$76,IF(X244=4,$AL$95,IF(X244=5,$AL$114,IF(X244=6,$AL$133,IF(X244=7,$AL$152,IF(X244=8,$AL$171,IF(X244=9,$AL$190,IF(X244=10,$AL$209,0))))))))))</f>
        <v>0</v>
      </c>
      <c r="AB244" s="115"/>
      <c r="AC244" s="116"/>
      <c r="AD244" s="120">
        <f t="shared" ref="AD244" si="3">IF(I244="○",ROUNDUP(R244*AA244,1),0)</f>
        <v>0</v>
      </c>
      <c r="AE244" s="121"/>
      <c r="AF244" s="121"/>
      <c r="AG244" s="121"/>
      <c r="AH244" s="121"/>
      <c r="AI244" s="122"/>
      <c r="AJ244" s="60"/>
      <c r="AT244" s="31"/>
      <c r="AU244" s="31"/>
      <c r="AV244" s="31"/>
      <c r="AW244" s="31"/>
      <c r="AX244" s="31"/>
      <c r="AY244" s="31"/>
      <c r="AZ244" s="31"/>
      <c r="BA244" s="123" t="str">
        <f>IF(OR(I244="×",BA248="×"),"×","●")</f>
        <v>●</v>
      </c>
      <c r="BB244" s="124">
        <f>IF(BA244="●",IF(I244="定","-",I244),"-")</f>
        <v>0</v>
      </c>
      <c r="BC244" s="31"/>
      <c r="BD244" s="3"/>
      <c r="BE244" s="3"/>
      <c r="BF244" s="3"/>
    </row>
    <row r="245" spans="3:58" ht="10.9" customHeight="1" x14ac:dyDescent="0.15">
      <c r="C245" s="126"/>
      <c r="D245" s="129"/>
      <c r="E245" s="132"/>
      <c r="F245" s="132"/>
      <c r="G245" s="126"/>
      <c r="H245" s="132"/>
      <c r="I245" s="155"/>
      <c r="J245" s="156"/>
      <c r="K245" s="385"/>
      <c r="L245" s="146"/>
      <c r="M245" s="147"/>
      <c r="N245" s="147"/>
      <c r="O245" s="147"/>
      <c r="P245" s="147"/>
      <c r="Q245" s="148"/>
      <c r="R245" s="152"/>
      <c r="S245" s="153"/>
      <c r="T245" s="153"/>
      <c r="U245" s="153"/>
      <c r="V245" s="153"/>
      <c r="W245" s="154"/>
      <c r="X245" s="155"/>
      <c r="Y245" s="156"/>
      <c r="Z245" s="157"/>
      <c r="AA245" s="114"/>
      <c r="AB245" s="115"/>
      <c r="AC245" s="116"/>
      <c r="AD245" s="120"/>
      <c r="AE245" s="121"/>
      <c r="AF245" s="121"/>
      <c r="AG245" s="121"/>
      <c r="AH245" s="121"/>
      <c r="AI245" s="122"/>
      <c r="AJ245" s="60"/>
      <c r="AT245" s="31"/>
      <c r="AU245" s="31"/>
      <c r="AV245" s="31"/>
      <c r="AW245" s="31"/>
      <c r="AX245" s="31"/>
      <c r="AY245" s="31"/>
      <c r="AZ245" s="31"/>
      <c r="BA245" s="123"/>
      <c r="BB245" s="124"/>
      <c r="BC245" s="31"/>
      <c r="BD245" s="3"/>
      <c r="BE245" s="3"/>
      <c r="BF245" s="3"/>
    </row>
    <row r="246" spans="3:58" ht="10.9" customHeight="1" x14ac:dyDescent="0.15">
      <c r="C246" s="126"/>
      <c r="D246" s="129"/>
      <c r="E246" s="132"/>
      <c r="F246" s="132"/>
      <c r="G246" s="126"/>
      <c r="H246" s="132"/>
      <c r="I246" s="155"/>
      <c r="J246" s="156"/>
      <c r="K246" s="385"/>
      <c r="L246" s="146"/>
      <c r="M246" s="147"/>
      <c r="N246" s="147"/>
      <c r="O246" s="147"/>
      <c r="P246" s="147"/>
      <c r="Q246" s="148"/>
      <c r="R246" s="152"/>
      <c r="S246" s="153"/>
      <c r="T246" s="153"/>
      <c r="U246" s="153"/>
      <c r="V246" s="153"/>
      <c r="W246" s="154"/>
      <c r="X246" s="155"/>
      <c r="Y246" s="156"/>
      <c r="Z246" s="157"/>
      <c r="AA246" s="114"/>
      <c r="AB246" s="115"/>
      <c r="AC246" s="116"/>
      <c r="AD246" s="120"/>
      <c r="AE246" s="121"/>
      <c r="AF246" s="121"/>
      <c r="AG246" s="121"/>
      <c r="AH246" s="121"/>
      <c r="AI246" s="122"/>
      <c r="AJ246" s="60"/>
      <c r="AT246" s="31"/>
      <c r="AU246" s="31"/>
      <c r="AV246" s="31"/>
      <c r="AW246" s="31"/>
      <c r="AX246" s="31"/>
      <c r="AY246" s="31"/>
      <c r="AZ246" s="31"/>
      <c r="BA246" s="123"/>
      <c r="BB246" s="124"/>
      <c r="BC246" s="31"/>
      <c r="BD246" s="3"/>
      <c r="BE246" s="3"/>
      <c r="BF246" s="3"/>
    </row>
    <row r="247" spans="3:58" ht="10.9" customHeight="1" x14ac:dyDescent="0.15">
      <c r="C247" s="127"/>
      <c r="D247" s="130"/>
      <c r="E247" s="133"/>
      <c r="F247" s="133"/>
      <c r="G247" s="127"/>
      <c r="H247" s="133"/>
      <c r="I247" s="158"/>
      <c r="J247" s="159"/>
      <c r="K247" s="386"/>
      <c r="L247" s="149"/>
      <c r="M247" s="150"/>
      <c r="N247" s="150"/>
      <c r="O247" s="150"/>
      <c r="P247" s="150"/>
      <c r="Q247" s="151"/>
      <c r="R247" s="152"/>
      <c r="S247" s="153"/>
      <c r="T247" s="153"/>
      <c r="U247" s="153"/>
      <c r="V247" s="153"/>
      <c r="W247" s="154"/>
      <c r="X247" s="158"/>
      <c r="Y247" s="159"/>
      <c r="Z247" s="160"/>
      <c r="AA247" s="117"/>
      <c r="AB247" s="118"/>
      <c r="AC247" s="119"/>
      <c r="AD247" s="120"/>
      <c r="AE247" s="121"/>
      <c r="AF247" s="121"/>
      <c r="AG247" s="121"/>
      <c r="AH247" s="121"/>
      <c r="AI247" s="122"/>
      <c r="AJ247" s="60"/>
      <c r="AT247" s="31"/>
      <c r="AU247" s="31"/>
      <c r="AV247" s="31"/>
      <c r="AW247" s="31"/>
      <c r="AX247" s="31"/>
      <c r="AY247" s="31"/>
      <c r="AZ247" s="31"/>
      <c r="BA247" s="123"/>
      <c r="BB247" s="124"/>
      <c r="BC247" s="31"/>
      <c r="BD247" s="3"/>
      <c r="BE247" s="3"/>
      <c r="BF247" s="3"/>
    </row>
    <row r="248" spans="3:58" ht="10.9" customHeight="1" x14ac:dyDescent="0.15">
      <c r="C248" s="125">
        <v>8</v>
      </c>
      <c r="D248" s="128" t="s">
        <v>76</v>
      </c>
      <c r="E248" s="131">
        <v>5</v>
      </c>
      <c r="F248" s="131" t="s">
        <v>77</v>
      </c>
      <c r="G248" s="125" t="s">
        <v>81</v>
      </c>
      <c r="H248" s="131"/>
      <c r="I248" s="382"/>
      <c r="J248" s="383"/>
      <c r="K248" s="384"/>
      <c r="L248" s="143">
        <f>E$220</f>
        <v>0</v>
      </c>
      <c r="M248" s="144"/>
      <c r="N248" s="144"/>
      <c r="O248" s="144"/>
      <c r="P248" s="144"/>
      <c r="Q248" s="145"/>
      <c r="R248" s="152">
        <f t="shared" ref="R248" si="4">IF(AND(I248="○",BA248="●"),2+ROUNDDOWN(($L248-100)/100,0)*2,0)</f>
        <v>0</v>
      </c>
      <c r="S248" s="153"/>
      <c r="T248" s="153"/>
      <c r="U248" s="153"/>
      <c r="V248" s="153"/>
      <c r="W248" s="154"/>
      <c r="X248" s="155">
        <v>1</v>
      </c>
      <c r="Y248" s="156"/>
      <c r="Z248" s="157"/>
      <c r="AA248" s="114">
        <f>IF(X248=1,$AL$38,IF(X248=2,$AL$57,IF(X248=3,$AL$76,IF(X248=4,$AL$95,IF(X248=5,$AL$114,IF(X248=6,$AL$133,IF(X248=7,$AL$152,IF(X248=8,$AL$171,IF(X248=9,$AL$190,IF(X248=10,$AL$209,0))))))))))</f>
        <v>0</v>
      </c>
      <c r="AB248" s="115"/>
      <c r="AC248" s="116"/>
      <c r="AD248" s="120">
        <f t="shared" ref="AD248" si="5">IF(I248="○",ROUNDUP(R248*AA248,1),0)</f>
        <v>0</v>
      </c>
      <c r="AE248" s="121"/>
      <c r="AF248" s="121"/>
      <c r="AG248" s="121"/>
      <c r="AH248" s="121"/>
      <c r="AI248" s="122"/>
      <c r="AJ248" s="60"/>
      <c r="AT248" s="31"/>
      <c r="AU248" s="31"/>
      <c r="AV248" s="31"/>
      <c r="AW248" s="31"/>
      <c r="AX248" s="31"/>
      <c r="AY248" s="31"/>
      <c r="AZ248" s="31"/>
      <c r="BA248" s="123" t="str">
        <f>IF(OR(I248="×",BA252="×"),"×","●")</f>
        <v>●</v>
      </c>
      <c r="BB248" s="124">
        <f>IF(BA248="●",IF(I248="定","-",I248),"-")</f>
        <v>0</v>
      </c>
      <c r="BC248" s="31"/>
      <c r="BD248" s="3"/>
      <c r="BE248" s="3"/>
      <c r="BF248" s="3"/>
    </row>
    <row r="249" spans="3:58" ht="10.9" customHeight="1" x14ac:dyDescent="0.15">
      <c r="C249" s="126"/>
      <c r="D249" s="129"/>
      <c r="E249" s="132"/>
      <c r="F249" s="132"/>
      <c r="G249" s="126"/>
      <c r="H249" s="132"/>
      <c r="I249" s="155"/>
      <c r="J249" s="156"/>
      <c r="K249" s="385"/>
      <c r="L249" s="146"/>
      <c r="M249" s="147"/>
      <c r="N249" s="147"/>
      <c r="O249" s="147"/>
      <c r="P249" s="147"/>
      <c r="Q249" s="148"/>
      <c r="R249" s="152"/>
      <c r="S249" s="153"/>
      <c r="T249" s="153"/>
      <c r="U249" s="153"/>
      <c r="V249" s="153"/>
      <c r="W249" s="154"/>
      <c r="X249" s="155"/>
      <c r="Y249" s="156"/>
      <c r="Z249" s="157"/>
      <c r="AA249" s="114"/>
      <c r="AB249" s="115"/>
      <c r="AC249" s="116"/>
      <c r="AD249" s="120"/>
      <c r="AE249" s="121"/>
      <c r="AF249" s="121"/>
      <c r="AG249" s="121"/>
      <c r="AH249" s="121"/>
      <c r="AI249" s="122"/>
      <c r="AJ249" s="60"/>
      <c r="AT249" s="31"/>
      <c r="AU249" s="31"/>
      <c r="AV249" s="31"/>
      <c r="AW249" s="31"/>
      <c r="AX249" s="31"/>
      <c r="AY249" s="31"/>
      <c r="AZ249" s="31"/>
      <c r="BA249" s="123"/>
      <c r="BB249" s="124"/>
      <c r="BC249" s="31"/>
      <c r="BD249" s="3"/>
      <c r="BE249" s="3"/>
      <c r="BF249" s="3"/>
    </row>
    <row r="250" spans="3:58" ht="10.9" customHeight="1" x14ac:dyDescent="0.15">
      <c r="C250" s="126"/>
      <c r="D250" s="129"/>
      <c r="E250" s="132"/>
      <c r="F250" s="132"/>
      <c r="G250" s="126"/>
      <c r="H250" s="132"/>
      <c r="I250" s="155"/>
      <c r="J250" s="156"/>
      <c r="K250" s="385"/>
      <c r="L250" s="146"/>
      <c r="M250" s="147"/>
      <c r="N250" s="147"/>
      <c r="O250" s="147"/>
      <c r="P250" s="147"/>
      <c r="Q250" s="148"/>
      <c r="R250" s="152"/>
      <c r="S250" s="153"/>
      <c r="T250" s="153"/>
      <c r="U250" s="153"/>
      <c r="V250" s="153"/>
      <c r="W250" s="154"/>
      <c r="X250" s="155"/>
      <c r="Y250" s="156"/>
      <c r="Z250" s="157"/>
      <c r="AA250" s="114"/>
      <c r="AB250" s="115"/>
      <c r="AC250" s="116"/>
      <c r="AD250" s="120"/>
      <c r="AE250" s="121"/>
      <c r="AF250" s="121"/>
      <c r="AG250" s="121"/>
      <c r="AH250" s="121"/>
      <c r="AI250" s="122"/>
      <c r="AJ250" s="60"/>
      <c r="AT250" s="31"/>
      <c r="AU250" s="31"/>
      <c r="AV250" s="31"/>
      <c r="AW250" s="31"/>
      <c r="AX250" s="31"/>
      <c r="AY250" s="31"/>
      <c r="AZ250" s="31"/>
      <c r="BA250" s="123"/>
      <c r="BB250" s="124"/>
      <c r="BC250" s="31"/>
      <c r="BD250" s="3"/>
      <c r="BE250" s="3"/>
      <c r="BF250" s="3"/>
    </row>
    <row r="251" spans="3:58" ht="10.9" customHeight="1" x14ac:dyDescent="0.15">
      <c r="C251" s="127"/>
      <c r="D251" s="130"/>
      <c r="E251" s="133"/>
      <c r="F251" s="133"/>
      <c r="G251" s="127"/>
      <c r="H251" s="133"/>
      <c r="I251" s="158"/>
      <c r="J251" s="159"/>
      <c r="K251" s="386"/>
      <c r="L251" s="149"/>
      <c r="M251" s="150"/>
      <c r="N251" s="150"/>
      <c r="O251" s="150"/>
      <c r="P251" s="150"/>
      <c r="Q251" s="151"/>
      <c r="R251" s="152"/>
      <c r="S251" s="153"/>
      <c r="T251" s="153"/>
      <c r="U251" s="153"/>
      <c r="V251" s="153"/>
      <c r="W251" s="154"/>
      <c r="X251" s="158"/>
      <c r="Y251" s="159"/>
      <c r="Z251" s="160"/>
      <c r="AA251" s="117"/>
      <c r="AB251" s="118"/>
      <c r="AC251" s="119"/>
      <c r="AD251" s="120"/>
      <c r="AE251" s="121"/>
      <c r="AF251" s="121"/>
      <c r="AG251" s="121"/>
      <c r="AH251" s="121"/>
      <c r="AI251" s="122"/>
      <c r="AJ251" s="60"/>
      <c r="AT251" s="31"/>
      <c r="AU251" s="31"/>
      <c r="AV251" s="31"/>
      <c r="AW251" s="31"/>
      <c r="AX251" s="31"/>
      <c r="AY251" s="31"/>
      <c r="AZ251" s="31"/>
      <c r="BA251" s="123"/>
      <c r="BB251" s="124"/>
      <c r="BC251" s="31"/>
      <c r="BD251" s="3"/>
      <c r="BE251" s="3"/>
      <c r="BF251" s="3"/>
    </row>
    <row r="252" spans="3:58" ht="10.9" customHeight="1" x14ac:dyDescent="0.15">
      <c r="C252" s="125">
        <v>8</v>
      </c>
      <c r="D252" s="128" t="s">
        <v>76</v>
      </c>
      <c r="E252" s="131">
        <v>6</v>
      </c>
      <c r="F252" s="131" t="s">
        <v>77</v>
      </c>
      <c r="G252" s="125" t="s">
        <v>82</v>
      </c>
      <c r="H252" s="131"/>
      <c r="I252" s="382"/>
      <c r="J252" s="383"/>
      <c r="K252" s="384"/>
      <c r="L252" s="143">
        <f>E$220</f>
        <v>0</v>
      </c>
      <c r="M252" s="144"/>
      <c r="N252" s="144"/>
      <c r="O252" s="144"/>
      <c r="P252" s="144"/>
      <c r="Q252" s="145"/>
      <c r="R252" s="152">
        <f t="shared" ref="R252" si="6">IF(AND(I252="○",BA252="●"),2+ROUNDDOWN(($L252-100)/100,0)*2,0)</f>
        <v>0</v>
      </c>
      <c r="S252" s="153"/>
      <c r="T252" s="153"/>
      <c r="U252" s="153"/>
      <c r="V252" s="153"/>
      <c r="W252" s="154"/>
      <c r="X252" s="155">
        <v>1</v>
      </c>
      <c r="Y252" s="156"/>
      <c r="Z252" s="157"/>
      <c r="AA252" s="114">
        <f>IF(X252=1,$AL$38,IF(X252=2,$AL$57,IF(X252=3,$AL$76,IF(X252=4,$AL$95,IF(X252=5,$AL$114,IF(X252=6,$AL$133,IF(X252=7,$AL$152,IF(X252=8,$AL$171,IF(X252=9,$AL$190,IF(X252=10,$AL$209,0))))))))))</f>
        <v>0</v>
      </c>
      <c r="AB252" s="115"/>
      <c r="AC252" s="116"/>
      <c r="AD252" s="120">
        <f t="shared" ref="AD252" si="7">IF(I252="○",ROUNDUP(R252*AA252,1),0)</f>
        <v>0</v>
      </c>
      <c r="AE252" s="121"/>
      <c r="AF252" s="121"/>
      <c r="AG252" s="121"/>
      <c r="AH252" s="121"/>
      <c r="AI252" s="122"/>
      <c r="AJ252" s="60"/>
      <c r="AT252" s="31"/>
      <c r="AU252" s="31"/>
      <c r="AV252" s="31"/>
      <c r="AW252" s="31"/>
      <c r="AX252" s="31"/>
      <c r="AY252" s="31"/>
      <c r="AZ252" s="31"/>
      <c r="BA252" s="123" t="str">
        <f>IF(OR(I252="×",BA256="×"),"×","●")</f>
        <v>●</v>
      </c>
      <c r="BB252" s="124">
        <f>IF(BA252="●",IF(I252="定","-",I252),"-")</f>
        <v>0</v>
      </c>
      <c r="BC252" s="31"/>
      <c r="BD252" s="3"/>
      <c r="BE252" s="3"/>
      <c r="BF252" s="3"/>
    </row>
    <row r="253" spans="3:58" ht="10.9" customHeight="1" x14ac:dyDescent="0.15">
      <c r="C253" s="126"/>
      <c r="D253" s="129"/>
      <c r="E253" s="132"/>
      <c r="F253" s="132"/>
      <c r="G253" s="126"/>
      <c r="H253" s="132"/>
      <c r="I253" s="155"/>
      <c r="J253" s="156"/>
      <c r="K253" s="385"/>
      <c r="L253" s="146"/>
      <c r="M253" s="147"/>
      <c r="N253" s="147"/>
      <c r="O253" s="147"/>
      <c r="P253" s="147"/>
      <c r="Q253" s="148"/>
      <c r="R253" s="152"/>
      <c r="S253" s="153"/>
      <c r="T253" s="153"/>
      <c r="U253" s="153"/>
      <c r="V253" s="153"/>
      <c r="W253" s="154"/>
      <c r="X253" s="155"/>
      <c r="Y253" s="156"/>
      <c r="Z253" s="157"/>
      <c r="AA253" s="114"/>
      <c r="AB253" s="115"/>
      <c r="AC253" s="116"/>
      <c r="AD253" s="120"/>
      <c r="AE253" s="121"/>
      <c r="AF253" s="121"/>
      <c r="AG253" s="121"/>
      <c r="AH253" s="121"/>
      <c r="AI253" s="122"/>
      <c r="AJ253" s="60"/>
      <c r="AT253" s="31"/>
      <c r="AU253" s="31"/>
      <c r="AV253" s="31"/>
      <c r="AW253" s="31"/>
      <c r="AX253" s="31"/>
      <c r="AY253" s="31"/>
      <c r="AZ253" s="31"/>
      <c r="BA253" s="123"/>
      <c r="BB253" s="124"/>
      <c r="BC253" s="31"/>
      <c r="BD253" s="3"/>
      <c r="BE253" s="3"/>
      <c r="BF253" s="3"/>
    </row>
    <row r="254" spans="3:58" ht="10.9" customHeight="1" x14ac:dyDescent="0.15">
      <c r="C254" s="126"/>
      <c r="D254" s="129"/>
      <c r="E254" s="132"/>
      <c r="F254" s="132"/>
      <c r="G254" s="126"/>
      <c r="H254" s="132"/>
      <c r="I254" s="155"/>
      <c r="J254" s="156"/>
      <c r="K254" s="385"/>
      <c r="L254" s="146"/>
      <c r="M254" s="147"/>
      <c r="N254" s="147"/>
      <c r="O254" s="147"/>
      <c r="P254" s="147"/>
      <c r="Q254" s="148"/>
      <c r="R254" s="152"/>
      <c r="S254" s="153"/>
      <c r="T254" s="153"/>
      <c r="U254" s="153"/>
      <c r="V254" s="153"/>
      <c r="W254" s="154"/>
      <c r="X254" s="155"/>
      <c r="Y254" s="156"/>
      <c r="Z254" s="157"/>
      <c r="AA254" s="114"/>
      <c r="AB254" s="115"/>
      <c r="AC254" s="116"/>
      <c r="AD254" s="120"/>
      <c r="AE254" s="121"/>
      <c r="AF254" s="121"/>
      <c r="AG254" s="121"/>
      <c r="AH254" s="121"/>
      <c r="AI254" s="122"/>
      <c r="AJ254" s="60"/>
      <c r="AT254" s="31"/>
      <c r="AU254" s="31"/>
      <c r="AV254" s="31"/>
      <c r="AW254" s="31"/>
      <c r="AX254" s="31"/>
      <c r="AY254" s="31"/>
      <c r="AZ254" s="31"/>
      <c r="BA254" s="123"/>
      <c r="BB254" s="124"/>
      <c r="BC254" s="31"/>
      <c r="BD254" s="3"/>
      <c r="BE254" s="3"/>
      <c r="BF254" s="3"/>
    </row>
    <row r="255" spans="3:58" ht="10.9" customHeight="1" x14ac:dyDescent="0.15">
      <c r="C255" s="127"/>
      <c r="D255" s="130"/>
      <c r="E255" s="133"/>
      <c r="F255" s="133"/>
      <c r="G255" s="127"/>
      <c r="H255" s="133"/>
      <c r="I255" s="158"/>
      <c r="J255" s="159"/>
      <c r="K255" s="386"/>
      <c r="L255" s="149"/>
      <c r="M255" s="150"/>
      <c r="N255" s="150"/>
      <c r="O255" s="150"/>
      <c r="P255" s="150"/>
      <c r="Q255" s="151"/>
      <c r="R255" s="152"/>
      <c r="S255" s="153"/>
      <c r="T255" s="153"/>
      <c r="U255" s="153"/>
      <c r="V255" s="153"/>
      <c r="W255" s="154"/>
      <c r="X255" s="158"/>
      <c r="Y255" s="159"/>
      <c r="Z255" s="160"/>
      <c r="AA255" s="117"/>
      <c r="AB255" s="118"/>
      <c r="AC255" s="119"/>
      <c r="AD255" s="120"/>
      <c r="AE255" s="121"/>
      <c r="AF255" s="121"/>
      <c r="AG255" s="121"/>
      <c r="AH255" s="121"/>
      <c r="AI255" s="122"/>
      <c r="AJ255" s="60"/>
      <c r="AT255" s="31"/>
      <c r="AU255" s="31"/>
      <c r="AV255" s="31"/>
      <c r="AW255" s="31"/>
      <c r="AX255" s="31"/>
      <c r="AY255" s="31"/>
      <c r="AZ255" s="31"/>
      <c r="BA255" s="123"/>
      <c r="BB255" s="124"/>
      <c r="BC255" s="31"/>
      <c r="BD255" s="3"/>
      <c r="BE255" s="3"/>
      <c r="BF255" s="3"/>
    </row>
    <row r="256" spans="3:58" ht="10.9" customHeight="1" x14ac:dyDescent="0.15">
      <c r="C256" s="125">
        <v>8</v>
      </c>
      <c r="D256" s="128" t="s">
        <v>76</v>
      </c>
      <c r="E256" s="131">
        <v>7</v>
      </c>
      <c r="F256" s="131" t="s">
        <v>77</v>
      </c>
      <c r="G256" s="125" t="s">
        <v>83</v>
      </c>
      <c r="H256" s="131"/>
      <c r="I256" s="382"/>
      <c r="J256" s="383"/>
      <c r="K256" s="384"/>
      <c r="L256" s="143">
        <f>E$220</f>
        <v>0</v>
      </c>
      <c r="M256" s="144"/>
      <c r="N256" s="144"/>
      <c r="O256" s="144"/>
      <c r="P256" s="144"/>
      <c r="Q256" s="145"/>
      <c r="R256" s="152">
        <f t="shared" ref="R256" si="8">IF(AND(I256="○",BA256="●"),2+ROUNDDOWN(($L256-100)/100,0)*2,0)</f>
        <v>0</v>
      </c>
      <c r="S256" s="153"/>
      <c r="T256" s="153"/>
      <c r="U256" s="153"/>
      <c r="V256" s="153"/>
      <c r="W256" s="154"/>
      <c r="X256" s="155">
        <v>1</v>
      </c>
      <c r="Y256" s="156"/>
      <c r="Z256" s="157"/>
      <c r="AA256" s="114">
        <f>IF(X256=1,$AL$38,IF(X256=2,$AL$57,IF(X256=3,$AL$76,IF(X256=4,$AL$95,IF(X256=5,$AL$114,IF(X256=6,$AL$133,IF(X256=7,$AL$152,IF(X256=8,$AL$171,IF(X256=9,$AL$190,IF(X256=10,$AL$209,0))))))))))</f>
        <v>0</v>
      </c>
      <c r="AB256" s="115"/>
      <c r="AC256" s="116"/>
      <c r="AD256" s="120">
        <f t="shared" ref="AD256" si="9">IF(I256="○",ROUNDUP(R256*AA256,1),0)</f>
        <v>0</v>
      </c>
      <c r="AE256" s="121"/>
      <c r="AF256" s="121"/>
      <c r="AG256" s="121"/>
      <c r="AH256" s="121"/>
      <c r="AI256" s="122"/>
      <c r="AJ256" s="60"/>
      <c r="AT256" s="31"/>
      <c r="AU256" s="31"/>
      <c r="AV256" s="31"/>
      <c r="AW256" s="31"/>
      <c r="AX256" s="31"/>
      <c r="AY256" s="31"/>
      <c r="AZ256" s="31"/>
      <c r="BA256" s="123" t="str">
        <f>IF(OR(I256="×",BA260="×"),"×","●")</f>
        <v>●</v>
      </c>
      <c r="BB256" s="124">
        <f>IF(BA256="●",IF(I256="定","-",I256),"-")</f>
        <v>0</v>
      </c>
      <c r="BC256" s="31"/>
      <c r="BD256" s="3"/>
      <c r="BE256" s="3"/>
      <c r="BF256" s="3"/>
    </row>
    <row r="257" spans="3:58" ht="10.9" customHeight="1" x14ac:dyDescent="0.15">
      <c r="C257" s="126"/>
      <c r="D257" s="129"/>
      <c r="E257" s="132"/>
      <c r="F257" s="132"/>
      <c r="G257" s="126"/>
      <c r="H257" s="132"/>
      <c r="I257" s="155"/>
      <c r="J257" s="156"/>
      <c r="K257" s="385"/>
      <c r="L257" s="146"/>
      <c r="M257" s="147"/>
      <c r="N257" s="147"/>
      <c r="O257" s="147"/>
      <c r="P257" s="147"/>
      <c r="Q257" s="148"/>
      <c r="R257" s="152"/>
      <c r="S257" s="153"/>
      <c r="T257" s="153"/>
      <c r="U257" s="153"/>
      <c r="V257" s="153"/>
      <c r="W257" s="154"/>
      <c r="X257" s="155"/>
      <c r="Y257" s="156"/>
      <c r="Z257" s="157"/>
      <c r="AA257" s="114"/>
      <c r="AB257" s="115"/>
      <c r="AC257" s="116"/>
      <c r="AD257" s="120"/>
      <c r="AE257" s="121"/>
      <c r="AF257" s="121"/>
      <c r="AG257" s="121"/>
      <c r="AH257" s="121"/>
      <c r="AI257" s="122"/>
      <c r="AJ257" s="60"/>
      <c r="AT257" s="31"/>
      <c r="AU257" s="31"/>
      <c r="AV257" s="31"/>
      <c r="AW257" s="31"/>
      <c r="AX257" s="31"/>
      <c r="AY257" s="31"/>
      <c r="AZ257" s="31"/>
      <c r="BA257" s="123"/>
      <c r="BB257" s="124"/>
      <c r="BC257" s="31"/>
      <c r="BD257" s="3"/>
      <c r="BE257" s="3"/>
      <c r="BF257" s="3"/>
    </row>
    <row r="258" spans="3:58" ht="10.9" customHeight="1" x14ac:dyDescent="0.15">
      <c r="C258" s="126"/>
      <c r="D258" s="129"/>
      <c r="E258" s="132"/>
      <c r="F258" s="132"/>
      <c r="G258" s="126"/>
      <c r="H258" s="132"/>
      <c r="I258" s="155"/>
      <c r="J258" s="156"/>
      <c r="K258" s="385"/>
      <c r="L258" s="146"/>
      <c r="M258" s="147"/>
      <c r="N258" s="147"/>
      <c r="O258" s="147"/>
      <c r="P258" s="147"/>
      <c r="Q258" s="148"/>
      <c r="R258" s="152"/>
      <c r="S258" s="153"/>
      <c r="T258" s="153"/>
      <c r="U258" s="153"/>
      <c r="V258" s="153"/>
      <c r="W258" s="154"/>
      <c r="X258" s="155"/>
      <c r="Y258" s="156"/>
      <c r="Z258" s="157"/>
      <c r="AA258" s="114"/>
      <c r="AB258" s="115"/>
      <c r="AC258" s="116"/>
      <c r="AD258" s="120"/>
      <c r="AE258" s="121"/>
      <c r="AF258" s="121"/>
      <c r="AG258" s="121"/>
      <c r="AH258" s="121"/>
      <c r="AI258" s="122"/>
      <c r="AJ258" s="60"/>
      <c r="AT258" s="31"/>
      <c r="AU258" s="31"/>
      <c r="AV258" s="31"/>
      <c r="AW258" s="31"/>
      <c r="AX258" s="31"/>
      <c r="AY258" s="31"/>
      <c r="AZ258" s="31"/>
      <c r="BA258" s="123"/>
      <c r="BB258" s="124"/>
      <c r="BC258" s="31"/>
      <c r="BD258" s="3"/>
      <c r="BE258" s="3"/>
      <c r="BF258" s="3"/>
    </row>
    <row r="259" spans="3:58" ht="10.9" customHeight="1" x14ac:dyDescent="0.15">
      <c r="C259" s="127"/>
      <c r="D259" s="130"/>
      <c r="E259" s="133"/>
      <c r="F259" s="133"/>
      <c r="G259" s="127"/>
      <c r="H259" s="133"/>
      <c r="I259" s="158"/>
      <c r="J259" s="159"/>
      <c r="K259" s="386"/>
      <c r="L259" s="149"/>
      <c r="M259" s="150"/>
      <c r="N259" s="150"/>
      <c r="O259" s="150"/>
      <c r="P259" s="150"/>
      <c r="Q259" s="151"/>
      <c r="R259" s="152"/>
      <c r="S259" s="153"/>
      <c r="T259" s="153"/>
      <c r="U259" s="153"/>
      <c r="V259" s="153"/>
      <c r="W259" s="154"/>
      <c r="X259" s="158"/>
      <c r="Y259" s="159"/>
      <c r="Z259" s="160"/>
      <c r="AA259" s="117"/>
      <c r="AB259" s="118"/>
      <c r="AC259" s="119"/>
      <c r="AD259" s="120"/>
      <c r="AE259" s="121"/>
      <c r="AF259" s="121"/>
      <c r="AG259" s="121"/>
      <c r="AH259" s="121"/>
      <c r="AI259" s="122"/>
      <c r="AJ259" s="60"/>
      <c r="AT259" s="31"/>
      <c r="AU259" s="31"/>
      <c r="AV259" s="31"/>
      <c r="AW259" s="31"/>
      <c r="AX259" s="31"/>
      <c r="AY259" s="31"/>
      <c r="AZ259" s="31"/>
      <c r="BA259" s="123"/>
      <c r="BB259" s="124"/>
      <c r="BC259" s="31"/>
      <c r="BD259" s="3"/>
      <c r="BE259" s="3"/>
      <c r="BF259" s="3"/>
    </row>
    <row r="260" spans="3:58" ht="10.9" customHeight="1" x14ac:dyDescent="0.15">
      <c r="C260" s="125">
        <v>8</v>
      </c>
      <c r="D260" s="128" t="s">
        <v>76</v>
      </c>
      <c r="E260" s="131">
        <v>8</v>
      </c>
      <c r="F260" s="131" t="s">
        <v>77</v>
      </c>
      <c r="G260" s="125" t="s">
        <v>84</v>
      </c>
      <c r="H260" s="131"/>
      <c r="I260" s="382"/>
      <c r="J260" s="383"/>
      <c r="K260" s="384"/>
      <c r="L260" s="143">
        <f>E$220</f>
        <v>0</v>
      </c>
      <c r="M260" s="144"/>
      <c r="N260" s="144"/>
      <c r="O260" s="144"/>
      <c r="P260" s="144"/>
      <c r="Q260" s="145"/>
      <c r="R260" s="152">
        <f t="shared" ref="R260" si="10">IF(AND(I260="○",BA260="●"),2+ROUNDDOWN(($L260-100)/100,0)*2,0)</f>
        <v>0</v>
      </c>
      <c r="S260" s="153"/>
      <c r="T260" s="153"/>
      <c r="U260" s="153"/>
      <c r="V260" s="153"/>
      <c r="W260" s="154"/>
      <c r="X260" s="155">
        <v>1</v>
      </c>
      <c r="Y260" s="156"/>
      <c r="Z260" s="157"/>
      <c r="AA260" s="114">
        <f>IF(X260=1,$AL$38,IF(X260=2,$AL$57,IF(X260=3,$AL$76,IF(X260=4,$AL$95,IF(X260=5,$AL$114,IF(X260=6,$AL$133,IF(X260=7,$AL$152,IF(X260=8,$AL$171,IF(X260=9,$AL$190,IF(X260=10,$AL$209,0))))))))))</f>
        <v>0</v>
      </c>
      <c r="AB260" s="115"/>
      <c r="AC260" s="116"/>
      <c r="AD260" s="120">
        <f t="shared" ref="AD260" si="11">IF(I260="○",ROUNDUP(R260*AA260,1),0)</f>
        <v>0</v>
      </c>
      <c r="AE260" s="121"/>
      <c r="AF260" s="121"/>
      <c r="AG260" s="121"/>
      <c r="AH260" s="121"/>
      <c r="AI260" s="122"/>
      <c r="AJ260" s="60"/>
      <c r="AT260" s="31"/>
      <c r="AU260" s="31"/>
      <c r="AV260" s="31"/>
      <c r="AW260" s="31"/>
      <c r="AX260" s="31"/>
      <c r="AY260" s="31"/>
      <c r="AZ260" s="31"/>
      <c r="BA260" s="123" t="str">
        <f>IF(OR(I260="×",BA264="×"),"×","●")</f>
        <v>●</v>
      </c>
      <c r="BB260" s="124">
        <f>IF(BA260="●",IF(I260="定","-",I260),"-")</f>
        <v>0</v>
      </c>
      <c r="BC260" s="31"/>
      <c r="BD260" s="3"/>
      <c r="BE260" s="3"/>
      <c r="BF260" s="3"/>
    </row>
    <row r="261" spans="3:58" ht="10.9" customHeight="1" x14ac:dyDescent="0.15">
      <c r="C261" s="126"/>
      <c r="D261" s="129"/>
      <c r="E261" s="132"/>
      <c r="F261" s="132"/>
      <c r="G261" s="126"/>
      <c r="H261" s="132"/>
      <c r="I261" s="155"/>
      <c r="J261" s="156"/>
      <c r="K261" s="385"/>
      <c r="L261" s="146"/>
      <c r="M261" s="147"/>
      <c r="N261" s="147"/>
      <c r="O261" s="147"/>
      <c r="P261" s="147"/>
      <c r="Q261" s="148"/>
      <c r="R261" s="152"/>
      <c r="S261" s="153"/>
      <c r="T261" s="153"/>
      <c r="U261" s="153"/>
      <c r="V261" s="153"/>
      <c r="W261" s="154"/>
      <c r="X261" s="155"/>
      <c r="Y261" s="156"/>
      <c r="Z261" s="157"/>
      <c r="AA261" s="114"/>
      <c r="AB261" s="115"/>
      <c r="AC261" s="116"/>
      <c r="AD261" s="120"/>
      <c r="AE261" s="121"/>
      <c r="AF261" s="121"/>
      <c r="AG261" s="121"/>
      <c r="AH261" s="121"/>
      <c r="AI261" s="122"/>
      <c r="AJ261" s="60"/>
      <c r="AT261" s="31"/>
      <c r="AU261" s="31"/>
      <c r="AV261" s="31"/>
      <c r="AW261" s="31"/>
      <c r="AX261" s="31"/>
      <c r="AY261" s="31"/>
      <c r="AZ261" s="31"/>
      <c r="BA261" s="123"/>
      <c r="BB261" s="124"/>
      <c r="BC261" s="31"/>
      <c r="BD261" s="3"/>
      <c r="BE261" s="3"/>
      <c r="BF261" s="3"/>
    </row>
    <row r="262" spans="3:58" ht="10.9" customHeight="1" x14ac:dyDescent="0.15">
      <c r="C262" s="126"/>
      <c r="D262" s="129"/>
      <c r="E262" s="132"/>
      <c r="F262" s="132"/>
      <c r="G262" s="126"/>
      <c r="H262" s="132"/>
      <c r="I262" s="155"/>
      <c r="J262" s="156"/>
      <c r="K262" s="385"/>
      <c r="L262" s="146"/>
      <c r="M262" s="147"/>
      <c r="N262" s="147"/>
      <c r="O262" s="147"/>
      <c r="P262" s="147"/>
      <c r="Q262" s="148"/>
      <c r="R262" s="152"/>
      <c r="S262" s="153"/>
      <c r="T262" s="153"/>
      <c r="U262" s="153"/>
      <c r="V262" s="153"/>
      <c r="W262" s="154"/>
      <c r="X262" s="155"/>
      <c r="Y262" s="156"/>
      <c r="Z262" s="157"/>
      <c r="AA262" s="114"/>
      <c r="AB262" s="115"/>
      <c r="AC262" s="116"/>
      <c r="AD262" s="120"/>
      <c r="AE262" s="121"/>
      <c r="AF262" s="121"/>
      <c r="AG262" s="121"/>
      <c r="AH262" s="121"/>
      <c r="AI262" s="122"/>
      <c r="AJ262" s="60"/>
      <c r="AT262" s="31"/>
      <c r="AU262" s="31"/>
      <c r="AV262" s="31"/>
      <c r="AW262" s="31"/>
      <c r="AX262" s="31"/>
      <c r="AY262" s="31"/>
      <c r="AZ262" s="31"/>
      <c r="BA262" s="123"/>
      <c r="BB262" s="124"/>
      <c r="BC262" s="31"/>
      <c r="BD262" s="3"/>
      <c r="BE262" s="3"/>
      <c r="BF262" s="3"/>
    </row>
    <row r="263" spans="3:58" ht="10.9" customHeight="1" x14ac:dyDescent="0.15">
      <c r="C263" s="127"/>
      <c r="D263" s="130"/>
      <c r="E263" s="133"/>
      <c r="F263" s="133"/>
      <c r="G263" s="127"/>
      <c r="H263" s="133"/>
      <c r="I263" s="158"/>
      <c r="J263" s="159"/>
      <c r="K263" s="386"/>
      <c r="L263" s="149"/>
      <c r="M263" s="150"/>
      <c r="N263" s="150"/>
      <c r="O263" s="150"/>
      <c r="P263" s="150"/>
      <c r="Q263" s="151"/>
      <c r="R263" s="152"/>
      <c r="S263" s="153"/>
      <c r="T263" s="153"/>
      <c r="U263" s="153"/>
      <c r="V263" s="153"/>
      <c r="W263" s="154"/>
      <c r="X263" s="158"/>
      <c r="Y263" s="159"/>
      <c r="Z263" s="160"/>
      <c r="AA263" s="117"/>
      <c r="AB263" s="118"/>
      <c r="AC263" s="119"/>
      <c r="AD263" s="120"/>
      <c r="AE263" s="121"/>
      <c r="AF263" s="121"/>
      <c r="AG263" s="121"/>
      <c r="AH263" s="121"/>
      <c r="AI263" s="122"/>
      <c r="AJ263" s="60"/>
      <c r="AT263" s="31"/>
      <c r="AU263" s="31"/>
      <c r="AV263" s="31"/>
      <c r="AW263" s="31"/>
      <c r="AX263" s="31"/>
      <c r="AY263" s="31"/>
      <c r="AZ263" s="31"/>
      <c r="BA263" s="123"/>
      <c r="BB263" s="124"/>
      <c r="BC263" s="31"/>
      <c r="BD263" s="3"/>
      <c r="BE263" s="3"/>
      <c r="BF263" s="3"/>
    </row>
    <row r="264" spans="3:58" ht="10.9" customHeight="1" x14ac:dyDescent="0.15">
      <c r="C264" s="125">
        <v>8</v>
      </c>
      <c r="D264" s="128" t="s">
        <v>76</v>
      </c>
      <c r="E264" s="131">
        <v>9</v>
      </c>
      <c r="F264" s="131" t="s">
        <v>77</v>
      </c>
      <c r="G264" s="125" t="s">
        <v>78</v>
      </c>
      <c r="H264" s="131"/>
      <c r="I264" s="382"/>
      <c r="J264" s="383"/>
      <c r="K264" s="384"/>
      <c r="L264" s="143">
        <f>E$220</f>
        <v>0</v>
      </c>
      <c r="M264" s="144"/>
      <c r="N264" s="144"/>
      <c r="O264" s="144"/>
      <c r="P264" s="144"/>
      <c r="Q264" s="145"/>
      <c r="R264" s="152">
        <f t="shared" ref="R264" si="12">IF(AND(I264="○",BA264="●"),2+ROUNDDOWN(($L264-100)/100,0)*2,0)</f>
        <v>0</v>
      </c>
      <c r="S264" s="153"/>
      <c r="T264" s="153"/>
      <c r="U264" s="153"/>
      <c r="V264" s="153"/>
      <c r="W264" s="154"/>
      <c r="X264" s="155">
        <v>1</v>
      </c>
      <c r="Y264" s="156"/>
      <c r="Z264" s="157"/>
      <c r="AA264" s="114">
        <f>IF(X264=1,$AL$38,IF(X264=2,$AL$57,IF(X264=3,$AL$76,IF(X264=4,$AL$95,IF(X264=5,$AL$114,IF(X264=6,$AL$133,IF(X264=7,$AL$152,IF(X264=8,$AL$171,IF(X264=9,$AL$190,IF(X264=10,$AL$209,0))))))))))</f>
        <v>0</v>
      </c>
      <c r="AB264" s="115"/>
      <c r="AC264" s="116"/>
      <c r="AD264" s="120">
        <f t="shared" ref="AD264" si="13">IF(I264="○",ROUNDUP(R264*AA264,1),0)</f>
        <v>0</v>
      </c>
      <c r="AE264" s="121"/>
      <c r="AF264" s="121"/>
      <c r="AG264" s="121"/>
      <c r="AH264" s="121"/>
      <c r="AI264" s="122"/>
      <c r="AJ264" s="60"/>
      <c r="AT264" s="31"/>
      <c r="AU264" s="31"/>
      <c r="AV264" s="31"/>
      <c r="AW264" s="31"/>
      <c r="AX264" s="31"/>
      <c r="AY264" s="31"/>
      <c r="AZ264" s="31"/>
      <c r="BA264" s="123" t="str">
        <f>IF(OR(I264="×",BA268="×"),"×","●")</f>
        <v>●</v>
      </c>
      <c r="BB264" s="124">
        <f>IF(BA264="●",IF(I264="定","-",I264),"-")</f>
        <v>0</v>
      </c>
      <c r="BC264" s="31"/>
      <c r="BD264" s="3"/>
      <c r="BE264" s="3"/>
      <c r="BF264" s="3"/>
    </row>
    <row r="265" spans="3:58" ht="10.9" customHeight="1" x14ac:dyDescent="0.15">
      <c r="C265" s="126"/>
      <c r="D265" s="129"/>
      <c r="E265" s="132"/>
      <c r="F265" s="132"/>
      <c r="G265" s="126"/>
      <c r="H265" s="132"/>
      <c r="I265" s="155"/>
      <c r="J265" s="156"/>
      <c r="K265" s="385"/>
      <c r="L265" s="146"/>
      <c r="M265" s="147"/>
      <c r="N265" s="147"/>
      <c r="O265" s="147"/>
      <c r="P265" s="147"/>
      <c r="Q265" s="148"/>
      <c r="R265" s="152"/>
      <c r="S265" s="153"/>
      <c r="T265" s="153"/>
      <c r="U265" s="153"/>
      <c r="V265" s="153"/>
      <c r="W265" s="154"/>
      <c r="X265" s="155"/>
      <c r="Y265" s="156"/>
      <c r="Z265" s="157"/>
      <c r="AA265" s="114"/>
      <c r="AB265" s="115"/>
      <c r="AC265" s="116"/>
      <c r="AD265" s="120"/>
      <c r="AE265" s="121"/>
      <c r="AF265" s="121"/>
      <c r="AG265" s="121"/>
      <c r="AH265" s="121"/>
      <c r="AI265" s="122"/>
      <c r="AJ265" s="60"/>
      <c r="AT265" s="31"/>
      <c r="AU265" s="31"/>
      <c r="AV265" s="31"/>
      <c r="AW265" s="31"/>
      <c r="AX265" s="31"/>
      <c r="AY265" s="31"/>
      <c r="AZ265" s="31"/>
      <c r="BA265" s="123"/>
      <c r="BB265" s="124"/>
      <c r="BC265" s="31"/>
      <c r="BD265" s="3"/>
      <c r="BE265" s="3"/>
      <c r="BF265" s="3"/>
    </row>
    <row r="266" spans="3:58" ht="10.9" customHeight="1" x14ac:dyDescent="0.15">
      <c r="C266" s="126"/>
      <c r="D266" s="129"/>
      <c r="E266" s="132"/>
      <c r="F266" s="132"/>
      <c r="G266" s="126"/>
      <c r="H266" s="132"/>
      <c r="I266" s="155"/>
      <c r="J266" s="156"/>
      <c r="K266" s="385"/>
      <c r="L266" s="146"/>
      <c r="M266" s="147"/>
      <c r="N266" s="147"/>
      <c r="O266" s="147"/>
      <c r="P266" s="147"/>
      <c r="Q266" s="148"/>
      <c r="R266" s="152"/>
      <c r="S266" s="153"/>
      <c r="T266" s="153"/>
      <c r="U266" s="153"/>
      <c r="V266" s="153"/>
      <c r="W266" s="154"/>
      <c r="X266" s="155"/>
      <c r="Y266" s="156"/>
      <c r="Z266" s="157"/>
      <c r="AA266" s="114"/>
      <c r="AB266" s="115"/>
      <c r="AC266" s="116"/>
      <c r="AD266" s="120"/>
      <c r="AE266" s="121"/>
      <c r="AF266" s="121"/>
      <c r="AG266" s="121"/>
      <c r="AH266" s="121"/>
      <c r="AI266" s="122"/>
      <c r="AJ266" s="60"/>
      <c r="AT266" s="31"/>
      <c r="AU266" s="31"/>
      <c r="AV266" s="31"/>
      <c r="AW266" s="31"/>
      <c r="AX266" s="31"/>
      <c r="AY266" s="31"/>
      <c r="AZ266" s="31"/>
      <c r="BA266" s="123"/>
      <c r="BB266" s="124"/>
      <c r="BC266" s="31"/>
      <c r="BD266" s="3"/>
      <c r="BE266" s="3"/>
      <c r="BF266" s="3"/>
    </row>
    <row r="267" spans="3:58" ht="10.9" customHeight="1" x14ac:dyDescent="0.15">
      <c r="C267" s="127"/>
      <c r="D267" s="130"/>
      <c r="E267" s="133"/>
      <c r="F267" s="133"/>
      <c r="G267" s="127"/>
      <c r="H267" s="133"/>
      <c r="I267" s="158"/>
      <c r="J267" s="159"/>
      <c r="K267" s="386"/>
      <c r="L267" s="149"/>
      <c r="M267" s="150"/>
      <c r="N267" s="150"/>
      <c r="O267" s="150"/>
      <c r="P267" s="150"/>
      <c r="Q267" s="151"/>
      <c r="R267" s="152"/>
      <c r="S267" s="153"/>
      <c r="T267" s="153"/>
      <c r="U267" s="153"/>
      <c r="V267" s="153"/>
      <c r="W267" s="154"/>
      <c r="X267" s="158"/>
      <c r="Y267" s="159"/>
      <c r="Z267" s="160"/>
      <c r="AA267" s="117"/>
      <c r="AB267" s="118"/>
      <c r="AC267" s="119"/>
      <c r="AD267" s="120"/>
      <c r="AE267" s="121"/>
      <c r="AF267" s="121"/>
      <c r="AG267" s="121"/>
      <c r="AH267" s="121"/>
      <c r="AI267" s="122"/>
      <c r="AJ267" s="60"/>
      <c r="AT267" s="31"/>
      <c r="AU267" s="31"/>
      <c r="AV267" s="31"/>
      <c r="AW267" s="31"/>
      <c r="AX267" s="31"/>
      <c r="AY267" s="31"/>
      <c r="AZ267" s="31"/>
      <c r="BA267" s="123"/>
      <c r="BB267" s="124"/>
      <c r="BC267" s="31"/>
      <c r="BD267" s="3"/>
      <c r="BE267" s="3"/>
      <c r="BF267" s="3"/>
    </row>
    <row r="268" spans="3:58" ht="10.9" customHeight="1" x14ac:dyDescent="0.15">
      <c r="C268" s="125">
        <v>8</v>
      </c>
      <c r="D268" s="128" t="s">
        <v>76</v>
      </c>
      <c r="E268" s="131">
        <v>10</v>
      </c>
      <c r="F268" s="131" t="s">
        <v>77</v>
      </c>
      <c r="G268" s="125" t="s">
        <v>79</v>
      </c>
      <c r="H268" s="131"/>
      <c r="I268" s="382"/>
      <c r="J268" s="383"/>
      <c r="K268" s="384"/>
      <c r="L268" s="143">
        <f>E$220</f>
        <v>0</v>
      </c>
      <c r="M268" s="144"/>
      <c r="N268" s="144"/>
      <c r="O268" s="144"/>
      <c r="P268" s="144"/>
      <c r="Q268" s="145"/>
      <c r="R268" s="152">
        <f t="shared" ref="R268" si="14">IF(AND(I268="○",BA268="●"),2+ROUNDDOWN(($L268-100)/100,0)*2,0)</f>
        <v>0</v>
      </c>
      <c r="S268" s="153"/>
      <c r="T268" s="153"/>
      <c r="U268" s="153"/>
      <c r="V268" s="153"/>
      <c r="W268" s="154"/>
      <c r="X268" s="155">
        <v>1</v>
      </c>
      <c r="Y268" s="156"/>
      <c r="Z268" s="157"/>
      <c r="AA268" s="114">
        <f>IF(X268=1,$AL$38,IF(X268=2,$AL$57,IF(X268=3,$AL$76,IF(X268=4,$AL$95,IF(X268=5,$AL$114,IF(X268=6,$AL$133,IF(X268=7,$AL$152,IF(X268=8,$AL$171,IF(X268=9,$AL$190,IF(X268=10,$AL$209,0))))))))))</f>
        <v>0</v>
      </c>
      <c r="AB268" s="115"/>
      <c r="AC268" s="116"/>
      <c r="AD268" s="120">
        <f t="shared" ref="AD268" si="15">IF(I268="○",ROUNDUP(R268*AA268,1),0)</f>
        <v>0</v>
      </c>
      <c r="AE268" s="121"/>
      <c r="AF268" s="121"/>
      <c r="AG268" s="121"/>
      <c r="AH268" s="121"/>
      <c r="AI268" s="122"/>
      <c r="AJ268" s="60"/>
      <c r="AT268" s="31"/>
      <c r="AU268" s="31"/>
      <c r="AV268" s="31"/>
      <c r="AW268" s="31"/>
      <c r="AX268" s="31"/>
      <c r="AY268" s="31"/>
      <c r="AZ268" s="31"/>
      <c r="BA268" s="123" t="str">
        <f>IF(OR(I268="×",BA272="×"),"×","●")</f>
        <v>●</v>
      </c>
      <c r="BB268" s="124">
        <f>IF(BA268="●",IF(I268="定","-",I268),"-")</f>
        <v>0</v>
      </c>
      <c r="BC268" s="31"/>
      <c r="BD268" s="3"/>
      <c r="BE268" s="3"/>
      <c r="BF268" s="3"/>
    </row>
    <row r="269" spans="3:58" ht="10.9" customHeight="1" x14ac:dyDescent="0.15">
      <c r="C269" s="126"/>
      <c r="D269" s="129"/>
      <c r="E269" s="132"/>
      <c r="F269" s="132"/>
      <c r="G269" s="126"/>
      <c r="H269" s="132"/>
      <c r="I269" s="155"/>
      <c r="J269" s="156"/>
      <c r="K269" s="385"/>
      <c r="L269" s="146"/>
      <c r="M269" s="147"/>
      <c r="N269" s="147"/>
      <c r="O269" s="147"/>
      <c r="P269" s="147"/>
      <c r="Q269" s="148"/>
      <c r="R269" s="152"/>
      <c r="S269" s="153"/>
      <c r="T269" s="153"/>
      <c r="U269" s="153"/>
      <c r="V269" s="153"/>
      <c r="W269" s="154"/>
      <c r="X269" s="155"/>
      <c r="Y269" s="156"/>
      <c r="Z269" s="157"/>
      <c r="AA269" s="114"/>
      <c r="AB269" s="115"/>
      <c r="AC269" s="116"/>
      <c r="AD269" s="120"/>
      <c r="AE269" s="121"/>
      <c r="AF269" s="121"/>
      <c r="AG269" s="121"/>
      <c r="AH269" s="121"/>
      <c r="AI269" s="122"/>
      <c r="AJ269" s="60"/>
      <c r="AT269" s="31"/>
      <c r="AU269" s="31"/>
      <c r="AV269" s="31"/>
      <c r="AW269" s="31"/>
      <c r="AX269" s="31"/>
      <c r="AY269" s="31"/>
      <c r="AZ269" s="31"/>
      <c r="BA269" s="123"/>
      <c r="BB269" s="124"/>
      <c r="BC269" s="31"/>
      <c r="BD269" s="3"/>
      <c r="BE269" s="3"/>
      <c r="BF269" s="3"/>
    </row>
    <row r="270" spans="3:58" ht="10.9" customHeight="1" x14ac:dyDescent="0.15">
      <c r="C270" s="126"/>
      <c r="D270" s="129"/>
      <c r="E270" s="132"/>
      <c r="F270" s="132"/>
      <c r="G270" s="126"/>
      <c r="H270" s="132"/>
      <c r="I270" s="155"/>
      <c r="J270" s="156"/>
      <c r="K270" s="385"/>
      <c r="L270" s="146"/>
      <c r="M270" s="147"/>
      <c r="N270" s="147"/>
      <c r="O270" s="147"/>
      <c r="P270" s="147"/>
      <c r="Q270" s="148"/>
      <c r="R270" s="152"/>
      <c r="S270" s="153"/>
      <c r="T270" s="153"/>
      <c r="U270" s="153"/>
      <c r="V270" s="153"/>
      <c r="W270" s="154"/>
      <c r="X270" s="155"/>
      <c r="Y270" s="156"/>
      <c r="Z270" s="157"/>
      <c r="AA270" s="114"/>
      <c r="AB270" s="115"/>
      <c r="AC270" s="116"/>
      <c r="AD270" s="120"/>
      <c r="AE270" s="121"/>
      <c r="AF270" s="121"/>
      <c r="AG270" s="121"/>
      <c r="AH270" s="121"/>
      <c r="AI270" s="122"/>
      <c r="AJ270" s="60"/>
      <c r="AT270" s="31"/>
      <c r="AU270" s="31"/>
      <c r="AV270" s="31"/>
      <c r="AW270" s="31"/>
      <c r="AX270" s="31"/>
      <c r="AY270" s="31"/>
      <c r="AZ270" s="31"/>
      <c r="BA270" s="123"/>
      <c r="BB270" s="124"/>
      <c r="BC270" s="31"/>
      <c r="BD270" s="3"/>
      <c r="BE270" s="3"/>
      <c r="BF270" s="3"/>
    </row>
    <row r="271" spans="3:58" ht="10.9" customHeight="1" x14ac:dyDescent="0.15">
      <c r="C271" s="127"/>
      <c r="D271" s="130"/>
      <c r="E271" s="133"/>
      <c r="F271" s="133"/>
      <c r="G271" s="127"/>
      <c r="H271" s="133"/>
      <c r="I271" s="158"/>
      <c r="J271" s="159"/>
      <c r="K271" s="386"/>
      <c r="L271" s="149"/>
      <c r="M271" s="150"/>
      <c r="N271" s="150"/>
      <c r="O271" s="150"/>
      <c r="P271" s="150"/>
      <c r="Q271" s="151"/>
      <c r="R271" s="152"/>
      <c r="S271" s="153"/>
      <c r="T271" s="153"/>
      <c r="U271" s="153"/>
      <c r="V271" s="153"/>
      <c r="W271" s="154"/>
      <c r="X271" s="158"/>
      <c r="Y271" s="159"/>
      <c r="Z271" s="160"/>
      <c r="AA271" s="117"/>
      <c r="AB271" s="118"/>
      <c r="AC271" s="119"/>
      <c r="AD271" s="120"/>
      <c r="AE271" s="121"/>
      <c r="AF271" s="121"/>
      <c r="AG271" s="121"/>
      <c r="AH271" s="121"/>
      <c r="AI271" s="122"/>
      <c r="AJ271" s="60"/>
      <c r="AT271" s="31"/>
      <c r="AU271" s="31"/>
      <c r="AV271" s="31"/>
      <c r="AW271" s="31"/>
      <c r="AX271" s="31"/>
      <c r="AY271" s="31"/>
      <c r="AZ271" s="31"/>
      <c r="BA271" s="123"/>
      <c r="BB271" s="124"/>
      <c r="BC271" s="31"/>
      <c r="BD271" s="3"/>
      <c r="BE271" s="3"/>
      <c r="BF271" s="3"/>
    </row>
    <row r="272" spans="3:58" ht="10.9" customHeight="1" x14ac:dyDescent="0.15">
      <c r="C272" s="125">
        <v>8</v>
      </c>
      <c r="D272" s="128" t="s">
        <v>76</v>
      </c>
      <c r="E272" s="131">
        <v>11</v>
      </c>
      <c r="F272" s="131" t="s">
        <v>77</v>
      </c>
      <c r="G272" s="125" t="s">
        <v>80</v>
      </c>
      <c r="H272" s="131"/>
      <c r="I272" s="382"/>
      <c r="J272" s="383"/>
      <c r="K272" s="384"/>
      <c r="L272" s="143">
        <f>E$220</f>
        <v>0</v>
      </c>
      <c r="M272" s="144"/>
      <c r="N272" s="144"/>
      <c r="O272" s="144"/>
      <c r="P272" s="144"/>
      <c r="Q272" s="145"/>
      <c r="R272" s="152">
        <f t="shared" ref="R272" si="16">IF(AND(I272="○",BA272="●"),2+ROUNDDOWN(($L272-100)/100,0)*2,0)</f>
        <v>0</v>
      </c>
      <c r="S272" s="153"/>
      <c r="T272" s="153"/>
      <c r="U272" s="153"/>
      <c r="V272" s="153"/>
      <c r="W272" s="154"/>
      <c r="X272" s="155">
        <v>1</v>
      </c>
      <c r="Y272" s="156"/>
      <c r="Z272" s="157"/>
      <c r="AA272" s="114">
        <f>IF(X272=1,$AL$38,IF(X272=2,$AL$57,IF(X272=3,$AL$76,IF(X272=4,$AL$95,IF(X272=5,$AL$114,IF(X272=6,$AL$133,IF(X272=7,$AL$152,IF(X272=8,$AL$171,IF(X272=9,$AL$190,IF(X272=10,$AL$209,0))))))))))</f>
        <v>0</v>
      </c>
      <c r="AB272" s="115"/>
      <c r="AC272" s="116"/>
      <c r="AD272" s="120">
        <f t="shared" ref="AD272" si="17">IF(I272="○",ROUNDUP(R272*AA272,1),0)</f>
        <v>0</v>
      </c>
      <c r="AE272" s="121"/>
      <c r="AF272" s="121"/>
      <c r="AG272" s="121"/>
      <c r="AH272" s="121"/>
      <c r="AI272" s="122"/>
      <c r="AJ272" s="60"/>
      <c r="AT272" s="31"/>
      <c r="AU272" s="31"/>
      <c r="AV272" s="31"/>
      <c r="AW272" s="31"/>
      <c r="AX272" s="31"/>
      <c r="AY272" s="31"/>
      <c r="AZ272" s="31"/>
      <c r="BA272" s="123" t="str">
        <f>IF(OR(I272="×",BA276="×"),"×","●")</f>
        <v>●</v>
      </c>
      <c r="BB272" s="124">
        <f>IF(BA272="●",IF(I272="定","-",I272),"-")</f>
        <v>0</v>
      </c>
      <c r="BC272" s="31"/>
      <c r="BD272" s="3"/>
      <c r="BE272" s="3"/>
      <c r="BF272" s="3"/>
    </row>
    <row r="273" spans="3:58" ht="10.9" customHeight="1" x14ac:dyDescent="0.15">
      <c r="C273" s="126"/>
      <c r="D273" s="129"/>
      <c r="E273" s="132"/>
      <c r="F273" s="132"/>
      <c r="G273" s="126"/>
      <c r="H273" s="132"/>
      <c r="I273" s="155"/>
      <c r="J273" s="156"/>
      <c r="K273" s="385"/>
      <c r="L273" s="146"/>
      <c r="M273" s="147"/>
      <c r="N273" s="147"/>
      <c r="O273" s="147"/>
      <c r="P273" s="147"/>
      <c r="Q273" s="148"/>
      <c r="R273" s="152"/>
      <c r="S273" s="153"/>
      <c r="T273" s="153"/>
      <c r="U273" s="153"/>
      <c r="V273" s="153"/>
      <c r="W273" s="154"/>
      <c r="X273" s="155"/>
      <c r="Y273" s="156"/>
      <c r="Z273" s="157"/>
      <c r="AA273" s="114"/>
      <c r="AB273" s="115"/>
      <c r="AC273" s="116"/>
      <c r="AD273" s="120"/>
      <c r="AE273" s="121"/>
      <c r="AF273" s="121"/>
      <c r="AG273" s="121"/>
      <c r="AH273" s="121"/>
      <c r="AI273" s="122"/>
      <c r="AJ273" s="60"/>
      <c r="AT273" s="31"/>
      <c r="AU273" s="31"/>
      <c r="AV273" s="31"/>
      <c r="AW273" s="31"/>
      <c r="AX273" s="31"/>
      <c r="AY273" s="31"/>
      <c r="AZ273" s="31"/>
      <c r="BA273" s="123"/>
      <c r="BB273" s="124"/>
      <c r="BC273" s="31"/>
      <c r="BD273" s="3"/>
      <c r="BE273" s="3"/>
      <c r="BF273" s="3"/>
    </row>
    <row r="274" spans="3:58" ht="10.9" customHeight="1" x14ac:dyDescent="0.15">
      <c r="C274" s="126"/>
      <c r="D274" s="129"/>
      <c r="E274" s="132"/>
      <c r="F274" s="132"/>
      <c r="G274" s="126"/>
      <c r="H274" s="132"/>
      <c r="I274" s="155"/>
      <c r="J274" s="156"/>
      <c r="K274" s="385"/>
      <c r="L274" s="146"/>
      <c r="M274" s="147"/>
      <c r="N274" s="147"/>
      <c r="O274" s="147"/>
      <c r="P274" s="147"/>
      <c r="Q274" s="148"/>
      <c r="R274" s="152"/>
      <c r="S274" s="153"/>
      <c r="T274" s="153"/>
      <c r="U274" s="153"/>
      <c r="V274" s="153"/>
      <c r="W274" s="154"/>
      <c r="X274" s="155"/>
      <c r="Y274" s="156"/>
      <c r="Z274" s="157"/>
      <c r="AA274" s="114"/>
      <c r="AB274" s="115"/>
      <c r="AC274" s="116"/>
      <c r="AD274" s="120"/>
      <c r="AE274" s="121"/>
      <c r="AF274" s="121"/>
      <c r="AG274" s="121"/>
      <c r="AH274" s="121"/>
      <c r="AI274" s="122"/>
      <c r="AJ274" s="60"/>
      <c r="AT274" s="31"/>
      <c r="AU274" s="31"/>
      <c r="AV274" s="31"/>
      <c r="AW274" s="31"/>
      <c r="AX274" s="31"/>
      <c r="AY274" s="31"/>
      <c r="AZ274" s="31"/>
      <c r="BA274" s="123"/>
      <c r="BB274" s="124"/>
      <c r="BC274" s="31"/>
      <c r="BD274" s="3"/>
      <c r="BE274" s="3"/>
      <c r="BF274" s="3"/>
    </row>
    <row r="275" spans="3:58" ht="10.9" customHeight="1" x14ac:dyDescent="0.15">
      <c r="C275" s="127"/>
      <c r="D275" s="130"/>
      <c r="E275" s="133"/>
      <c r="F275" s="133"/>
      <c r="G275" s="127"/>
      <c r="H275" s="133"/>
      <c r="I275" s="158"/>
      <c r="J275" s="159"/>
      <c r="K275" s="386"/>
      <c r="L275" s="149"/>
      <c r="M275" s="150"/>
      <c r="N275" s="150"/>
      <c r="O275" s="150"/>
      <c r="P275" s="150"/>
      <c r="Q275" s="151"/>
      <c r="R275" s="152"/>
      <c r="S275" s="153"/>
      <c r="T275" s="153"/>
      <c r="U275" s="153"/>
      <c r="V275" s="153"/>
      <c r="W275" s="154"/>
      <c r="X275" s="158"/>
      <c r="Y275" s="159"/>
      <c r="Z275" s="160"/>
      <c r="AA275" s="117"/>
      <c r="AB275" s="118"/>
      <c r="AC275" s="119"/>
      <c r="AD275" s="120"/>
      <c r="AE275" s="121"/>
      <c r="AF275" s="121"/>
      <c r="AG275" s="121"/>
      <c r="AH275" s="121"/>
      <c r="AI275" s="122"/>
      <c r="AJ275" s="60"/>
      <c r="AT275" s="31"/>
      <c r="AU275" s="31"/>
      <c r="AV275" s="31"/>
      <c r="AW275" s="31"/>
      <c r="AX275" s="31"/>
      <c r="AY275" s="31"/>
      <c r="AZ275" s="31"/>
      <c r="BA275" s="123"/>
      <c r="BB275" s="124"/>
      <c r="BC275" s="31"/>
      <c r="BD275" s="3"/>
      <c r="BE275" s="3"/>
      <c r="BF275" s="3"/>
    </row>
    <row r="276" spans="3:58" ht="10.9" customHeight="1" x14ac:dyDescent="0.15">
      <c r="C276" s="125">
        <v>8</v>
      </c>
      <c r="D276" s="128" t="s">
        <v>76</v>
      </c>
      <c r="E276" s="131">
        <v>12</v>
      </c>
      <c r="F276" s="131" t="s">
        <v>77</v>
      </c>
      <c r="G276" s="125" t="s">
        <v>81</v>
      </c>
      <c r="H276" s="131"/>
      <c r="I276" s="382"/>
      <c r="J276" s="383"/>
      <c r="K276" s="384"/>
      <c r="L276" s="143">
        <f>E$220</f>
        <v>0</v>
      </c>
      <c r="M276" s="144"/>
      <c r="N276" s="144"/>
      <c r="O276" s="144"/>
      <c r="P276" s="144"/>
      <c r="Q276" s="145"/>
      <c r="R276" s="152">
        <f t="shared" ref="R276" si="18">IF(AND(I276="○",BA276="●"),2+ROUNDDOWN(($L276-100)/100,0)*2,0)</f>
        <v>0</v>
      </c>
      <c r="S276" s="153"/>
      <c r="T276" s="153"/>
      <c r="U276" s="153"/>
      <c r="V276" s="153"/>
      <c r="W276" s="154"/>
      <c r="X276" s="155">
        <v>1</v>
      </c>
      <c r="Y276" s="156"/>
      <c r="Z276" s="157"/>
      <c r="AA276" s="114">
        <f>IF(X276=1,$AL$38,IF(X276=2,$AL$57,IF(X276=3,$AL$76,IF(X276=4,$AL$95,IF(X276=5,$AL$114,IF(X276=6,$AL$133,IF(X276=7,$AL$152,IF(X276=8,$AL$171,IF(X276=9,$AL$190,IF(X276=10,$AL$209,0))))))))))</f>
        <v>0</v>
      </c>
      <c r="AB276" s="115"/>
      <c r="AC276" s="116"/>
      <c r="AD276" s="120">
        <f t="shared" ref="AD276" si="19">IF(I276="○",ROUNDUP(R276*AA276,1),0)</f>
        <v>0</v>
      </c>
      <c r="AE276" s="121"/>
      <c r="AF276" s="121"/>
      <c r="AG276" s="121"/>
      <c r="AH276" s="121"/>
      <c r="AI276" s="122"/>
      <c r="AJ276" s="60"/>
      <c r="AT276" s="31"/>
      <c r="AU276" s="31"/>
      <c r="AV276" s="31"/>
      <c r="AW276" s="31"/>
      <c r="AX276" s="31"/>
      <c r="AY276" s="31"/>
      <c r="AZ276" s="31"/>
      <c r="BA276" s="123" t="str">
        <f>IF(OR(I276="×",BA280="×"),"×","●")</f>
        <v>●</v>
      </c>
      <c r="BB276" s="124">
        <f>IF(BA276="●",IF(I276="定","-",I276),"-")</f>
        <v>0</v>
      </c>
      <c r="BC276" s="31"/>
      <c r="BD276" s="3"/>
      <c r="BE276" s="3"/>
      <c r="BF276" s="3"/>
    </row>
    <row r="277" spans="3:58" ht="10.9" customHeight="1" x14ac:dyDescent="0.15">
      <c r="C277" s="126"/>
      <c r="D277" s="129"/>
      <c r="E277" s="132"/>
      <c r="F277" s="132"/>
      <c r="G277" s="126"/>
      <c r="H277" s="132"/>
      <c r="I277" s="155"/>
      <c r="J277" s="156"/>
      <c r="K277" s="385"/>
      <c r="L277" s="146"/>
      <c r="M277" s="147"/>
      <c r="N277" s="147"/>
      <c r="O277" s="147"/>
      <c r="P277" s="147"/>
      <c r="Q277" s="148"/>
      <c r="R277" s="152"/>
      <c r="S277" s="153"/>
      <c r="T277" s="153"/>
      <c r="U277" s="153"/>
      <c r="V277" s="153"/>
      <c r="W277" s="154"/>
      <c r="X277" s="155"/>
      <c r="Y277" s="156"/>
      <c r="Z277" s="157"/>
      <c r="AA277" s="114"/>
      <c r="AB277" s="115"/>
      <c r="AC277" s="116"/>
      <c r="AD277" s="120"/>
      <c r="AE277" s="121"/>
      <c r="AF277" s="121"/>
      <c r="AG277" s="121"/>
      <c r="AH277" s="121"/>
      <c r="AI277" s="122"/>
      <c r="AJ277" s="60"/>
      <c r="AT277" s="31"/>
      <c r="AU277" s="31"/>
      <c r="AV277" s="31"/>
      <c r="AW277" s="31"/>
      <c r="AX277" s="31"/>
      <c r="AY277" s="31"/>
      <c r="AZ277" s="31"/>
      <c r="BA277" s="123"/>
      <c r="BB277" s="124"/>
      <c r="BC277" s="31"/>
      <c r="BD277" s="3"/>
      <c r="BE277" s="3"/>
      <c r="BF277" s="3"/>
    </row>
    <row r="278" spans="3:58" ht="10.9" customHeight="1" x14ac:dyDescent="0.15">
      <c r="C278" s="126"/>
      <c r="D278" s="129"/>
      <c r="E278" s="132"/>
      <c r="F278" s="132"/>
      <c r="G278" s="126"/>
      <c r="H278" s="132"/>
      <c r="I278" s="155"/>
      <c r="J278" s="156"/>
      <c r="K278" s="385"/>
      <c r="L278" s="146"/>
      <c r="M278" s="147"/>
      <c r="N278" s="147"/>
      <c r="O278" s="147"/>
      <c r="P278" s="147"/>
      <c r="Q278" s="148"/>
      <c r="R278" s="152"/>
      <c r="S278" s="153"/>
      <c r="T278" s="153"/>
      <c r="U278" s="153"/>
      <c r="V278" s="153"/>
      <c r="W278" s="154"/>
      <c r="X278" s="155"/>
      <c r="Y278" s="156"/>
      <c r="Z278" s="157"/>
      <c r="AA278" s="114"/>
      <c r="AB278" s="115"/>
      <c r="AC278" s="116"/>
      <c r="AD278" s="120"/>
      <c r="AE278" s="121"/>
      <c r="AF278" s="121"/>
      <c r="AG278" s="121"/>
      <c r="AH278" s="121"/>
      <c r="AI278" s="122"/>
      <c r="AJ278" s="60"/>
      <c r="AT278" s="31"/>
      <c r="AU278" s="31"/>
      <c r="AV278" s="31"/>
      <c r="AW278" s="31"/>
      <c r="AX278" s="31"/>
      <c r="AY278" s="31"/>
      <c r="AZ278" s="31"/>
      <c r="BA278" s="123"/>
      <c r="BB278" s="124"/>
      <c r="BC278" s="31"/>
      <c r="BD278" s="3"/>
      <c r="BE278" s="3"/>
      <c r="BF278" s="3"/>
    </row>
    <row r="279" spans="3:58" ht="10.9" customHeight="1" x14ac:dyDescent="0.15">
      <c r="C279" s="127"/>
      <c r="D279" s="130"/>
      <c r="E279" s="133"/>
      <c r="F279" s="133"/>
      <c r="G279" s="127"/>
      <c r="H279" s="133"/>
      <c r="I279" s="158"/>
      <c r="J279" s="159"/>
      <c r="K279" s="386"/>
      <c r="L279" s="149"/>
      <c r="M279" s="150"/>
      <c r="N279" s="150"/>
      <c r="O279" s="150"/>
      <c r="P279" s="150"/>
      <c r="Q279" s="151"/>
      <c r="R279" s="152"/>
      <c r="S279" s="153"/>
      <c r="T279" s="153"/>
      <c r="U279" s="153"/>
      <c r="V279" s="153"/>
      <c r="W279" s="154"/>
      <c r="X279" s="158"/>
      <c r="Y279" s="159"/>
      <c r="Z279" s="160"/>
      <c r="AA279" s="117"/>
      <c r="AB279" s="118"/>
      <c r="AC279" s="119"/>
      <c r="AD279" s="120"/>
      <c r="AE279" s="121"/>
      <c r="AF279" s="121"/>
      <c r="AG279" s="121"/>
      <c r="AH279" s="121"/>
      <c r="AI279" s="122"/>
      <c r="AJ279" s="60"/>
      <c r="AT279" s="31"/>
      <c r="AU279" s="31"/>
      <c r="AV279" s="31"/>
      <c r="AW279" s="31"/>
      <c r="AX279" s="31"/>
      <c r="AY279" s="31"/>
      <c r="AZ279" s="31"/>
      <c r="BA279" s="123"/>
      <c r="BB279" s="124"/>
      <c r="BC279" s="31"/>
      <c r="BD279" s="3"/>
      <c r="BE279" s="3"/>
      <c r="BF279" s="3"/>
    </row>
    <row r="280" spans="3:58" ht="10.9" customHeight="1" x14ac:dyDescent="0.15">
      <c r="C280" s="125">
        <v>8</v>
      </c>
      <c r="D280" s="128" t="s">
        <v>76</v>
      </c>
      <c r="E280" s="131">
        <v>13</v>
      </c>
      <c r="F280" s="131" t="s">
        <v>77</v>
      </c>
      <c r="G280" s="125" t="s">
        <v>82</v>
      </c>
      <c r="H280" s="131"/>
      <c r="I280" s="382"/>
      <c r="J280" s="383"/>
      <c r="K280" s="384"/>
      <c r="L280" s="143">
        <f>E$220</f>
        <v>0</v>
      </c>
      <c r="M280" s="144"/>
      <c r="N280" s="144"/>
      <c r="O280" s="144"/>
      <c r="P280" s="144"/>
      <c r="Q280" s="145"/>
      <c r="R280" s="152">
        <f t="shared" ref="R280" si="20">IF(AND(I280="○",BA280="●"),2+ROUNDDOWN(($L280-100)/100,0)*2,0)</f>
        <v>0</v>
      </c>
      <c r="S280" s="153"/>
      <c r="T280" s="153"/>
      <c r="U280" s="153"/>
      <c r="V280" s="153"/>
      <c r="W280" s="154"/>
      <c r="X280" s="155">
        <v>1</v>
      </c>
      <c r="Y280" s="156"/>
      <c r="Z280" s="157"/>
      <c r="AA280" s="114">
        <f>IF(X280=1,$AL$38,IF(X280=2,$AL$57,IF(X280=3,$AL$76,IF(X280=4,$AL$95,IF(X280=5,$AL$114,IF(X280=6,$AL$133,IF(X280=7,$AL$152,IF(X280=8,$AL$171,IF(X280=9,$AL$190,IF(X280=10,$AL$209,0))))))))))</f>
        <v>0</v>
      </c>
      <c r="AB280" s="115"/>
      <c r="AC280" s="116"/>
      <c r="AD280" s="120">
        <f t="shared" ref="AD280" si="21">IF(I280="○",ROUNDUP(R280*AA280,1),0)</f>
        <v>0</v>
      </c>
      <c r="AE280" s="121"/>
      <c r="AF280" s="121"/>
      <c r="AG280" s="121"/>
      <c r="AH280" s="121"/>
      <c r="AI280" s="122"/>
      <c r="AJ280" s="60"/>
      <c r="AT280" s="31"/>
      <c r="AU280" s="31"/>
      <c r="AV280" s="31"/>
      <c r="AW280" s="31"/>
      <c r="AX280" s="31"/>
      <c r="AY280" s="31"/>
      <c r="AZ280" s="31"/>
      <c r="BA280" s="123" t="str">
        <f t="shared" ref="BA280" si="22">IF(OR(I280="×",BA284="×"),"×","●")</f>
        <v>●</v>
      </c>
      <c r="BB280" s="124">
        <f>IF(BA280="●",IF(I280="定","-",I280),"-")</f>
        <v>0</v>
      </c>
      <c r="BC280" s="31"/>
      <c r="BD280" s="3"/>
      <c r="BE280" s="3"/>
      <c r="BF280" s="3"/>
    </row>
    <row r="281" spans="3:58" ht="10.9" customHeight="1" x14ac:dyDescent="0.15">
      <c r="C281" s="126"/>
      <c r="D281" s="129"/>
      <c r="E281" s="132"/>
      <c r="F281" s="132"/>
      <c r="G281" s="126"/>
      <c r="H281" s="132"/>
      <c r="I281" s="155"/>
      <c r="J281" s="156"/>
      <c r="K281" s="385"/>
      <c r="L281" s="146"/>
      <c r="M281" s="147"/>
      <c r="N281" s="147"/>
      <c r="O281" s="147"/>
      <c r="P281" s="147"/>
      <c r="Q281" s="148"/>
      <c r="R281" s="152"/>
      <c r="S281" s="153"/>
      <c r="T281" s="153"/>
      <c r="U281" s="153"/>
      <c r="V281" s="153"/>
      <c r="W281" s="154"/>
      <c r="X281" s="155"/>
      <c r="Y281" s="156"/>
      <c r="Z281" s="157"/>
      <c r="AA281" s="114"/>
      <c r="AB281" s="115"/>
      <c r="AC281" s="116"/>
      <c r="AD281" s="120"/>
      <c r="AE281" s="121"/>
      <c r="AF281" s="121"/>
      <c r="AG281" s="121"/>
      <c r="AH281" s="121"/>
      <c r="AI281" s="122"/>
      <c r="AJ281" s="60"/>
      <c r="AT281" s="31"/>
      <c r="AU281" s="31"/>
      <c r="AV281" s="31"/>
      <c r="AW281" s="31"/>
      <c r="AX281" s="31"/>
      <c r="AY281" s="31"/>
      <c r="AZ281" s="31"/>
      <c r="BA281" s="123"/>
      <c r="BB281" s="124"/>
      <c r="BC281" s="31"/>
      <c r="BD281" s="3"/>
      <c r="BE281" s="3"/>
      <c r="BF281" s="3"/>
    </row>
    <row r="282" spans="3:58" ht="10.9" customHeight="1" x14ac:dyDescent="0.15">
      <c r="C282" s="126"/>
      <c r="D282" s="129"/>
      <c r="E282" s="132"/>
      <c r="F282" s="132"/>
      <c r="G282" s="126"/>
      <c r="H282" s="132"/>
      <c r="I282" s="155"/>
      <c r="J282" s="156"/>
      <c r="K282" s="385"/>
      <c r="L282" s="146"/>
      <c r="M282" s="147"/>
      <c r="N282" s="147"/>
      <c r="O282" s="147"/>
      <c r="P282" s="147"/>
      <c r="Q282" s="148"/>
      <c r="R282" s="152"/>
      <c r="S282" s="153"/>
      <c r="T282" s="153"/>
      <c r="U282" s="153"/>
      <c r="V282" s="153"/>
      <c r="W282" s="154"/>
      <c r="X282" s="155"/>
      <c r="Y282" s="156"/>
      <c r="Z282" s="157"/>
      <c r="AA282" s="114"/>
      <c r="AB282" s="115"/>
      <c r="AC282" s="116"/>
      <c r="AD282" s="120"/>
      <c r="AE282" s="121"/>
      <c r="AF282" s="121"/>
      <c r="AG282" s="121"/>
      <c r="AH282" s="121"/>
      <c r="AI282" s="122"/>
      <c r="AJ282" s="60"/>
      <c r="AT282" s="31"/>
      <c r="AU282" s="31"/>
      <c r="AV282" s="31"/>
      <c r="AW282" s="31"/>
      <c r="AX282" s="31"/>
      <c r="AY282" s="31"/>
      <c r="AZ282" s="31"/>
      <c r="BA282" s="123"/>
      <c r="BB282" s="124"/>
      <c r="BC282" s="31"/>
      <c r="BD282" s="3"/>
      <c r="BE282" s="3"/>
      <c r="BF282" s="3"/>
    </row>
    <row r="283" spans="3:58" ht="10.9" customHeight="1" x14ac:dyDescent="0.15">
      <c r="C283" s="127"/>
      <c r="D283" s="130"/>
      <c r="E283" s="133"/>
      <c r="F283" s="133"/>
      <c r="G283" s="127"/>
      <c r="H283" s="133"/>
      <c r="I283" s="158"/>
      <c r="J283" s="159"/>
      <c r="K283" s="386"/>
      <c r="L283" s="149"/>
      <c r="M283" s="150"/>
      <c r="N283" s="150"/>
      <c r="O283" s="150"/>
      <c r="P283" s="150"/>
      <c r="Q283" s="151"/>
      <c r="R283" s="152"/>
      <c r="S283" s="153"/>
      <c r="T283" s="153"/>
      <c r="U283" s="153"/>
      <c r="V283" s="153"/>
      <c r="W283" s="154"/>
      <c r="X283" s="158"/>
      <c r="Y283" s="159"/>
      <c r="Z283" s="160"/>
      <c r="AA283" s="117"/>
      <c r="AB283" s="118"/>
      <c r="AC283" s="119"/>
      <c r="AD283" s="120"/>
      <c r="AE283" s="121"/>
      <c r="AF283" s="121"/>
      <c r="AG283" s="121"/>
      <c r="AH283" s="121"/>
      <c r="AI283" s="122"/>
      <c r="AJ283" s="60"/>
      <c r="AT283" s="31"/>
      <c r="AU283" s="31"/>
      <c r="AV283" s="31"/>
      <c r="AW283" s="31"/>
      <c r="AX283" s="31"/>
      <c r="AY283" s="31"/>
      <c r="AZ283" s="31"/>
      <c r="BA283" s="123"/>
      <c r="BB283" s="124"/>
      <c r="BC283" s="31"/>
      <c r="BD283" s="3"/>
      <c r="BE283" s="3"/>
      <c r="BF283" s="3"/>
    </row>
    <row r="284" spans="3:58" ht="10.9" customHeight="1" x14ac:dyDescent="0.15">
      <c r="C284" s="125">
        <v>8</v>
      </c>
      <c r="D284" s="128" t="s">
        <v>76</v>
      </c>
      <c r="E284" s="131">
        <v>14</v>
      </c>
      <c r="F284" s="131" t="s">
        <v>77</v>
      </c>
      <c r="G284" s="125" t="s">
        <v>83</v>
      </c>
      <c r="H284" s="131"/>
      <c r="I284" s="382"/>
      <c r="J284" s="383"/>
      <c r="K284" s="384"/>
      <c r="L284" s="143">
        <f>E$220</f>
        <v>0</v>
      </c>
      <c r="M284" s="144"/>
      <c r="N284" s="144"/>
      <c r="O284" s="144"/>
      <c r="P284" s="144"/>
      <c r="Q284" s="145"/>
      <c r="R284" s="152">
        <f t="shared" ref="R284" si="23">IF(AND(I284="○",BA284="●"),2+ROUNDDOWN(($L284-100)/100,0)*2,0)</f>
        <v>0</v>
      </c>
      <c r="S284" s="153"/>
      <c r="T284" s="153"/>
      <c r="U284" s="153"/>
      <c r="V284" s="153"/>
      <c r="W284" s="154"/>
      <c r="X284" s="155">
        <v>1</v>
      </c>
      <c r="Y284" s="156"/>
      <c r="Z284" s="157"/>
      <c r="AA284" s="114">
        <f>IF(X284=1,$AL$38,IF(X284=2,$AL$57,IF(X284=3,$AL$76,IF(X284=4,$AL$95,IF(X284=5,$AL$114,IF(X284=6,$AL$133,IF(X284=7,$AL$152,IF(X284=8,$AL$171,IF(X284=9,$AL$190,IF(X284=10,$AL$209,0))))))))))</f>
        <v>0</v>
      </c>
      <c r="AB284" s="115"/>
      <c r="AC284" s="116"/>
      <c r="AD284" s="120">
        <f t="shared" ref="AD284" si="24">IF(I284="○",ROUNDUP(R284*AA284,1),0)</f>
        <v>0</v>
      </c>
      <c r="AE284" s="121"/>
      <c r="AF284" s="121"/>
      <c r="AG284" s="121"/>
      <c r="AH284" s="121"/>
      <c r="AI284" s="122"/>
      <c r="AJ284" s="60"/>
      <c r="AT284" s="31"/>
      <c r="AU284" s="31"/>
      <c r="AV284" s="31"/>
      <c r="AW284" s="31"/>
      <c r="AX284" s="31"/>
      <c r="AY284" s="31"/>
      <c r="AZ284" s="31"/>
      <c r="BA284" s="123" t="str">
        <f t="shared" ref="BA284" si="25">IF(OR(I284="×",BA288="×"),"×","●")</f>
        <v>●</v>
      </c>
      <c r="BB284" s="124">
        <f>IF(BA284="●",IF(I284="定","-",I284),"-")</f>
        <v>0</v>
      </c>
      <c r="BC284" s="31"/>
      <c r="BD284" s="3"/>
      <c r="BE284" s="3"/>
      <c r="BF284" s="3"/>
    </row>
    <row r="285" spans="3:58" ht="10.9" customHeight="1" x14ac:dyDescent="0.15">
      <c r="C285" s="126"/>
      <c r="D285" s="129"/>
      <c r="E285" s="132"/>
      <c r="F285" s="132"/>
      <c r="G285" s="126"/>
      <c r="H285" s="132"/>
      <c r="I285" s="155"/>
      <c r="J285" s="156"/>
      <c r="K285" s="385"/>
      <c r="L285" s="146"/>
      <c r="M285" s="147"/>
      <c r="N285" s="147"/>
      <c r="O285" s="147"/>
      <c r="P285" s="147"/>
      <c r="Q285" s="148"/>
      <c r="R285" s="152"/>
      <c r="S285" s="153"/>
      <c r="T285" s="153"/>
      <c r="U285" s="153"/>
      <c r="V285" s="153"/>
      <c r="W285" s="154"/>
      <c r="X285" s="155"/>
      <c r="Y285" s="156"/>
      <c r="Z285" s="157"/>
      <c r="AA285" s="114"/>
      <c r="AB285" s="115"/>
      <c r="AC285" s="116"/>
      <c r="AD285" s="120"/>
      <c r="AE285" s="121"/>
      <c r="AF285" s="121"/>
      <c r="AG285" s="121"/>
      <c r="AH285" s="121"/>
      <c r="AI285" s="122"/>
      <c r="AJ285" s="60"/>
      <c r="AT285" s="31"/>
      <c r="AU285" s="31"/>
      <c r="AV285" s="31"/>
      <c r="AW285" s="31"/>
      <c r="AX285" s="31"/>
      <c r="AY285" s="31"/>
      <c r="AZ285" s="31"/>
      <c r="BA285" s="123"/>
      <c r="BB285" s="124"/>
      <c r="BC285" s="31"/>
      <c r="BD285" s="3"/>
      <c r="BE285" s="3"/>
      <c r="BF285" s="3"/>
    </row>
    <row r="286" spans="3:58" ht="10.9" customHeight="1" x14ac:dyDescent="0.15">
      <c r="C286" s="126"/>
      <c r="D286" s="129"/>
      <c r="E286" s="132"/>
      <c r="F286" s="132"/>
      <c r="G286" s="126"/>
      <c r="H286" s="132"/>
      <c r="I286" s="155"/>
      <c r="J286" s="156"/>
      <c r="K286" s="385"/>
      <c r="L286" s="146"/>
      <c r="M286" s="147"/>
      <c r="N286" s="147"/>
      <c r="O286" s="147"/>
      <c r="P286" s="147"/>
      <c r="Q286" s="148"/>
      <c r="R286" s="152"/>
      <c r="S286" s="153"/>
      <c r="T286" s="153"/>
      <c r="U286" s="153"/>
      <c r="V286" s="153"/>
      <c r="W286" s="154"/>
      <c r="X286" s="155"/>
      <c r="Y286" s="156"/>
      <c r="Z286" s="157"/>
      <c r="AA286" s="114"/>
      <c r="AB286" s="115"/>
      <c r="AC286" s="116"/>
      <c r="AD286" s="120"/>
      <c r="AE286" s="121"/>
      <c r="AF286" s="121"/>
      <c r="AG286" s="121"/>
      <c r="AH286" s="121"/>
      <c r="AI286" s="122"/>
      <c r="AJ286" s="60"/>
      <c r="AT286" s="31"/>
      <c r="AU286" s="31"/>
      <c r="AV286" s="31"/>
      <c r="AW286" s="31"/>
      <c r="AX286" s="31"/>
      <c r="AY286" s="31"/>
      <c r="AZ286" s="31"/>
      <c r="BA286" s="123"/>
      <c r="BB286" s="124"/>
      <c r="BC286" s="31"/>
      <c r="BD286" s="3"/>
      <c r="BE286" s="3"/>
      <c r="BF286" s="3"/>
    </row>
    <row r="287" spans="3:58" ht="10.5" customHeight="1" x14ac:dyDescent="0.15">
      <c r="C287" s="127"/>
      <c r="D287" s="130"/>
      <c r="E287" s="133"/>
      <c r="F287" s="133"/>
      <c r="G287" s="127"/>
      <c r="H287" s="133"/>
      <c r="I287" s="158"/>
      <c r="J287" s="159"/>
      <c r="K287" s="386"/>
      <c r="L287" s="149"/>
      <c r="M287" s="150"/>
      <c r="N287" s="150"/>
      <c r="O287" s="150"/>
      <c r="P287" s="150"/>
      <c r="Q287" s="151"/>
      <c r="R287" s="152"/>
      <c r="S287" s="153"/>
      <c r="T287" s="153"/>
      <c r="U287" s="153"/>
      <c r="V287" s="153"/>
      <c r="W287" s="154"/>
      <c r="X287" s="158"/>
      <c r="Y287" s="159"/>
      <c r="Z287" s="160"/>
      <c r="AA287" s="117"/>
      <c r="AB287" s="118"/>
      <c r="AC287" s="119"/>
      <c r="AD287" s="120"/>
      <c r="AE287" s="121"/>
      <c r="AF287" s="121"/>
      <c r="AG287" s="121"/>
      <c r="AH287" s="121"/>
      <c r="AI287" s="122"/>
      <c r="AJ287" s="60"/>
      <c r="AT287" s="31"/>
      <c r="AU287" s="31"/>
      <c r="AV287" s="31"/>
      <c r="AW287" s="31"/>
      <c r="AX287" s="31"/>
      <c r="AY287" s="31"/>
      <c r="AZ287" s="31"/>
      <c r="BA287" s="123"/>
      <c r="BB287" s="124"/>
      <c r="BC287" s="31"/>
      <c r="BD287" s="3"/>
      <c r="BE287" s="3"/>
      <c r="BF287" s="3"/>
    </row>
    <row r="288" spans="3:58" ht="10.9" customHeight="1" x14ac:dyDescent="0.15">
      <c r="C288" s="125">
        <v>8</v>
      </c>
      <c r="D288" s="128" t="s">
        <v>76</v>
      </c>
      <c r="E288" s="131">
        <v>15</v>
      </c>
      <c r="F288" s="131" t="s">
        <v>77</v>
      </c>
      <c r="G288" s="125" t="s">
        <v>84</v>
      </c>
      <c r="H288" s="131"/>
      <c r="I288" s="382"/>
      <c r="J288" s="383"/>
      <c r="K288" s="384"/>
      <c r="L288" s="143">
        <f>E$220</f>
        <v>0</v>
      </c>
      <c r="M288" s="144"/>
      <c r="N288" s="144"/>
      <c r="O288" s="144"/>
      <c r="P288" s="144"/>
      <c r="Q288" s="145"/>
      <c r="R288" s="152">
        <f t="shared" ref="R288" si="26">IF(AND(I288="○",BA288="●"),2+ROUNDDOWN(($L288-100)/100,0)*2,0)</f>
        <v>0</v>
      </c>
      <c r="S288" s="153"/>
      <c r="T288" s="153"/>
      <c r="U288" s="153"/>
      <c r="V288" s="153"/>
      <c r="W288" s="154"/>
      <c r="X288" s="155">
        <v>1</v>
      </c>
      <c r="Y288" s="156"/>
      <c r="Z288" s="157"/>
      <c r="AA288" s="114">
        <f>IF(X288=1,$AL$38,IF(X288=2,$AL$57,IF(X288=3,$AL$76,IF(X288=4,$AL$95,IF(X288=5,$AL$114,IF(X288=6,$AL$133,IF(X288=7,$AL$152,IF(X288=8,$AL$171,IF(X288=9,$AL$190,IF(X288=10,$AL$209,0))))))))))</f>
        <v>0</v>
      </c>
      <c r="AB288" s="115"/>
      <c r="AC288" s="116"/>
      <c r="AD288" s="120">
        <f t="shared" ref="AD288" si="27">IF(I288="○",ROUNDUP(R288*AA288,1),0)</f>
        <v>0</v>
      </c>
      <c r="AE288" s="121"/>
      <c r="AF288" s="121"/>
      <c r="AG288" s="121"/>
      <c r="AH288" s="121"/>
      <c r="AI288" s="122"/>
      <c r="AJ288" s="60"/>
      <c r="AT288" s="31"/>
      <c r="AU288" s="31"/>
      <c r="AV288" s="31"/>
      <c r="AW288" s="31"/>
      <c r="AX288" s="31"/>
      <c r="AY288" s="31"/>
      <c r="AZ288" s="31"/>
      <c r="BA288" s="123" t="str">
        <f t="shared" ref="BA288" si="28">IF(OR(I288="×",BA292="×"),"×","●")</f>
        <v>●</v>
      </c>
      <c r="BB288" s="124">
        <f>IF(BA288="●",IF(I288="定","-",I288),"-")</f>
        <v>0</v>
      </c>
      <c r="BC288" s="31"/>
      <c r="BD288" s="3"/>
      <c r="BE288" s="3"/>
      <c r="BF288" s="3"/>
    </row>
    <row r="289" spans="3:58" ht="10.9" customHeight="1" x14ac:dyDescent="0.15">
      <c r="C289" s="126"/>
      <c r="D289" s="129"/>
      <c r="E289" s="132"/>
      <c r="F289" s="132"/>
      <c r="G289" s="126"/>
      <c r="H289" s="132"/>
      <c r="I289" s="155"/>
      <c r="J289" s="156"/>
      <c r="K289" s="385"/>
      <c r="L289" s="146"/>
      <c r="M289" s="147"/>
      <c r="N289" s="147"/>
      <c r="O289" s="147"/>
      <c r="P289" s="147"/>
      <c r="Q289" s="148"/>
      <c r="R289" s="152"/>
      <c r="S289" s="153"/>
      <c r="T289" s="153"/>
      <c r="U289" s="153"/>
      <c r="V289" s="153"/>
      <c r="W289" s="154"/>
      <c r="X289" s="155"/>
      <c r="Y289" s="156"/>
      <c r="Z289" s="157"/>
      <c r="AA289" s="114"/>
      <c r="AB289" s="115"/>
      <c r="AC289" s="116"/>
      <c r="AD289" s="120"/>
      <c r="AE289" s="121"/>
      <c r="AF289" s="121"/>
      <c r="AG289" s="121"/>
      <c r="AH289" s="121"/>
      <c r="AI289" s="122"/>
      <c r="AJ289" s="60"/>
      <c r="AT289" s="31"/>
      <c r="AU289" s="31"/>
      <c r="AV289" s="31"/>
      <c r="AW289" s="31"/>
      <c r="AX289" s="31"/>
      <c r="AY289" s="31"/>
      <c r="AZ289" s="31"/>
      <c r="BA289" s="123"/>
      <c r="BB289" s="124"/>
      <c r="BC289" s="31"/>
      <c r="BD289" s="3"/>
      <c r="BE289" s="3"/>
      <c r="BF289" s="3"/>
    </row>
    <row r="290" spans="3:58" ht="10.9" customHeight="1" x14ac:dyDescent="0.15">
      <c r="C290" s="126"/>
      <c r="D290" s="129"/>
      <c r="E290" s="132"/>
      <c r="F290" s="132"/>
      <c r="G290" s="126"/>
      <c r="H290" s="132"/>
      <c r="I290" s="155"/>
      <c r="J290" s="156"/>
      <c r="K290" s="385"/>
      <c r="L290" s="146"/>
      <c r="M290" s="147"/>
      <c r="N290" s="147"/>
      <c r="O290" s="147"/>
      <c r="P290" s="147"/>
      <c r="Q290" s="148"/>
      <c r="R290" s="152"/>
      <c r="S290" s="153"/>
      <c r="T290" s="153"/>
      <c r="U290" s="153"/>
      <c r="V290" s="153"/>
      <c r="W290" s="154"/>
      <c r="X290" s="155"/>
      <c r="Y290" s="156"/>
      <c r="Z290" s="157"/>
      <c r="AA290" s="114"/>
      <c r="AB290" s="115"/>
      <c r="AC290" s="116"/>
      <c r="AD290" s="120"/>
      <c r="AE290" s="121"/>
      <c r="AF290" s="121"/>
      <c r="AG290" s="121"/>
      <c r="AH290" s="121"/>
      <c r="AI290" s="122"/>
      <c r="AJ290" s="60"/>
      <c r="AT290" s="31"/>
      <c r="AU290" s="31"/>
      <c r="AV290" s="31"/>
      <c r="AW290" s="31"/>
      <c r="AX290" s="31"/>
      <c r="AY290" s="31"/>
      <c r="AZ290" s="31"/>
      <c r="BA290" s="123"/>
      <c r="BB290" s="124"/>
      <c r="BC290" s="31"/>
      <c r="BD290" s="3"/>
      <c r="BE290" s="3"/>
      <c r="BF290" s="3"/>
    </row>
    <row r="291" spans="3:58" ht="10.9" customHeight="1" x14ac:dyDescent="0.15">
      <c r="C291" s="127"/>
      <c r="D291" s="130"/>
      <c r="E291" s="133"/>
      <c r="F291" s="133"/>
      <c r="G291" s="127"/>
      <c r="H291" s="133"/>
      <c r="I291" s="158"/>
      <c r="J291" s="159"/>
      <c r="K291" s="386"/>
      <c r="L291" s="149"/>
      <c r="M291" s="150"/>
      <c r="N291" s="150"/>
      <c r="O291" s="150"/>
      <c r="P291" s="150"/>
      <c r="Q291" s="151"/>
      <c r="R291" s="152"/>
      <c r="S291" s="153"/>
      <c r="T291" s="153"/>
      <c r="U291" s="153"/>
      <c r="V291" s="153"/>
      <c r="W291" s="154"/>
      <c r="X291" s="158"/>
      <c r="Y291" s="159"/>
      <c r="Z291" s="160"/>
      <c r="AA291" s="117"/>
      <c r="AB291" s="118"/>
      <c r="AC291" s="119"/>
      <c r="AD291" s="120"/>
      <c r="AE291" s="121"/>
      <c r="AF291" s="121"/>
      <c r="AG291" s="121"/>
      <c r="AH291" s="121"/>
      <c r="AI291" s="122"/>
      <c r="AJ291" s="60"/>
      <c r="AT291" s="31"/>
      <c r="AU291" s="31"/>
      <c r="AV291" s="31"/>
      <c r="AW291" s="31"/>
      <c r="AX291" s="31"/>
      <c r="AY291" s="31"/>
      <c r="AZ291" s="31"/>
      <c r="BA291" s="123"/>
      <c r="BB291" s="124"/>
      <c r="BC291" s="31"/>
      <c r="BD291" s="3"/>
      <c r="BE291" s="3"/>
      <c r="BF291" s="3"/>
    </row>
    <row r="292" spans="3:58" ht="10.9" customHeight="1" x14ac:dyDescent="0.15">
      <c r="C292" s="125">
        <v>8</v>
      </c>
      <c r="D292" s="128" t="s">
        <v>76</v>
      </c>
      <c r="E292" s="131">
        <v>16</v>
      </c>
      <c r="F292" s="131" t="s">
        <v>77</v>
      </c>
      <c r="G292" s="125" t="s">
        <v>78</v>
      </c>
      <c r="H292" s="131"/>
      <c r="I292" s="382"/>
      <c r="J292" s="383"/>
      <c r="K292" s="384"/>
      <c r="L292" s="143">
        <f>E$220</f>
        <v>0</v>
      </c>
      <c r="M292" s="144"/>
      <c r="N292" s="144"/>
      <c r="O292" s="144"/>
      <c r="P292" s="144"/>
      <c r="Q292" s="145"/>
      <c r="R292" s="152">
        <f t="shared" ref="R292" si="29">IF(AND(I292="○",BA292="●"),2+ROUNDDOWN(($L292-100)/100,0)*2,0)</f>
        <v>0</v>
      </c>
      <c r="S292" s="153"/>
      <c r="T292" s="153"/>
      <c r="U292" s="153"/>
      <c r="V292" s="153"/>
      <c r="W292" s="154"/>
      <c r="X292" s="155">
        <v>1</v>
      </c>
      <c r="Y292" s="156"/>
      <c r="Z292" s="157"/>
      <c r="AA292" s="114">
        <f>IF(X292=1,$AL$38,IF(X292=2,$AL$57,IF(X292=3,$AL$76,IF(X292=4,$AL$95,IF(X292=5,$AL$114,IF(X292=6,$AL$133,IF(X292=7,$AL$152,IF(X292=8,$AL$171,IF(X292=9,$AL$190,IF(X292=10,$AL$209,0))))))))))</f>
        <v>0</v>
      </c>
      <c r="AB292" s="115"/>
      <c r="AC292" s="116"/>
      <c r="AD292" s="120">
        <f t="shared" ref="AD292" si="30">IF(I292="○",ROUNDUP(R292*AA292,1),0)</f>
        <v>0</v>
      </c>
      <c r="AE292" s="121"/>
      <c r="AF292" s="121"/>
      <c r="AG292" s="121"/>
      <c r="AH292" s="121"/>
      <c r="AI292" s="122"/>
      <c r="AJ292" s="60"/>
      <c r="AT292" s="31"/>
      <c r="AU292" s="31"/>
      <c r="AV292" s="31"/>
      <c r="AW292" s="31"/>
      <c r="AX292" s="31"/>
      <c r="AY292" s="31"/>
      <c r="AZ292" s="31"/>
      <c r="BA292" s="162" t="str">
        <f>IF($C$13="☑","×",IF(OR(K292="×",BA296="×"),"×","●"))</f>
        <v>●</v>
      </c>
      <c r="BB292" s="124">
        <f>IF(BA292="●",IF(I292="定","-",I292),"-")</f>
        <v>0</v>
      </c>
      <c r="BC292" s="31"/>
      <c r="BD292" s="3"/>
      <c r="BE292" s="3"/>
      <c r="BF292" s="3"/>
    </row>
    <row r="293" spans="3:58" ht="10.5" customHeight="1" x14ac:dyDescent="0.15">
      <c r="C293" s="126"/>
      <c r="D293" s="129"/>
      <c r="E293" s="132"/>
      <c r="F293" s="132"/>
      <c r="G293" s="126"/>
      <c r="H293" s="132"/>
      <c r="I293" s="155"/>
      <c r="J293" s="156"/>
      <c r="K293" s="385"/>
      <c r="L293" s="146"/>
      <c r="M293" s="147"/>
      <c r="N293" s="147"/>
      <c r="O293" s="147"/>
      <c r="P293" s="147"/>
      <c r="Q293" s="148"/>
      <c r="R293" s="152"/>
      <c r="S293" s="153"/>
      <c r="T293" s="153"/>
      <c r="U293" s="153"/>
      <c r="V293" s="153"/>
      <c r="W293" s="154"/>
      <c r="X293" s="155"/>
      <c r="Y293" s="156"/>
      <c r="Z293" s="157"/>
      <c r="AA293" s="114"/>
      <c r="AB293" s="115"/>
      <c r="AC293" s="116"/>
      <c r="AD293" s="120"/>
      <c r="AE293" s="121"/>
      <c r="AF293" s="121"/>
      <c r="AG293" s="121"/>
      <c r="AH293" s="121"/>
      <c r="AI293" s="122"/>
      <c r="AJ293" s="60"/>
      <c r="AT293" s="31"/>
      <c r="AU293" s="31"/>
      <c r="AV293" s="31"/>
      <c r="AW293" s="31"/>
      <c r="AX293" s="31"/>
      <c r="AY293" s="31"/>
      <c r="AZ293" s="31"/>
      <c r="BA293" s="162"/>
      <c r="BB293" s="124"/>
      <c r="BC293" s="31"/>
      <c r="BD293" s="3"/>
      <c r="BE293" s="3"/>
      <c r="BF293" s="3"/>
    </row>
    <row r="294" spans="3:58" ht="10.9" customHeight="1" x14ac:dyDescent="0.15">
      <c r="C294" s="126"/>
      <c r="D294" s="129"/>
      <c r="E294" s="132"/>
      <c r="F294" s="132"/>
      <c r="G294" s="126"/>
      <c r="H294" s="132"/>
      <c r="I294" s="155"/>
      <c r="J294" s="156"/>
      <c r="K294" s="385"/>
      <c r="L294" s="146"/>
      <c r="M294" s="147"/>
      <c r="N294" s="147"/>
      <c r="O294" s="147"/>
      <c r="P294" s="147"/>
      <c r="Q294" s="148"/>
      <c r="R294" s="152"/>
      <c r="S294" s="153"/>
      <c r="T294" s="153"/>
      <c r="U294" s="153"/>
      <c r="V294" s="153"/>
      <c r="W294" s="154"/>
      <c r="X294" s="155"/>
      <c r="Y294" s="156"/>
      <c r="Z294" s="157"/>
      <c r="AA294" s="114"/>
      <c r="AB294" s="115"/>
      <c r="AC294" s="116"/>
      <c r="AD294" s="120"/>
      <c r="AE294" s="121"/>
      <c r="AF294" s="121"/>
      <c r="AG294" s="121"/>
      <c r="AH294" s="121"/>
      <c r="AI294" s="122"/>
      <c r="AJ294" s="60"/>
      <c r="AT294" s="31"/>
      <c r="AU294" s="31"/>
      <c r="AV294" s="31"/>
      <c r="AW294" s="31"/>
      <c r="AX294" s="31"/>
      <c r="AY294" s="31"/>
      <c r="AZ294" s="31"/>
      <c r="BA294" s="162"/>
      <c r="BB294" s="124"/>
      <c r="BC294" s="31"/>
      <c r="BD294" s="3"/>
      <c r="BE294" s="3"/>
      <c r="BF294" s="3"/>
    </row>
    <row r="295" spans="3:58" ht="10.9" customHeight="1" x14ac:dyDescent="0.15">
      <c r="C295" s="127"/>
      <c r="D295" s="130"/>
      <c r="E295" s="133"/>
      <c r="F295" s="133"/>
      <c r="G295" s="127"/>
      <c r="H295" s="133"/>
      <c r="I295" s="158"/>
      <c r="J295" s="159"/>
      <c r="K295" s="386"/>
      <c r="L295" s="149"/>
      <c r="M295" s="150"/>
      <c r="N295" s="150"/>
      <c r="O295" s="150"/>
      <c r="P295" s="150"/>
      <c r="Q295" s="151"/>
      <c r="R295" s="152"/>
      <c r="S295" s="153"/>
      <c r="T295" s="153"/>
      <c r="U295" s="153"/>
      <c r="V295" s="153"/>
      <c r="W295" s="154"/>
      <c r="X295" s="158"/>
      <c r="Y295" s="159"/>
      <c r="Z295" s="160"/>
      <c r="AA295" s="117"/>
      <c r="AB295" s="118"/>
      <c r="AC295" s="119"/>
      <c r="AD295" s="120"/>
      <c r="AE295" s="121"/>
      <c r="AF295" s="121"/>
      <c r="AG295" s="121"/>
      <c r="AH295" s="121"/>
      <c r="AI295" s="122"/>
      <c r="AJ295" s="60"/>
      <c r="AT295" s="31"/>
      <c r="AU295" s="31"/>
      <c r="AV295" s="31"/>
      <c r="AW295" s="31"/>
      <c r="AX295" s="31"/>
      <c r="AY295" s="31"/>
      <c r="AZ295" s="31"/>
      <c r="BA295" s="162"/>
      <c r="BB295" s="124"/>
      <c r="BC295" s="31"/>
      <c r="BD295" s="3"/>
      <c r="BE295" s="3"/>
      <c r="BF295" s="3"/>
    </row>
    <row r="296" spans="3:58" ht="10.9" customHeight="1" x14ac:dyDescent="0.15">
      <c r="C296" s="125">
        <v>8</v>
      </c>
      <c r="D296" s="128" t="s">
        <v>76</v>
      </c>
      <c r="E296" s="131">
        <v>17</v>
      </c>
      <c r="F296" s="131" t="s">
        <v>77</v>
      </c>
      <c r="G296" s="125" t="s">
        <v>79</v>
      </c>
      <c r="H296" s="131"/>
      <c r="I296" s="382"/>
      <c r="J296" s="383"/>
      <c r="K296" s="384"/>
      <c r="L296" s="143">
        <f>E$220</f>
        <v>0</v>
      </c>
      <c r="M296" s="144"/>
      <c r="N296" s="144"/>
      <c r="O296" s="144"/>
      <c r="P296" s="144"/>
      <c r="Q296" s="145"/>
      <c r="R296" s="152">
        <f t="shared" ref="R296" si="31">IF(AND(I296="○",BA296="●"),2+ROUNDDOWN(($L296-100)/100,0)*2,0)</f>
        <v>0</v>
      </c>
      <c r="S296" s="153"/>
      <c r="T296" s="153"/>
      <c r="U296" s="153"/>
      <c r="V296" s="153"/>
      <c r="W296" s="154"/>
      <c r="X296" s="155">
        <v>1</v>
      </c>
      <c r="Y296" s="156"/>
      <c r="Z296" s="157"/>
      <c r="AA296" s="114">
        <f>IF(X296=1,$AL$38,IF(X296=2,$AL$57,IF(X296=3,$AL$76,IF(X296=4,$AL$95,IF(X296=5,$AL$114,IF(X296=6,$AL$133,IF(X296=7,$AL$152,IF(X296=8,$AL$171,IF(X296=9,$AL$190,IF(X296=10,$AL$209,0))))))))))</f>
        <v>0</v>
      </c>
      <c r="AB296" s="115"/>
      <c r="AC296" s="116"/>
      <c r="AD296" s="120">
        <f t="shared" ref="AD296" si="32">IF(I296="○",ROUNDUP(R296*AA296,1),0)</f>
        <v>0</v>
      </c>
      <c r="AE296" s="121"/>
      <c r="AF296" s="121"/>
      <c r="AG296" s="121"/>
      <c r="AH296" s="121"/>
      <c r="AI296" s="122"/>
      <c r="AJ296" s="60"/>
      <c r="AT296" s="31"/>
      <c r="AU296" s="31"/>
      <c r="AV296" s="31"/>
      <c r="AW296" s="31"/>
      <c r="AX296" s="31"/>
      <c r="AY296" s="31"/>
      <c r="AZ296" s="31"/>
      <c r="BA296" s="123" t="str">
        <f t="shared" ref="BA296" si="33">IF(OR(I296="×",BA300="×"),"×","●")</f>
        <v>●</v>
      </c>
      <c r="BB296" s="124">
        <f>IF(BA296="●",IF(I296="定","-",I296),"-")</f>
        <v>0</v>
      </c>
      <c r="BC296" s="31"/>
      <c r="BD296" s="3"/>
      <c r="BE296" s="3"/>
      <c r="BF296" s="3"/>
    </row>
    <row r="297" spans="3:58" ht="10.9" customHeight="1" x14ac:dyDescent="0.15">
      <c r="C297" s="126"/>
      <c r="D297" s="129"/>
      <c r="E297" s="132"/>
      <c r="F297" s="132"/>
      <c r="G297" s="126"/>
      <c r="H297" s="132"/>
      <c r="I297" s="155"/>
      <c r="J297" s="156"/>
      <c r="K297" s="385"/>
      <c r="L297" s="146"/>
      <c r="M297" s="147"/>
      <c r="N297" s="147"/>
      <c r="O297" s="147"/>
      <c r="P297" s="147"/>
      <c r="Q297" s="148"/>
      <c r="R297" s="152"/>
      <c r="S297" s="153"/>
      <c r="T297" s="153"/>
      <c r="U297" s="153"/>
      <c r="V297" s="153"/>
      <c r="W297" s="154"/>
      <c r="X297" s="155"/>
      <c r="Y297" s="156"/>
      <c r="Z297" s="157"/>
      <c r="AA297" s="114"/>
      <c r="AB297" s="115"/>
      <c r="AC297" s="116"/>
      <c r="AD297" s="120"/>
      <c r="AE297" s="121"/>
      <c r="AF297" s="121"/>
      <c r="AG297" s="121"/>
      <c r="AH297" s="121"/>
      <c r="AI297" s="122"/>
      <c r="AJ297" s="60"/>
      <c r="AT297" s="31"/>
      <c r="AU297" s="31"/>
      <c r="AV297" s="31"/>
      <c r="AW297" s="31"/>
      <c r="AX297" s="31"/>
      <c r="AY297" s="31"/>
      <c r="AZ297" s="31"/>
      <c r="BA297" s="123"/>
      <c r="BB297" s="124"/>
      <c r="BC297" s="31"/>
      <c r="BD297" s="3"/>
      <c r="BE297" s="3"/>
      <c r="BF297" s="3"/>
    </row>
    <row r="298" spans="3:58" ht="10.9" customHeight="1" x14ac:dyDescent="0.15">
      <c r="C298" s="126"/>
      <c r="D298" s="129"/>
      <c r="E298" s="132"/>
      <c r="F298" s="132"/>
      <c r="G298" s="126"/>
      <c r="H298" s="132"/>
      <c r="I298" s="155"/>
      <c r="J298" s="156"/>
      <c r="K298" s="385"/>
      <c r="L298" s="146"/>
      <c r="M298" s="147"/>
      <c r="N298" s="147"/>
      <c r="O298" s="147"/>
      <c r="P298" s="147"/>
      <c r="Q298" s="148"/>
      <c r="R298" s="152"/>
      <c r="S298" s="153"/>
      <c r="T298" s="153"/>
      <c r="U298" s="153"/>
      <c r="V298" s="153"/>
      <c r="W298" s="154"/>
      <c r="X298" s="155"/>
      <c r="Y298" s="156"/>
      <c r="Z298" s="157"/>
      <c r="AA298" s="114"/>
      <c r="AB298" s="115"/>
      <c r="AC298" s="116"/>
      <c r="AD298" s="120"/>
      <c r="AE298" s="121"/>
      <c r="AF298" s="121"/>
      <c r="AG298" s="121"/>
      <c r="AH298" s="121"/>
      <c r="AI298" s="122"/>
      <c r="AJ298" s="60"/>
      <c r="AT298" s="31"/>
      <c r="AU298" s="31"/>
      <c r="AV298" s="31"/>
      <c r="AW298" s="31"/>
      <c r="AX298" s="31"/>
      <c r="AY298" s="31"/>
      <c r="AZ298" s="31"/>
      <c r="BA298" s="123"/>
      <c r="BB298" s="124"/>
      <c r="BC298" s="31"/>
      <c r="BD298" s="3"/>
      <c r="BE298" s="3"/>
      <c r="BF298" s="3"/>
    </row>
    <row r="299" spans="3:58" ht="10.9" customHeight="1" x14ac:dyDescent="0.15">
      <c r="C299" s="127"/>
      <c r="D299" s="130"/>
      <c r="E299" s="133"/>
      <c r="F299" s="133"/>
      <c r="G299" s="127"/>
      <c r="H299" s="133"/>
      <c r="I299" s="158"/>
      <c r="J299" s="159"/>
      <c r="K299" s="386"/>
      <c r="L299" s="149"/>
      <c r="M299" s="150"/>
      <c r="N299" s="150"/>
      <c r="O299" s="150"/>
      <c r="P299" s="150"/>
      <c r="Q299" s="151"/>
      <c r="R299" s="152"/>
      <c r="S299" s="153"/>
      <c r="T299" s="153"/>
      <c r="U299" s="153"/>
      <c r="V299" s="153"/>
      <c r="W299" s="154"/>
      <c r="X299" s="158"/>
      <c r="Y299" s="159"/>
      <c r="Z299" s="160"/>
      <c r="AA299" s="117"/>
      <c r="AB299" s="118"/>
      <c r="AC299" s="119"/>
      <c r="AD299" s="120"/>
      <c r="AE299" s="121"/>
      <c r="AF299" s="121"/>
      <c r="AG299" s="121"/>
      <c r="AH299" s="121"/>
      <c r="AI299" s="122"/>
      <c r="AJ299" s="60"/>
      <c r="AT299" s="31"/>
      <c r="AU299" s="31"/>
      <c r="AV299" s="31"/>
      <c r="AW299" s="31"/>
      <c r="AX299" s="31"/>
      <c r="AY299" s="31"/>
      <c r="AZ299" s="31"/>
      <c r="BA299" s="123"/>
      <c r="BB299" s="124"/>
      <c r="BC299" s="31"/>
      <c r="BD299" s="3"/>
      <c r="BE299" s="3"/>
      <c r="BF299" s="3"/>
    </row>
    <row r="300" spans="3:58" ht="10.9" customHeight="1" x14ac:dyDescent="0.15">
      <c r="C300" s="125">
        <v>8</v>
      </c>
      <c r="D300" s="128" t="s">
        <v>76</v>
      </c>
      <c r="E300" s="131">
        <v>18</v>
      </c>
      <c r="F300" s="131" t="s">
        <v>77</v>
      </c>
      <c r="G300" s="125" t="s">
        <v>80</v>
      </c>
      <c r="H300" s="131"/>
      <c r="I300" s="382"/>
      <c r="J300" s="383"/>
      <c r="K300" s="384"/>
      <c r="L300" s="143">
        <f>E$220</f>
        <v>0</v>
      </c>
      <c r="M300" s="144"/>
      <c r="N300" s="144"/>
      <c r="O300" s="144"/>
      <c r="P300" s="144"/>
      <c r="Q300" s="145"/>
      <c r="R300" s="152">
        <f t="shared" ref="R300" si="34">IF(AND(I300="○",BA300="●"),2+ROUNDDOWN(($L300-100)/100,0)*2,0)</f>
        <v>0</v>
      </c>
      <c r="S300" s="153"/>
      <c r="T300" s="153"/>
      <c r="U300" s="153"/>
      <c r="V300" s="153"/>
      <c r="W300" s="154"/>
      <c r="X300" s="155">
        <v>1</v>
      </c>
      <c r="Y300" s="156"/>
      <c r="Z300" s="157"/>
      <c r="AA300" s="114">
        <f>IF(X300=1,$AL$38,IF(X300=2,$AL$57,IF(X300=3,$AL$76,IF(X300=4,$AL$95,IF(X300=5,$AL$114,IF(X300=6,$AL$133,IF(X300=7,$AL$152,IF(X300=8,$AL$171,IF(X300=9,$AL$190,IF(X300=10,$AL$209,0))))))))))</f>
        <v>0</v>
      </c>
      <c r="AB300" s="115"/>
      <c r="AC300" s="116"/>
      <c r="AD300" s="120">
        <f t="shared" ref="AD300" si="35">IF(I300="○",ROUNDUP(R300*AA300,1),0)</f>
        <v>0</v>
      </c>
      <c r="AE300" s="121"/>
      <c r="AF300" s="121"/>
      <c r="AG300" s="121"/>
      <c r="AH300" s="121"/>
      <c r="AI300" s="122"/>
      <c r="AJ300" s="60"/>
      <c r="AT300" s="31"/>
      <c r="AU300" s="31"/>
      <c r="AV300" s="31"/>
      <c r="AW300" s="31"/>
      <c r="AX300" s="31"/>
      <c r="AY300" s="31"/>
      <c r="AZ300" s="31"/>
      <c r="BA300" s="123" t="str">
        <f t="shared" ref="BA300" si="36">IF(OR(I300="×",BA304="×"),"×","●")</f>
        <v>●</v>
      </c>
      <c r="BB300" s="124">
        <f>IF(BA300="●",IF(I300="定","-",I300),"-")</f>
        <v>0</v>
      </c>
      <c r="BC300" s="31"/>
      <c r="BD300" s="3"/>
      <c r="BE300" s="3"/>
      <c r="BF300" s="3"/>
    </row>
    <row r="301" spans="3:58" ht="10.9" customHeight="1" x14ac:dyDescent="0.15">
      <c r="C301" s="126"/>
      <c r="D301" s="129"/>
      <c r="E301" s="132"/>
      <c r="F301" s="132"/>
      <c r="G301" s="126"/>
      <c r="H301" s="132"/>
      <c r="I301" s="155"/>
      <c r="J301" s="156"/>
      <c r="K301" s="385"/>
      <c r="L301" s="146"/>
      <c r="M301" s="147"/>
      <c r="N301" s="147"/>
      <c r="O301" s="147"/>
      <c r="P301" s="147"/>
      <c r="Q301" s="148"/>
      <c r="R301" s="152"/>
      <c r="S301" s="153"/>
      <c r="T301" s="153"/>
      <c r="U301" s="153"/>
      <c r="V301" s="153"/>
      <c r="W301" s="154"/>
      <c r="X301" s="155"/>
      <c r="Y301" s="156"/>
      <c r="Z301" s="157"/>
      <c r="AA301" s="114"/>
      <c r="AB301" s="115"/>
      <c r="AC301" s="116"/>
      <c r="AD301" s="120"/>
      <c r="AE301" s="121"/>
      <c r="AF301" s="121"/>
      <c r="AG301" s="121"/>
      <c r="AH301" s="121"/>
      <c r="AI301" s="122"/>
      <c r="AJ301" s="60"/>
      <c r="AT301" s="31"/>
      <c r="AU301" s="31"/>
      <c r="AV301" s="31"/>
      <c r="AW301" s="31"/>
      <c r="AX301" s="31"/>
      <c r="AY301" s="31"/>
      <c r="AZ301" s="31"/>
      <c r="BA301" s="123"/>
      <c r="BB301" s="124"/>
      <c r="BC301" s="31"/>
      <c r="BD301" s="3"/>
      <c r="BE301" s="3"/>
      <c r="BF301" s="3"/>
    </row>
    <row r="302" spans="3:58" ht="10.9" customHeight="1" x14ac:dyDescent="0.15">
      <c r="C302" s="126"/>
      <c r="D302" s="129"/>
      <c r="E302" s="132"/>
      <c r="F302" s="132"/>
      <c r="G302" s="126"/>
      <c r="H302" s="132"/>
      <c r="I302" s="155"/>
      <c r="J302" s="156"/>
      <c r="K302" s="385"/>
      <c r="L302" s="146"/>
      <c r="M302" s="147"/>
      <c r="N302" s="147"/>
      <c r="O302" s="147"/>
      <c r="P302" s="147"/>
      <c r="Q302" s="148"/>
      <c r="R302" s="152"/>
      <c r="S302" s="153"/>
      <c r="T302" s="153"/>
      <c r="U302" s="153"/>
      <c r="V302" s="153"/>
      <c r="W302" s="154"/>
      <c r="X302" s="155"/>
      <c r="Y302" s="156"/>
      <c r="Z302" s="157"/>
      <c r="AA302" s="114"/>
      <c r="AB302" s="115"/>
      <c r="AC302" s="116"/>
      <c r="AD302" s="120"/>
      <c r="AE302" s="121"/>
      <c r="AF302" s="121"/>
      <c r="AG302" s="121"/>
      <c r="AH302" s="121"/>
      <c r="AI302" s="122"/>
      <c r="AJ302" s="60"/>
      <c r="AT302" s="31"/>
      <c r="AU302" s="31"/>
      <c r="AV302" s="31"/>
      <c r="AW302" s="31"/>
      <c r="AX302" s="31"/>
      <c r="AY302" s="31"/>
      <c r="AZ302" s="31"/>
      <c r="BA302" s="123"/>
      <c r="BB302" s="124"/>
      <c r="BC302" s="31"/>
      <c r="BD302" s="3"/>
      <c r="BE302" s="3"/>
      <c r="BF302" s="3"/>
    </row>
    <row r="303" spans="3:58" ht="10.9" customHeight="1" x14ac:dyDescent="0.15">
      <c r="C303" s="127"/>
      <c r="D303" s="130"/>
      <c r="E303" s="133"/>
      <c r="F303" s="133"/>
      <c r="G303" s="127"/>
      <c r="H303" s="133"/>
      <c r="I303" s="158"/>
      <c r="J303" s="159"/>
      <c r="K303" s="386"/>
      <c r="L303" s="149"/>
      <c r="M303" s="150"/>
      <c r="N303" s="150"/>
      <c r="O303" s="150"/>
      <c r="P303" s="150"/>
      <c r="Q303" s="151"/>
      <c r="R303" s="152"/>
      <c r="S303" s="153"/>
      <c r="T303" s="153"/>
      <c r="U303" s="153"/>
      <c r="V303" s="153"/>
      <c r="W303" s="154"/>
      <c r="X303" s="158"/>
      <c r="Y303" s="159"/>
      <c r="Z303" s="160"/>
      <c r="AA303" s="117"/>
      <c r="AB303" s="118"/>
      <c r="AC303" s="119"/>
      <c r="AD303" s="120"/>
      <c r="AE303" s="121"/>
      <c r="AF303" s="121"/>
      <c r="AG303" s="121"/>
      <c r="AH303" s="121"/>
      <c r="AI303" s="122"/>
      <c r="AJ303" s="60"/>
      <c r="AT303" s="31"/>
      <c r="AU303" s="31"/>
      <c r="AV303" s="31"/>
      <c r="AW303" s="31"/>
      <c r="AX303" s="31"/>
      <c r="AY303" s="31"/>
      <c r="AZ303" s="31"/>
      <c r="BA303" s="123"/>
      <c r="BB303" s="124"/>
      <c r="BC303" s="31"/>
      <c r="BD303" s="3"/>
      <c r="BE303" s="3"/>
      <c r="BF303" s="3"/>
    </row>
    <row r="304" spans="3:58" ht="10.9" customHeight="1" x14ac:dyDescent="0.15">
      <c r="C304" s="125">
        <v>8</v>
      </c>
      <c r="D304" s="128" t="s">
        <v>76</v>
      </c>
      <c r="E304" s="131">
        <v>19</v>
      </c>
      <c r="F304" s="131" t="s">
        <v>77</v>
      </c>
      <c r="G304" s="125" t="s">
        <v>81</v>
      </c>
      <c r="H304" s="131"/>
      <c r="I304" s="382"/>
      <c r="J304" s="383"/>
      <c r="K304" s="384"/>
      <c r="L304" s="143">
        <f>E$220</f>
        <v>0</v>
      </c>
      <c r="M304" s="144"/>
      <c r="N304" s="144"/>
      <c r="O304" s="144"/>
      <c r="P304" s="144"/>
      <c r="Q304" s="145"/>
      <c r="R304" s="152">
        <f t="shared" ref="R304" si="37">IF(AND(I304="○",BA304="●"),2+ROUNDDOWN(($L304-100)/100,0)*2,0)</f>
        <v>0</v>
      </c>
      <c r="S304" s="153"/>
      <c r="T304" s="153"/>
      <c r="U304" s="153"/>
      <c r="V304" s="153"/>
      <c r="W304" s="154"/>
      <c r="X304" s="155">
        <v>1</v>
      </c>
      <c r="Y304" s="156"/>
      <c r="Z304" s="157"/>
      <c r="AA304" s="114">
        <f>IF(X304=1,$AL$38,IF(X304=2,$AL$57,IF(X304=3,$AL$76,IF(X304=4,$AL$95,IF(X304=5,$AL$114,IF(X304=6,$AL$133,IF(X304=7,$AL$152,IF(X304=8,$AL$171,IF(X304=9,$AL$190,IF(X304=10,$AL$209,0))))))))))</f>
        <v>0</v>
      </c>
      <c r="AB304" s="115"/>
      <c r="AC304" s="116"/>
      <c r="AD304" s="120">
        <f t="shared" ref="AD304" si="38">IF(I304="○",ROUNDUP(R304*AA304,1),0)</f>
        <v>0</v>
      </c>
      <c r="AE304" s="121"/>
      <c r="AF304" s="121"/>
      <c r="AG304" s="121"/>
      <c r="AH304" s="121"/>
      <c r="AI304" s="122"/>
      <c r="AJ304" s="60"/>
      <c r="AT304" s="31"/>
      <c r="AU304" s="31"/>
      <c r="AV304" s="31"/>
      <c r="AW304" s="31"/>
      <c r="AX304" s="31"/>
      <c r="AY304" s="31"/>
      <c r="AZ304" s="31"/>
      <c r="BA304" s="161" t="str">
        <f>IF($C$14="☑","×",IF(OR(K304="×",BA308="×"),"×","●"))</f>
        <v>●</v>
      </c>
      <c r="BB304" s="124">
        <f>IF(BA304="●",IF(I304="定","-",I304),"-")</f>
        <v>0</v>
      </c>
      <c r="BC304" s="31"/>
      <c r="BD304" s="3"/>
      <c r="BE304" s="3"/>
      <c r="BF304" s="3"/>
    </row>
    <row r="305" spans="3:58" ht="10.9" customHeight="1" x14ac:dyDescent="0.15">
      <c r="C305" s="126"/>
      <c r="D305" s="129"/>
      <c r="E305" s="132"/>
      <c r="F305" s="132"/>
      <c r="G305" s="126"/>
      <c r="H305" s="132"/>
      <c r="I305" s="155"/>
      <c r="J305" s="156"/>
      <c r="K305" s="385"/>
      <c r="L305" s="146"/>
      <c r="M305" s="147"/>
      <c r="N305" s="147"/>
      <c r="O305" s="147"/>
      <c r="P305" s="147"/>
      <c r="Q305" s="148"/>
      <c r="R305" s="152"/>
      <c r="S305" s="153"/>
      <c r="T305" s="153"/>
      <c r="U305" s="153"/>
      <c r="V305" s="153"/>
      <c r="W305" s="154"/>
      <c r="X305" s="155"/>
      <c r="Y305" s="156"/>
      <c r="Z305" s="157"/>
      <c r="AA305" s="114"/>
      <c r="AB305" s="115"/>
      <c r="AC305" s="116"/>
      <c r="AD305" s="120"/>
      <c r="AE305" s="121"/>
      <c r="AF305" s="121"/>
      <c r="AG305" s="121"/>
      <c r="AH305" s="121"/>
      <c r="AI305" s="122"/>
      <c r="AJ305" s="60"/>
      <c r="AT305" s="31"/>
      <c r="AU305" s="31"/>
      <c r="AV305" s="31"/>
      <c r="AW305" s="31"/>
      <c r="AX305" s="31"/>
      <c r="AY305" s="31"/>
      <c r="AZ305" s="31"/>
      <c r="BA305" s="161"/>
      <c r="BB305" s="124"/>
      <c r="BC305" s="31"/>
      <c r="BD305" s="3"/>
      <c r="BE305" s="3"/>
      <c r="BF305" s="3"/>
    </row>
    <row r="306" spans="3:58" ht="10.9" customHeight="1" x14ac:dyDescent="0.15">
      <c r="C306" s="126"/>
      <c r="D306" s="129"/>
      <c r="E306" s="132"/>
      <c r="F306" s="132"/>
      <c r="G306" s="126"/>
      <c r="H306" s="132"/>
      <c r="I306" s="155"/>
      <c r="J306" s="156"/>
      <c r="K306" s="385"/>
      <c r="L306" s="146"/>
      <c r="M306" s="147"/>
      <c r="N306" s="147"/>
      <c r="O306" s="147"/>
      <c r="P306" s="147"/>
      <c r="Q306" s="148"/>
      <c r="R306" s="152"/>
      <c r="S306" s="153"/>
      <c r="T306" s="153"/>
      <c r="U306" s="153"/>
      <c r="V306" s="153"/>
      <c r="W306" s="154"/>
      <c r="X306" s="155"/>
      <c r="Y306" s="156"/>
      <c r="Z306" s="157"/>
      <c r="AA306" s="114"/>
      <c r="AB306" s="115"/>
      <c r="AC306" s="116"/>
      <c r="AD306" s="120"/>
      <c r="AE306" s="121"/>
      <c r="AF306" s="121"/>
      <c r="AG306" s="121"/>
      <c r="AH306" s="121"/>
      <c r="AI306" s="122"/>
      <c r="AJ306" s="60"/>
      <c r="AT306" s="31"/>
      <c r="AU306" s="31"/>
      <c r="AV306" s="31"/>
      <c r="AW306" s="31"/>
      <c r="AX306" s="31"/>
      <c r="AY306" s="31"/>
      <c r="AZ306" s="31"/>
      <c r="BA306" s="161"/>
      <c r="BB306" s="124"/>
      <c r="BC306" s="31"/>
      <c r="BD306" s="3"/>
      <c r="BE306" s="3"/>
      <c r="BF306" s="3"/>
    </row>
    <row r="307" spans="3:58" ht="10.9" customHeight="1" thickBot="1" x14ac:dyDescent="0.2">
      <c r="C307" s="127"/>
      <c r="D307" s="130"/>
      <c r="E307" s="133"/>
      <c r="F307" s="133"/>
      <c r="G307" s="127"/>
      <c r="H307" s="133"/>
      <c r="I307" s="158"/>
      <c r="J307" s="159"/>
      <c r="K307" s="386"/>
      <c r="L307" s="149"/>
      <c r="M307" s="150"/>
      <c r="N307" s="150"/>
      <c r="O307" s="150"/>
      <c r="P307" s="150"/>
      <c r="Q307" s="151"/>
      <c r="R307" s="152"/>
      <c r="S307" s="153"/>
      <c r="T307" s="153"/>
      <c r="U307" s="153"/>
      <c r="V307" s="153"/>
      <c r="W307" s="154"/>
      <c r="X307" s="158"/>
      <c r="Y307" s="159"/>
      <c r="Z307" s="160"/>
      <c r="AA307" s="117"/>
      <c r="AB307" s="118"/>
      <c r="AC307" s="119"/>
      <c r="AD307" s="120"/>
      <c r="AE307" s="121"/>
      <c r="AF307" s="121"/>
      <c r="AG307" s="121"/>
      <c r="AH307" s="121"/>
      <c r="AI307" s="122"/>
      <c r="AJ307" s="60"/>
      <c r="AT307" s="31"/>
      <c r="AU307" s="31"/>
      <c r="AV307" s="31"/>
      <c r="AW307" s="31"/>
      <c r="AX307" s="31"/>
      <c r="AY307" s="31"/>
      <c r="AZ307" s="31"/>
      <c r="BA307" s="161"/>
      <c r="BB307" s="124"/>
      <c r="BC307" s="31"/>
      <c r="BD307" s="3"/>
      <c r="BE307" s="3"/>
      <c r="BF307" s="3"/>
    </row>
    <row r="308" spans="3:58" ht="14.1" customHeight="1" thickTop="1" x14ac:dyDescent="0.15">
      <c r="C308" s="349" t="s">
        <v>115</v>
      </c>
      <c r="D308" s="350"/>
      <c r="E308" s="350"/>
      <c r="F308" s="350"/>
      <c r="G308" s="350"/>
      <c r="H308" s="350"/>
      <c r="I308" s="350"/>
      <c r="J308" s="350"/>
      <c r="K308" s="350"/>
      <c r="L308" s="350"/>
      <c r="M308" s="350"/>
      <c r="N308" s="350"/>
      <c r="O308" s="350"/>
      <c r="P308" s="350"/>
      <c r="Q308" s="350"/>
      <c r="R308" s="350"/>
      <c r="S308" s="350"/>
      <c r="T308" s="350"/>
      <c r="U308" s="350"/>
      <c r="V308" s="350"/>
      <c r="W308" s="350"/>
      <c r="X308" s="350"/>
      <c r="Y308" s="350"/>
      <c r="Z308" s="350"/>
      <c r="AA308" s="351"/>
      <c r="AB308" s="358">
        <f>IF(COUNTIF(C12:D14,"☑")=1,SUM(AD236:AI307),0)</f>
        <v>0</v>
      </c>
      <c r="AC308" s="359"/>
      <c r="AD308" s="359"/>
      <c r="AE308" s="359"/>
      <c r="AF308" s="359"/>
      <c r="AG308" s="364" t="s">
        <v>85</v>
      </c>
      <c r="AH308" s="364"/>
      <c r="AI308" s="365"/>
      <c r="AJ308" s="60"/>
      <c r="AK308" s="60"/>
      <c r="AL308" s="60"/>
      <c r="AM308" s="19"/>
      <c r="AN308" s="19"/>
      <c r="AO308" s="19"/>
      <c r="AP308" s="19"/>
      <c r="AT308" s="31"/>
      <c r="AU308" s="31"/>
      <c r="AV308" s="31"/>
      <c r="AW308" s="31"/>
      <c r="AX308" s="31"/>
      <c r="AY308" s="31"/>
      <c r="AZ308" s="31"/>
      <c r="BA308" s="124"/>
      <c r="BB308" s="124"/>
      <c r="BC308" s="31"/>
      <c r="BD308" s="165"/>
      <c r="BE308" s="165"/>
      <c r="BF308" s="166"/>
    </row>
    <row r="309" spans="3:58" ht="14.1" customHeight="1" x14ac:dyDescent="0.15">
      <c r="C309" s="352"/>
      <c r="D309" s="353"/>
      <c r="E309" s="353"/>
      <c r="F309" s="353"/>
      <c r="G309" s="353"/>
      <c r="H309" s="353"/>
      <c r="I309" s="353"/>
      <c r="J309" s="353"/>
      <c r="K309" s="353"/>
      <c r="L309" s="353"/>
      <c r="M309" s="353"/>
      <c r="N309" s="353"/>
      <c r="O309" s="353"/>
      <c r="P309" s="353"/>
      <c r="Q309" s="353"/>
      <c r="R309" s="353"/>
      <c r="S309" s="353"/>
      <c r="T309" s="353"/>
      <c r="U309" s="353"/>
      <c r="V309" s="353"/>
      <c r="W309" s="353"/>
      <c r="X309" s="353"/>
      <c r="Y309" s="353"/>
      <c r="Z309" s="353"/>
      <c r="AA309" s="354"/>
      <c r="AB309" s="360"/>
      <c r="AC309" s="361"/>
      <c r="AD309" s="361"/>
      <c r="AE309" s="361"/>
      <c r="AF309" s="361"/>
      <c r="AG309" s="366"/>
      <c r="AH309" s="366"/>
      <c r="AI309" s="367"/>
      <c r="AJ309" s="60"/>
      <c r="AK309" s="60"/>
      <c r="AL309" s="60"/>
      <c r="AM309" s="19"/>
      <c r="AN309" s="19"/>
      <c r="AO309" s="19"/>
      <c r="AP309" s="19"/>
      <c r="AT309" s="31"/>
      <c r="AU309" s="31"/>
      <c r="AV309" s="31"/>
      <c r="AW309" s="31"/>
      <c r="AX309" s="31"/>
      <c r="AY309" s="31"/>
      <c r="AZ309" s="31"/>
      <c r="BA309" s="124"/>
      <c r="BB309" s="124"/>
      <c r="BC309" s="31"/>
      <c r="BD309" s="165"/>
      <c r="BE309" s="165"/>
      <c r="BF309" s="166"/>
    </row>
    <row r="310" spans="3:58" ht="14.1" customHeight="1" x14ac:dyDescent="0.15">
      <c r="C310" s="352"/>
      <c r="D310" s="353"/>
      <c r="E310" s="353"/>
      <c r="F310" s="353"/>
      <c r="G310" s="353"/>
      <c r="H310" s="353"/>
      <c r="I310" s="353"/>
      <c r="J310" s="353"/>
      <c r="K310" s="353"/>
      <c r="L310" s="353"/>
      <c r="M310" s="353"/>
      <c r="N310" s="353"/>
      <c r="O310" s="353"/>
      <c r="P310" s="353"/>
      <c r="Q310" s="353"/>
      <c r="R310" s="353"/>
      <c r="S310" s="353"/>
      <c r="T310" s="353"/>
      <c r="U310" s="353"/>
      <c r="V310" s="353"/>
      <c r="W310" s="353"/>
      <c r="X310" s="353"/>
      <c r="Y310" s="353"/>
      <c r="Z310" s="353"/>
      <c r="AA310" s="354"/>
      <c r="AB310" s="360"/>
      <c r="AC310" s="361"/>
      <c r="AD310" s="361"/>
      <c r="AE310" s="361"/>
      <c r="AF310" s="361"/>
      <c r="AG310" s="366"/>
      <c r="AH310" s="366"/>
      <c r="AI310" s="367"/>
      <c r="AM310" s="19"/>
      <c r="AN310" s="19"/>
      <c r="AO310" s="19"/>
      <c r="AP310" s="19"/>
      <c r="AT310" s="31"/>
      <c r="AU310" s="31"/>
      <c r="AV310" s="31"/>
      <c r="AW310" s="31"/>
      <c r="AX310" s="31"/>
      <c r="AY310" s="31"/>
      <c r="AZ310" s="31"/>
      <c r="BA310" s="124"/>
      <c r="BB310" s="124"/>
      <c r="BC310" s="31"/>
      <c r="BD310" s="165"/>
      <c r="BE310" s="165"/>
      <c r="BF310" s="166"/>
    </row>
    <row r="311" spans="3:58" ht="14.1" customHeight="1" thickBot="1" x14ac:dyDescent="0.2">
      <c r="C311" s="355"/>
      <c r="D311" s="356"/>
      <c r="E311" s="356"/>
      <c r="F311" s="356"/>
      <c r="G311" s="356"/>
      <c r="H311" s="356"/>
      <c r="I311" s="356"/>
      <c r="J311" s="356"/>
      <c r="K311" s="356"/>
      <c r="L311" s="356"/>
      <c r="M311" s="356"/>
      <c r="N311" s="356"/>
      <c r="O311" s="356"/>
      <c r="P311" s="356"/>
      <c r="Q311" s="356"/>
      <c r="R311" s="356"/>
      <c r="S311" s="356"/>
      <c r="T311" s="356"/>
      <c r="U311" s="356"/>
      <c r="V311" s="356"/>
      <c r="W311" s="356"/>
      <c r="X311" s="356"/>
      <c r="Y311" s="356"/>
      <c r="Z311" s="356"/>
      <c r="AA311" s="357"/>
      <c r="AB311" s="362"/>
      <c r="AC311" s="363"/>
      <c r="AD311" s="363"/>
      <c r="AE311" s="363"/>
      <c r="AF311" s="363"/>
      <c r="AG311" s="368"/>
      <c r="AH311" s="368"/>
      <c r="AI311" s="369"/>
      <c r="AM311" s="19"/>
      <c r="AN311" s="19"/>
      <c r="AO311" s="19"/>
      <c r="AP311" s="19"/>
      <c r="AT311" s="31"/>
      <c r="AU311" s="31"/>
      <c r="AV311" s="31"/>
      <c r="AW311" s="31"/>
      <c r="AX311" s="31"/>
      <c r="AY311" s="31"/>
      <c r="AZ311" s="31"/>
      <c r="BA311" s="124"/>
      <c r="BB311" s="124"/>
      <c r="BC311" s="31"/>
      <c r="BD311" s="165"/>
      <c r="BE311" s="165"/>
      <c r="BF311" s="166"/>
    </row>
    <row r="312" spans="3:58" ht="10.9" customHeight="1" thickTop="1" x14ac:dyDescent="0.15">
      <c r="C312" s="125">
        <v>8</v>
      </c>
      <c r="D312" s="128" t="s">
        <v>76</v>
      </c>
      <c r="E312" s="131">
        <v>20</v>
      </c>
      <c r="F312" s="131" t="s">
        <v>77</v>
      </c>
      <c r="G312" s="125" t="s">
        <v>82</v>
      </c>
      <c r="H312" s="131"/>
      <c r="I312" s="382"/>
      <c r="J312" s="383"/>
      <c r="K312" s="384"/>
      <c r="L312" s="143">
        <f>E$220</f>
        <v>0</v>
      </c>
      <c r="M312" s="144"/>
      <c r="N312" s="144"/>
      <c r="O312" s="144"/>
      <c r="P312" s="144"/>
      <c r="Q312" s="145"/>
      <c r="R312" s="152">
        <f t="shared" ref="R312" si="39">IF(AND(I312="○",BA312="●"),2+ROUNDDOWN(($L312-100)/100,0)*2,0)</f>
        <v>0</v>
      </c>
      <c r="S312" s="153"/>
      <c r="T312" s="153"/>
      <c r="U312" s="153"/>
      <c r="V312" s="153"/>
      <c r="W312" s="154"/>
      <c r="X312" s="155">
        <v>1</v>
      </c>
      <c r="Y312" s="156"/>
      <c r="Z312" s="157"/>
      <c r="AA312" s="114">
        <f>IF(X312=1,$AL$38,IF(X312=2,$AL$57,IF(X312=3,$AL$76,IF(X312=4,$AL$95,IF(X312=5,$AL$114,IF(X312=6,$AL$133,IF(X312=7,$AL$152,IF(X312=8,$AL$171,IF(X312=9,$AL$190,IF(X312=10,$AL$209,0))))))))))</f>
        <v>0</v>
      </c>
      <c r="AB312" s="115"/>
      <c r="AC312" s="116"/>
      <c r="AD312" s="120">
        <f t="shared" ref="AD312" si="40">IF(I312="○",ROUNDUP(R312*AA312,1),0)</f>
        <v>0</v>
      </c>
      <c r="AE312" s="121"/>
      <c r="AF312" s="121"/>
      <c r="AG312" s="121"/>
      <c r="AH312" s="121"/>
      <c r="AI312" s="122"/>
      <c r="AJ312" s="60"/>
      <c r="AT312" s="31"/>
      <c r="AU312" s="31"/>
      <c r="AV312" s="31"/>
      <c r="AW312" s="31"/>
      <c r="AX312" s="31"/>
      <c r="AY312" s="31"/>
      <c r="AZ312" s="31"/>
      <c r="BA312" s="123" t="str">
        <f t="shared" ref="BA312" si="41">IF(OR(I312="×",BA316="×"),"×","●")</f>
        <v>●</v>
      </c>
      <c r="BB312" s="124">
        <f>IF(BA312="●",IF(I312="定","-",I312),"-")</f>
        <v>0</v>
      </c>
      <c r="BC312" s="31"/>
      <c r="BD312" s="3"/>
      <c r="BE312" s="3"/>
      <c r="BF312" s="3"/>
    </row>
    <row r="313" spans="3:58" ht="10.9" customHeight="1" x14ac:dyDescent="0.15">
      <c r="C313" s="126"/>
      <c r="D313" s="129"/>
      <c r="E313" s="132"/>
      <c r="F313" s="132"/>
      <c r="G313" s="126"/>
      <c r="H313" s="132"/>
      <c r="I313" s="155"/>
      <c r="J313" s="156"/>
      <c r="K313" s="385"/>
      <c r="L313" s="146"/>
      <c r="M313" s="147"/>
      <c r="N313" s="147"/>
      <c r="O313" s="147"/>
      <c r="P313" s="147"/>
      <c r="Q313" s="148"/>
      <c r="R313" s="152"/>
      <c r="S313" s="153"/>
      <c r="T313" s="153"/>
      <c r="U313" s="153"/>
      <c r="V313" s="153"/>
      <c r="W313" s="154"/>
      <c r="X313" s="155"/>
      <c r="Y313" s="156"/>
      <c r="Z313" s="157"/>
      <c r="AA313" s="114"/>
      <c r="AB313" s="115"/>
      <c r="AC313" s="116"/>
      <c r="AD313" s="120"/>
      <c r="AE313" s="121"/>
      <c r="AF313" s="121"/>
      <c r="AG313" s="121"/>
      <c r="AH313" s="121"/>
      <c r="AI313" s="122"/>
      <c r="AJ313" s="60"/>
      <c r="AT313" s="31"/>
      <c r="AU313" s="31"/>
      <c r="AV313" s="31"/>
      <c r="AW313" s="31"/>
      <c r="AX313" s="31"/>
      <c r="AY313" s="31"/>
      <c r="AZ313" s="31"/>
      <c r="BA313" s="123"/>
      <c r="BB313" s="124"/>
      <c r="BC313" s="31"/>
      <c r="BD313" s="3"/>
      <c r="BE313" s="3"/>
      <c r="BF313" s="3"/>
    </row>
    <row r="314" spans="3:58" ht="10.9" customHeight="1" x14ac:dyDescent="0.15">
      <c r="C314" s="126"/>
      <c r="D314" s="129"/>
      <c r="E314" s="132"/>
      <c r="F314" s="132"/>
      <c r="G314" s="126"/>
      <c r="H314" s="132"/>
      <c r="I314" s="155"/>
      <c r="J314" s="156"/>
      <c r="K314" s="385"/>
      <c r="L314" s="146"/>
      <c r="M314" s="147"/>
      <c r="N314" s="147"/>
      <c r="O314" s="147"/>
      <c r="P314" s="147"/>
      <c r="Q314" s="148"/>
      <c r="R314" s="152"/>
      <c r="S314" s="153"/>
      <c r="T314" s="153"/>
      <c r="U314" s="153"/>
      <c r="V314" s="153"/>
      <c r="W314" s="154"/>
      <c r="X314" s="155"/>
      <c r="Y314" s="156"/>
      <c r="Z314" s="157"/>
      <c r="AA314" s="114"/>
      <c r="AB314" s="115"/>
      <c r="AC314" s="116"/>
      <c r="AD314" s="120"/>
      <c r="AE314" s="121"/>
      <c r="AF314" s="121"/>
      <c r="AG314" s="121"/>
      <c r="AH314" s="121"/>
      <c r="AI314" s="122"/>
      <c r="AJ314" s="60"/>
      <c r="AT314" s="31"/>
      <c r="AU314" s="31"/>
      <c r="AV314" s="31"/>
      <c r="AW314" s="31"/>
      <c r="AX314" s="31"/>
      <c r="AY314" s="31"/>
      <c r="AZ314" s="31"/>
      <c r="BA314" s="123"/>
      <c r="BB314" s="124"/>
      <c r="BC314" s="31"/>
      <c r="BD314" s="3"/>
      <c r="BE314" s="3"/>
      <c r="BF314" s="3"/>
    </row>
    <row r="315" spans="3:58" ht="10.9" customHeight="1" x14ac:dyDescent="0.15">
      <c r="C315" s="127"/>
      <c r="D315" s="130"/>
      <c r="E315" s="133"/>
      <c r="F315" s="133"/>
      <c r="G315" s="127"/>
      <c r="H315" s="133"/>
      <c r="I315" s="158"/>
      <c r="J315" s="159"/>
      <c r="K315" s="386"/>
      <c r="L315" s="149"/>
      <c r="M315" s="150"/>
      <c r="N315" s="150"/>
      <c r="O315" s="150"/>
      <c r="P315" s="150"/>
      <c r="Q315" s="151"/>
      <c r="R315" s="152"/>
      <c r="S315" s="153"/>
      <c r="T315" s="153"/>
      <c r="U315" s="153"/>
      <c r="V315" s="153"/>
      <c r="W315" s="154"/>
      <c r="X315" s="158"/>
      <c r="Y315" s="159"/>
      <c r="Z315" s="160"/>
      <c r="AA315" s="117"/>
      <c r="AB315" s="118"/>
      <c r="AC315" s="119"/>
      <c r="AD315" s="120"/>
      <c r="AE315" s="121"/>
      <c r="AF315" s="121"/>
      <c r="AG315" s="121"/>
      <c r="AH315" s="121"/>
      <c r="AI315" s="122"/>
      <c r="AJ315" s="60"/>
      <c r="AT315" s="31"/>
      <c r="AU315" s="31"/>
      <c r="AV315" s="31"/>
      <c r="AW315" s="31"/>
      <c r="AX315" s="31"/>
      <c r="AY315" s="31"/>
      <c r="AZ315" s="31"/>
      <c r="BA315" s="123"/>
      <c r="BB315" s="124"/>
      <c r="BC315" s="31"/>
      <c r="BD315" s="3"/>
      <c r="BE315" s="3"/>
      <c r="BF315" s="3"/>
    </row>
    <row r="316" spans="3:58" ht="10.9" customHeight="1" x14ac:dyDescent="0.15">
      <c r="C316" s="125">
        <v>8</v>
      </c>
      <c r="D316" s="128" t="s">
        <v>76</v>
      </c>
      <c r="E316" s="131">
        <v>21</v>
      </c>
      <c r="F316" s="131" t="s">
        <v>77</v>
      </c>
      <c r="G316" s="125" t="s">
        <v>83</v>
      </c>
      <c r="H316" s="131"/>
      <c r="I316" s="382"/>
      <c r="J316" s="383"/>
      <c r="K316" s="384"/>
      <c r="L316" s="143">
        <f>E$220</f>
        <v>0</v>
      </c>
      <c r="M316" s="144"/>
      <c r="N316" s="144"/>
      <c r="O316" s="144"/>
      <c r="P316" s="144"/>
      <c r="Q316" s="145"/>
      <c r="R316" s="152">
        <f t="shared" ref="R316" si="42">IF(AND(I316="○",BA316="●"),2+ROUNDDOWN(($L316-100)/100,0)*2,0)</f>
        <v>0</v>
      </c>
      <c r="S316" s="153"/>
      <c r="T316" s="153"/>
      <c r="U316" s="153"/>
      <c r="V316" s="153"/>
      <c r="W316" s="154"/>
      <c r="X316" s="155">
        <v>1</v>
      </c>
      <c r="Y316" s="156"/>
      <c r="Z316" s="157"/>
      <c r="AA316" s="114">
        <f>IF(X316=1,$AL$38,IF(X316=2,$AL$57,IF(X316=3,$AL$76,IF(X316=4,$AL$95,IF(X316=5,$AL$114,IF(X316=6,$AL$133,IF(X316=7,$AL$152,IF(X316=8,$AL$171,IF(X316=9,$AL$190,IF(X316=10,$AL$209,0))))))))))</f>
        <v>0</v>
      </c>
      <c r="AB316" s="115"/>
      <c r="AC316" s="116"/>
      <c r="AD316" s="120">
        <f t="shared" ref="AD316" si="43">IF(I316="○",ROUNDUP(R316*AA316,1),0)</f>
        <v>0</v>
      </c>
      <c r="AE316" s="121"/>
      <c r="AF316" s="121"/>
      <c r="AG316" s="121"/>
      <c r="AH316" s="121"/>
      <c r="AI316" s="122"/>
      <c r="AJ316" s="60"/>
      <c r="AT316" s="31"/>
      <c r="AU316" s="31"/>
      <c r="AV316" s="31"/>
      <c r="AW316" s="31"/>
      <c r="AX316" s="31"/>
      <c r="AY316" s="31"/>
      <c r="AZ316" s="31"/>
      <c r="BA316" s="123" t="str">
        <f t="shared" ref="BA316" si="44">IF(OR(I316="×",BA320="×"),"×","●")</f>
        <v>●</v>
      </c>
      <c r="BB316" s="124">
        <f>IF(BA316="●",IF(I316="定","-",I316),"-")</f>
        <v>0</v>
      </c>
      <c r="BC316" s="31"/>
      <c r="BD316" s="3"/>
      <c r="BE316" s="3"/>
      <c r="BF316" s="3"/>
    </row>
    <row r="317" spans="3:58" ht="10.9" customHeight="1" x14ac:dyDescent="0.15">
      <c r="C317" s="126"/>
      <c r="D317" s="129"/>
      <c r="E317" s="132"/>
      <c r="F317" s="132"/>
      <c r="G317" s="126"/>
      <c r="H317" s="132"/>
      <c r="I317" s="155"/>
      <c r="J317" s="156"/>
      <c r="K317" s="385"/>
      <c r="L317" s="146"/>
      <c r="M317" s="147"/>
      <c r="N317" s="147"/>
      <c r="O317" s="147"/>
      <c r="P317" s="147"/>
      <c r="Q317" s="148"/>
      <c r="R317" s="152"/>
      <c r="S317" s="153"/>
      <c r="T317" s="153"/>
      <c r="U317" s="153"/>
      <c r="V317" s="153"/>
      <c r="W317" s="154"/>
      <c r="X317" s="155"/>
      <c r="Y317" s="156"/>
      <c r="Z317" s="157"/>
      <c r="AA317" s="114"/>
      <c r="AB317" s="115"/>
      <c r="AC317" s="116"/>
      <c r="AD317" s="120"/>
      <c r="AE317" s="121"/>
      <c r="AF317" s="121"/>
      <c r="AG317" s="121"/>
      <c r="AH317" s="121"/>
      <c r="AI317" s="122"/>
      <c r="AJ317" s="60"/>
      <c r="AT317" s="31"/>
      <c r="AU317" s="31"/>
      <c r="AV317" s="31"/>
      <c r="AW317" s="31"/>
      <c r="AX317" s="31"/>
      <c r="AY317" s="31"/>
      <c r="AZ317" s="31"/>
      <c r="BA317" s="123"/>
      <c r="BB317" s="124"/>
      <c r="BC317" s="31"/>
      <c r="BD317" s="3"/>
      <c r="BE317" s="3"/>
      <c r="BF317" s="3"/>
    </row>
    <row r="318" spans="3:58" ht="10.9" customHeight="1" x14ac:dyDescent="0.15">
      <c r="C318" s="126"/>
      <c r="D318" s="129"/>
      <c r="E318" s="132"/>
      <c r="F318" s="132"/>
      <c r="G318" s="126"/>
      <c r="H318" s="132"/>
      <c r="I318" s="155"/>
      <c r="J318" s="156"/>
      <c r="K318" s="385"/>
      <c r="L318" s="146"/>
      <c r="M318" s="147"/>
      <c r="N318" s="147"/>
      <c r="O318" s="147"/>
      <c r="P318" s="147"/>
      <c r="Q318" s="148"/>
      <c r="R318" s="152"/>
      <c r="S318" s="153"/>
      <c r="T318" s="153"/>
      <c r="U318" s="153"/>
      <c r="V318" s="153"/>
      <c r="W318" s="154"/>
      <c r="X318" s="155"/>
      <c r="Y318" s="156"/>
      <c r="Z318" s="157"/>
      <c r="AA318" s="114"/>
      <c r="AB318" s="115"/>
      <c r="AC318" s="116"/>
      <c r="AD318" s="120"/>
      <c r="AE318" s="121"/>
      <c r="AF318" s="121"/>
      <c r="AG318" s="121"/>
      <c r="AH318" s="121"/>
      <c r="AI318" s="122"/>
      <c r="AJ318" s="60"/>
      <c r="AT318" s="31"/>
      <c r="AU318" s="31"/>
      <c r="AV318" s="31"/>
      <c r="AW318" s="31"/>
      <c r="AX318" s="31"/>
      <c r="AY318" s="31"/>
      <c r="AZ318" s="31"/>
      <c r="BA318" s="123"/>
      <c r="BB318" s="124"/>
      <c r="BC318" s="31"/>
      <c r="BD318" s="3"/>
      <c r="BE318" s="3"/>
      <c r="BF318" s="3"/>
    </row>
    <row r="319" spans="3:58" ht="10.9" customHeight="1" x14ac:dyDescent="0.15">
      <c r="C319" s="127"/>
      <c r="D319" s="130"/>
      <c r="E319" s="133"/>
      <c r="F319" s="133"/>
      <c r="G319" s="127"/>
      <c r="H319" s="133"/>
      <c r="I319" s="158"/>
      <c r="J319" s="159"/>
      <c r="K319" s="386"/>
      <c r="L319" s="149"/>
      <c r="M319" s="150"/>
      <c r="N319" s="150"/>
      <c r="O319" s="150"/>
      <c r="P319" s="150"/>
      <c r="Q319" s="151"/>
      <c r="R319" s="152"/>
      <c r="S319" s="153"/>
      <c r="T319" s="153"/>
      <c r="U319" s="153"/>
      <c r="V319" s="153"/>
      <c r="W319" s="154"/>
      <c r="X319" s="158"/>
      <c r="Y319" s="159"/>
      <c r="Z319" s="160"/>
      <c r="AA319" s="117"/>
      <c r="AB319" s="118"/>
      <c r="AC319" s="119"/>
      <c r="AD319" s="120"/>
      <c r="AE319" s="121"/>
      <c r="AF319" s="121"/>
      <c r="AG319" s="121"/>
      <c r="AH319" s="121"/>
      <c r="AI319" s="122"/>
      <c r="AJ319" s="60"/>
      <c r="AT319" s="31"/>
      <c r="AU319" s="31"/>
      <c r="AV319" s="31"/>
      <c r="AW319" s="31"/>
      <c r="AX319" s="31"/>
      <c r="AY319" s="31"/>
      <c r="AZ319" s="31"/>
      <c r="BA319" s="123"/>
      <c r="BB319" s="124"/>
      <c r="BC319" s="31"/>
      <c r="BD319" s="3"/>
      <c r="BE319" s="3"/>
      <c r="BF319" s="3"/>
    </row>
    <row r="320" spans="3:58" ht="10.9" customHeight="1" x14ac:dyDescent="0.15">
      <c r="C320" s="125">
        <v>8</v>
      </c>
      <c r="D320" s="128" t="s">
        <v>76</v>
      </c>
      <c r="E320" s="131">
        <v>22</v>
      </c>
      <c r="F320" s="131" t="s">
        <v>77</v>
      </c>
      <c r="G320" s="125" t="s">
        <v>84</v>
      </c>
      <c r="H320" s="131"/>
      <c r="I320" s="382"/>
      <c r="J320" s="383"/>
      <c r="K320" s="384"/>
      <c r="L320" s="143">
        <f>E$220</f>
        <v>0</v>
      </c>
      <c r="M320" s="144"/>
      <c r="N320" s="144"/>
      <c r="O320" s="144"/>
      <c r="P320" s="144"/>
      <c r="Q320" s="145"/>
      <c r="R320" s="152">
        <f t="shared" ref="R320" si="45">IF(AND(I320="○",BA320="●"),2+ROUNDDOWN(($L320-100)/100,0)*2,0)</f>
        <v>0</v>
      </c>
      <c r="S320" s="153"/>
      <c r="T320" s="153"/>
      <c r="U320" s="153"/>
      <c r="V320" s="153"/>
      <c r="W320" s="154"/>
      <c r="X320" s="155">
        <v>1</v>
      </c>
      <c r="Y320" s="156"/>
      <c r="Z320" s="157"/>
      <c r="AA320" s="114">
        <f>IF(X320=1,$AL$38,IF(X320=2,$AL$57,IF(X320=3,$AL$76,IF(X320=4,$AL$95,IF(X320=5,$AL$114,IF(X320=6,$AL$133,IF(X320=7,$AL$152,IF(X320=8,$AL$171,IF(X320=9,$AL$190,IF(X320=10,$AL$209,0))))))))))</f>
        <v>0</v>
      </c>
      <c r="AB320" s="115"/>
      <c r="AC320" s="116"/>
      <c r="AD320" s="120">
        <f t="shared" ref="AD320" si="46">IF(I320="○",ROUNDUP(R320*AA320,1),0)</f>
        <v>0</v>
      </c>
      <c r="AE320" s="121"/>
      <c r="AF320" s="121"/>
      <c r="AG320" s="121"/>
      <c r="AH320" s="121"/>
      <c r="AI320" s="122"/>
      <c r="AJ320" s="60"/>
      <c r="AT320" s="31"/>
      <c r="AU320" s="31"/>
      <c r="AV320" s="31"/>
      <c r="AW320" s="31"/>
      <c r="AX320" s="31"/>
      <c r="AY320" s="31"/>
      <c r="AZ320" s="31"/>
      <c r="BA320" s="123" t="str">
        <f t="shared" ref="BA320" si="47">IF(OR(I320="×",BA324="×"),"×","●")</f>
        <v>●</v>
      </c>
      <c r="BB320" s="124">
        <f>IF(BA320="●",IF(I320="定","-",I320),"-")</f>
        <v>0</v>
      </c>
      <c r="BC320" s="31"/>
      <c r="BD320" s="3"/>
      <c r="BE320" s="3"/>
      <c r="BF320" s="3"/>
    </row>
    <row r="321" spans="3:58" ht="10.9" customHeight="1" x14ac:dyDescent="0.15">
      <c r="C321" s="126"/>
      <c r="D321" s="129"/>
      <c r="E321" s="132"/>
      <c r="F321" s="132"/>
      <c r="G321" s="126"/>
      <c r="H321" s="132"/>
      <c r="I321" s="155"/>
      <c r="J321" s="156"/>
      <c r="K321" s="385"/>
      <c r="L321" s="146"/>
      <c r="M321" s="147"/>
      <c r="N321" s="147"/>
      <c r="O321" s="147"/>
      <c r="P321" s="147"/>
      <c r="Q321" s="148"/>
      <c r="R321" s="152"/>
      <c r="S321" s="153"/>
      <c r="T321" s="153"/>
      <c r="U321" s="153"/>
      <c r="V321" s="153"/>
      <c r="W321" s="154"/>
      <c r="X321" s="155"/>
      <c r="Y321" s="156"/>
      <c r="Z321" s="157"/>
      <c r="AA321" s="114"/>
      <c r="AB321" s="115"/>
      <c r="AC321" s="116"/>
      <c r="AD321" s="120"/>
      <c r="AE321" s="121"/>
      <c r="AF321" s="121"/>
      <c r="AG321" s="121"/>
      <c r="AH321" s="121"/>
      <c r="AI321" s="122"/>
      <c r="AJ321" s="60"/>
      <c r="AT321" s="31"/>
      <c r="AU321" s="31"/>
      <c r="AV321" s="31"/>
      <c r="AW321" s="31"/>
      <c r="AX321" s="31"/>
      <c r="AY321" s="31"/>
      <c r="AZ321" s="31"/>
      <c r="BA321" s="123"/>
      <c r="BB321" s="124"/>
      <c r="BC321" s="31"/>
      <c r="BD321" s="3"/>
      <c r="BE321" s="3"/>
      <c r="BF321" s="3"/>
    </row>
    <row r="322" spans="3:58" ht="10.9" customHeight="1" x14ac:dyDescent="0.15">
      <c r="C322" s="126"/>
      <c r="D322" s="129"/>
      <c r="E322" s="132"/>
      <c r="F322" s="132"/>
      <c r="G322" s="126"/>
      <c r="H322" s="132"/>
      <c r="I322" s="155"/>
      <c r="J322" s="156"/>
      <c r="K322" s="385"/>
      <c r="L322" s="146"/>
      <c r="M322" s="147"/>
      <c r="N322" s="147"/>
      <c r="O322" s="147"/>
      <c r="P322" s="147"/>
      <c r="Q322" s="148"/>
      <c r="R322" s="152"/>
      <c r="S322" s="153"/>
      <c r="T322" s="153"/>
      <c r="U322" s="153"/>
      <c r="V322" s="153"/>
      <c r="W322" s="154"/>
      <c r="X322" s="155"/>
      <c r="Y322" s="156"/>
      <c r="Z322" s="157"/>
      <c r="AA322" s="114"/>
      <c r="AB322" s="115"/>
      <c r="AC322" s="116"/>
      <c r="AD322" s="120"/>
      <c r="AE322" s="121"/>
      <c r="AF322" s="121"/>
      <c r="AG322" s="121"/>
      <c r="AH322" s="121"/>
      <c r="AI322" s="122"/>
      <c r="AJ322" s="60"/>
      <c r="AT322" s="31"/>
      <c r="AU322" s="31"/>
      <c r="AV322" s="31"/>
      <c r="AW322" s="31"/>
      <c r="AX322" s="31"/>
      <c r="AY322" s="31"/>
      <c r="AZ322" s="31"/>
      <c r="BA322" s="123"/>
      <c r="BB322" s="124"/>
      <c r="BC322" s="31"/>
      <c r="BD322" s="3"/>
      <c r="BE322" s="3"/>
      <c r="BF322" s="3"/>
    </row>
    <row r="323" spans="3:58" ht="10.9" customHeight="1" x14ac:dyDescent="0.15">
      <c r="C323" s="127"/>
      <c r="D323" s="130"/>
      <c r="E323" s="133"/>
      <c r="F323" s="133"/>
      <c r="G323" s="127"/>
      <c r="H323" s="133"/>
      <c r="I323" s="158"/>
      <c r="J323" s="159"/>
      <c r="K323" s="386"/>
      <c r="L323" s="149"/>
      <c r="M323" s="150"/>
      <c r="N323" s="150"/>
      <c r="O323" s="150"/>
      <c r="P323" s="150"/>
      <c r="Q323" s="151"/>
      <c r="R323" s="152"/>
      <c r="S323" s="153"/>
      <c r="T323" s="153"/>
      <c r="U323" s="153"/>
      <c r="V323" s="153"/>
      <c r="W323" s="154"/>
      <c r="X323" s="158"/>
      <c r="Y323" s="159"/>
      <c r="Z323" s="160"/>
      <c r="AA323" s="117"/>
      <c r="AB323" s="118"/>
      <c r="AC323" s="119"/>
      <c r="AD323" s="120"/>
      <c r="AE323" s="121"/>
      <c r="AF323" s="121"/>
      <c r="AG323" s="121"/>
      <c r="AH323" s="121"/>
      <c r="AI323" s="122"/>
      <c r="AJ323" s="60"/>
      <c r="AT323" s="31"/>
      <c r="AU323" s="31"/>
      <c r="AV323" s="31"/>
      <c r="AW323" s="31"/>
      <c r="AX323" s="31"/>
      <c r="AY323" s="31"/>
      <c r="AZ323" s="31"/>
      <c r="BA323" s="123"/>
      <c r="BB323" s="124"/>
      <c r="BC323" s="31"/>
      <c r="BD323" s="3"/>
      <c r="BE323" s="3"/>
      <c r="BF323" s="3"/>
    </row>
    <row r="324" spans="3:58" ht="10.9" customHeight="1" x14ac:dyDescent="0.15">
      <c r="C324" s="125">
        <v>8</v>
      </c>
      <c r="D324" s="128" t="s">
        <v>76</v>
      </c>
      <c r="E324" s="131">
        <v>23</v>
      </c>
      <c r="F324" s="131" t="s">
        <v>77</v>
      </c>
      <c r="G324" s="125" t="s">
        <v>78</v>
      </c>
      <c r="H324" s="131"/>
      <c r="I324" s="382"/>
      <c r="J324" s="383"/>
      <c r="K324" s="384"/>
      <c r="L324" s="143">
        <f>E$220</f>
        <v>0</v>
      </c>
      <c r="M324" s="144"/>
      <c r="N324" s="144"/>
      <c r="O324" s="144"/>
      <c r="P324" s="144"/>
      <c r="Q324" s="145"/>
      <c r="R324" s="152">
        <f t="shared" ref="R324" si="48">IF(AND(I324="○",BA324="●"),2+ROUNDDOWN(($L324-100)/100,0)*2,0)</f>
        <v>0</v>
      </c>
      <c r="S324" s="153"/>
      <c r="T324" s="153"/>
      <c r="U324" s="153"/>
      <c r="V324" s="153"/>
      <c r="W324" s="154"/>
      <c r="X324" s="155">
        <v>1</v>
      </c>
      <c r="Y324" s="156"/>
      <c r="Z324" s="157"/>
      <c r="AA324" s="114">
        <f>IF(X324=1,$AL$38,IF(X324=2,$AL$57,IF(X324=3,$AL$76,IF(X324=4,$AL$95,IF(X324=5,$AL$114,IF(X324=6,$AL$133,IF(X324=7,$AL$152,IF(X324=8,$AL$171,IF(X324=9,$AL$190,IF(X324=10,$AL$209,0))))))))))</f>
        <v>0</v>
      </c>
      <c r="AB324" s="115"/>
      <c r="AC324" s="116"/>
      <c r="AD324" s="120">
        <f t="shared" ref="AD324" si="49">IF(I324="○",ROUNDUP(R324*AA324,1),0)</f>
        <v>0</v>
      </c>
      <c r="AE324" s="121"/>
      <c r="AF324" s="121"/>
      <c r="AG324" s="121"/>
      <c r="AH324" s="121"/>
      <c r="AI324" s="122"/>
      <c r="AJ324" s="60"/>
      <c r="AT324" s="31"/>
      <c r="AU324" s="31"/>
      <c r="AV324" s="31"/>
      <c r="AW324" s="31"/>
      <c r="AX324" s="31"/>
      <c r="AY324" s="31"/>
      <c r="AZ324" s="31"/>
      <c r="BA324" s="123" t="str">
        <f t="shared" ref="BA324" si="50">IF(OR(I324="×",BA328="×"),"×","●")</f>
        <v>●</v>
      </c>
      <c r="BB324" s="124">
        <f>IF(BA324="●",IF(I324="定","-",I324),"-")</f>
        <v>0</v>
      </c>
      <c r="BC324" s="31"/>
      <c r="BD324" s="3"/>
      <c r="BE324" s="3"/>
      <c r="BF324" s="3"/>
    </row>
    <row r="325" spans="3:58" ht="10.9" customHeight="1" x14ac:dyDescent="0.15">
      <c r="C325" s="126"/>
      <c r="D325" s="129"/>
      <c r="E325" s="132"/>
      <c r="F325" s="132"/>
      <c r="G325" s="126"/>
      <c r="H325" s="132"/>
      <c r="I325" s="155"/>
      <c r="J325" s="156"/>
      <c r="K325" s="385"/>
      <c r="L325" s="146"/>
      <c r="M325" s="147"/>
      <c r="N325" s="147"/>
      <c r="O325" s="147"/>
      <c r="P325" s="147"/>
      <c r="Q325" s="148"/>
      <c r="R325" s="152"/>
      <c r="S325" s="153"/>
      <c r="T325" s="153"/>
      <c r="U325" s="153"/>
      <c r="V325" s="153"/>
      <c r="W325" s="154"/>
      <c r="X325" s="155"/>
      <c r="Y325" s="156"/>
      <c r="Z325" s="157"/>
      <c r="AA325" s="114"/>
      <c r="AB325" s="115"/>
      <c r="AC325" s="116"/>
      <c r="AD325" s="120"/>
      <c r="AE325" s="121"/>
      <c r="AF325" s="121"/>
      <c r="AG325" s="121"/>
      <c r="AH325" s="121"/>
      <c r="AI325" s="122"/>
      <c r="AJ325" s="60"/>
      <c r="AT325" s="31"/>
      <c r="AU325" s="31"/>
      <c r="AV325" s="31"/>
      <c r="AW325" s="31"/>
      <c r="AX325" s="31"/>
      <c r="AY325" s="31"/>
      <c r="AZ325" s="31"/>
      <c r="BA325" s="123"/>
      <c r="BB325" s="124"/>
      <c r="BC325" s="31"/>
      <c r="BD325" s="3"/>
      <c r="BE325" s="3"/>
      <c r="BF325" s="3"/>
    </row>
    <row r="326" spans="3:58" ht="10.9" customHeight="1" x14ac:dyDescent="0.15">
      <c r="C326" s="126"/>
      <c r="D326" s="129"/>
      <c r="E326" s="132"/>
      <c r="F326" s="132"/>
      <c r="G326" s="126"/>
      <c r="H326" s="132"/>
      <c r="I326" s="155"/>
      <c r="J326" s="156"/>
      <c r="K326" s="385"/>
      <c r="L326" s="146"/>
      <c r="M326" s="147"/>
      <c r="N326" s="147"/>
      <c r="O326" s="147"/>
      <c r="P326" s="147"/>
      <c r="Q326" s="148"/>
      <c r="R326" s="152"/>
      <c r="S326" s="153"/>
      <c r="T326" s="153"/>
      <c r="U326" s="153"/>
      <c r="V326" s="153"/>
      <c r="W326" s="154"/>
      <c r="X326" s="155"/>
      <c r="Y326" s="156"/>
      <c r="Z326" s="157"/>
      <c r="AA326" s="114"/>
      <c r="AB326" s="115"/>
      <c r="AC326" s="116"/>
      <c r="AD326" s="120"/>
      <c r="AE326" s="121"/>
      <c r="AF326" s="121"/>
      <c r="AG326" s="121"/>
      <c r="AH326" s="121"/>
      <c r="AI326" s="122"/>
      <c r="AJ326" s="60"/>
      <c r="AT326" s="31"/>
      <c r="AU326" s="31"/>
      <c r="AV326" s="31"/>
      <c r="AW326" s="31"/>
      <c r="AX326" s="31"/>
      <c r="AY326" s="31"/>
      <c r="AZ326" s="31"/>
      <c r="BA326" s="123"/>
      <c r="BB326" s="124"/>
      <c r="BC326" s="31"/>
      <c r="BD326" s="3"/>
      <c r="BE326" s="3"/>
      <c r="BF326" s="3"/>
    </row>
    <row r="327" spans="3:58" ht="10.5" customHeight="1" x14ac:dyDescent="0.15">
      <c r="C327" s="127"/>
      <c r="D327" s="130"/>
      <c r="E327" s="133"/>
      <c r="F327" s="133"/>
      <c r="G327" s="127"/>
      <c r="H327" s="133"/>
      <c r="I327" s="158"/>
      <c r="J327" s="159"/>
      <c r="K327" s="386"/>
      <c r="L327" s="149"/>
      <c r="M327" s="150"/>
      <c r="N327" s="150"/>
      <c r="O327" s="150"/>
      <c r="P327" s="150"/>
      <c r="Q327" s="151"/>
      <c r="R327" s="152"/>
      <c r="S327" s="153"/>
      <c r="T327" s="153"/>
      <c r="U327" s="153"/>
      <c r="V327" s="153"/>
      <c r="W327" s="154"/>
      <c r="X327" s="158"/>
      <c r="Y327" s="159"/>
      <c r="Z327" s="160"/>
      <c r="AA327" s="117"/>
      <c r="AB327" s="118"/>
      <c r="AC327" s="119"/>
      <c r="AD327" s="120"/>
      <c r="AE327" s="121"/>
      <c r="AF327" s="121"/>
      <c r="AG327" s="121"/>
      <c r="AH327" s="121"/>
      <c r="AI327" s="122"/>
      <c r="AJ327" s="60"/>
      <c r="AT327" s="31"/>
      <c r="AU327" s="31"/>
      <c r="AV327" s="31"/>
      <c r="AW327" s="31"/>
      <c r="AX327" s="31"/>
      <c r="AY327" s="31"/>
      <c r="AZ327" s="31"/>
      <c r="BA327" s="123"/>
      <c r="BB327" s="124"/>
      <c r="BC327" s="31"/>
      <c r="BD327" s="3"/>
      <c r="BE327" s="3"/>
      <c r="BF327" s="3"/>
    </row>
    <row r="328" spans="3:58" ht="10.9" customHeight="1" x14ac:dyDescent="0.15">
      <c r="C328" s="125">
        <v>8</v>
      </c>
      <c r="D328" s="128" t="s">
        <v>76</v>
      </c>
      <c r="E328" s="131">
        <v>24</v>
      </c>
      <c r="F328" s="131" t="s">
        <v>77</v>
      </c>
      <c r="G328" s="125" t="s">
        <v>79</v>
      </c>
      <c r="H328" s="131"/>
      <c r="I328" s="382"/>
      <c r="J328" s="383"/>
      <c r="K328" s="384"/>
      <c r="L328" s="143">
        <f>E$220</f>
        <v>0</v>
      </c>
      <c r="M328" s="144"/>
      <c r="N328" s="144"/>
      <c r="O328" s="144"/>
      <c r="P328" s="144"/>
      <c r="Q328" s="145"/>
      <c r="R328" s="152">
        <f t="shared" ref="R328" si="51">IF(AND(I328="○",BA328="●"),2+ROUNDDOWN(($L328-100)/100,0)*2,0)</f>
        <v>0</v>
      </c>
      <c r="S328" s="153"/>
      <c r="T328" s="153"/>
      <c r="U328" s="153"/>
      <c r="V328" s="153"/>
      <c r="W328" s="154"/>
      <c r="X328" s="155">
        <v>1</v>
      </c>
      <c r="Y328" s="156"/>
      <c r="Z328" s="157"/>
      <c r="AA328" s="114">
        <f>IF(X328=1,$AL$38,IF(X328=2,$AL$57,IF(X328=3,$AL$76,IF(X328=4,$AL$95,IF(X328=5,$AL$114,IF(X328=6,$AL$133,IF(X328=7,$AL$152,IF(X328=8,$AL$171,IF(X328=9,$AL$190,IF(X328=10,$AL$209,0))))))))))</f>
        <v>0</v>
      </c>
      <c r="AB328" s="115"/>
      <c r="AC328" s="116"/>
      <c r="AD328" s="120">
        <f t="shared" ref="AD328" si="52">IF(I328="○",ROUNDUP(R328*AA328,1),0)</f>
        <v>0</v>
      </c>
      <c r="AE328" s="121"/>
      <c r="AF328" s="121"/>
      <c r="AG328" s="121"/>
      <c r="AH328" s="121"/>
      <c r="AI328" s="122"/>
      <c r="AJ328" s="60"/>
      <c r="AT328" s="31"/>
      <c r="AU328" s="31"/>
      <c r="AV328" s="31"/>
      <c r="AW328" s="31"/>
      <c r="AX328" s="31"/>
      <c r="AY328" s="31"/>
      <c r="AZ328" s="31"/>
      <c r="BA328" s="123" t="str">
        <f t="shared" ref="BA328" si="53">IF(OR(I328="×",BA332="×"),"×","●")</f>
        <v>●</v>
      </c>
      <c r="BB328" s="124">
        <f>IF(BA328="●",IF(I328="定","-",I328),"-")</f>
        <v>0</v>
      </c>
      <c r="BC328" s="31"/>
      <c r="BD328" s="3"/>
      <c r="BE328" s="3"/>
      <c r="BF328" s="3"/>
    </row>
    <row r="329" spans="3:58" ht="10.9" customHeight="1" x14ac:dyDescent="0.15">
      <c r="C329" s="126"/>
      <c r="D329" s="129"/>
      <c r="E329" s="132"/>
      <c r="F329" s="132"/>
      <c r="G329" s="126"/>
      <c r="H329" s="132"/>
      <c r="I329" s="155"/>
      <c r="J329" s="156"/>
      <c r="K329" s="385"/>
      <c r="L329" s="146"/>
      <c r="M329" s="147"/>
      <c r="N329" s="147"/>
      <c r="O329" s="147"/>
      <c r="P329" s="147"/>
      <c r="Q329" s="148"/>
      <c r="R329" s="152"/>
      <c r="S329" s="153"/>
      <c r="T329" s="153"/>
      <c r="U329" s="153"/>
      <c r="V329" s="153"/>
      <c r="W329" s="154"/>
      <c r="X329" s="155"/>
      <c r="Y329" s="156"/>
      <c r="Z329" s="157"/>
      <c r="AA329" s="114"/>
      <c r="AB329" s="115"/>
      <c r="AC329" s="116"/>
      <c r="AD329" s="120"/>
      <c r="AE329" s="121"/>
      <c r="AF329" s="121"/>
      <c r="AG329" s="121"/>
      <c r="AH329" s="121"/>
      <c r="AI329" s="122"/>
      <c r="AJ329" s="60"/>
      <c r="AT329" s="31"/>
      <c r="AU329" s="31"/>
      <c r="AV329" s="31"/>
      <c r="AW329" s="31"/>
      <c r="AX329" s="31"/>
      <c r="AY329" s="31"/>
      <c r="AZ329" s="31"/>
      <c r="BA329" s="123"/>
      <c r="BB329" s="124"/>
      <c r="BC329" s="31"/>
      <c r="BD329" s="3"/>
      <c r="BE329" s="3"/>
      <c r="BF329" s="3"/>
    </row>
    <row r="330" spans="3:58" ht="10.9" customHeight="1" x14ac:dyDescent="0.15">
      <c r="C330" s="126"/>
      <c r="D330" s="129"/>
      <c r="E330" s="132"/>
      <c r="F330" s="132"/>
      <c r="G330" s="126"/>
      <c r="H330" s="132"/>
      <c r="I330" s="155"/>
      <c r="J330" s="156"/>
      <c r="K330" s="385"/>
      <c r="L330" s="146"/>
      <c r="M330" s="147"/>
      <c r="N330" s="147"/>
      <c r="O330" s="147"/>
      <c r="P330" s="147"/>
      <c r="Q330" s="148"/>
      <c r="R330" s="152"/>
      <c r="S330" s="153"/>
      <c r="T330" s="153"/>
      <c r="U330" s="153"/>
      <c r="V330" s="153"/>
      <c r="W330" s="154"/>
      <c r="X330" s="155"/>
      <c r="Y330" s="156"/>
      <c r="Z330" s="157"/>
      <c r="AA330" s="114"/>
      <c r="AB330" s="115"/>
      <c r="AC330" s="116"/>
      <c r="AD330" s="120"/>
      <c r="AE330" s="121"/>
      <c r="AF330" s="121"/>
      <c r="AG330" s="121"/>
      <c r="AH330" s="121"/>
      <c r="AI330" s="122"/>
      <c r="AJ330" s="60"/>
      <c r="AT330" s="31"/>
      <c r="AU330" s="31"/>
      <c r="AV330" s="31"/>
      <c r="AW330" s="31"/>
      <c r="AX330" s="31"/>
      <c r="AY330" s="31"/>
      <c r="AZ330" s="31"/>
      <c r="BA330" s="123"/>
      <c r="BB330" s="124"/>
      <c r="BC330" s="31"/>
      <c r="BD330" s="3"/>
      <c r="BE330" s="3"/>
      <c r="BF330" s="3"/>
    </row>
    <row r="331" spans="3:58" ht="10.9" customHeight="1" x14ac:dyDescent="0.15">
      <c r="C331" s="127"/>
      <c r="D331" s="130"/>
      <c r="E331" s="133"/>
      <c r="F331" s="133"/>
      <c r="G331" s="127"/>
      <c r="H331" s="133"/>
      <c r="I331" s="158"/>
      <c r="J331" s="159"/>
      <c r="K331" s="386"/>
      <c r="L331" s="149"/>
      <c r="M331" s="150"/>
      <c r="N331" s="150"/>
      <c r="O331" s="150"/>
      <c r="P331" s="150"/>
      <c r="Q331" s="151"/>
      <c r="R331" s="152"/>
      <c r="S331" s="153"/>
      <c r="T331" s="153"/>
      <c r="U331" s="153"/>
      <c r="V331" s="153"/>
      <c r="W331" s="154"/>
      <c r="X331" s="158"/>
      <c r="Y331" s="159"/>
      <c r="Z331" s="160"/>
      <c r="AA331" s="117"/>
      <c r="AB331" s="118"/>
      <c r="AC331" s="119"/>
      <c r="AD331" s="120"/>
      <c r="AE331" s="121"/>
      <c r="AF331" s="121"/>
      <c r="AG331" s="121"/>
      <c r="AH331" s="121"/>
      <c r="AI331" s="122"/>
      <c r="AJ331" s="60"/>
      <c r="AT331" s="31"/>
      <c r="AU331" s="31"/>
      <c r="AV331" s="31"/>
      <c r="AW331" s="31"/>
      <c r="AX331" s="31"/>
      <c r="AY331" s="31"/>
      <c r="AZ331" s="31"/>
      <c r="BA331" s="123"/>
      <c r="BB331" s="124"/>
      <c r="BC331" s="31"/>
      <c r="BD331" s="3"/>
      <c r="BE331" s="3"/>
      <c r="BF331" s="3"/>
    </row>
    <row r="332" spans="3:58" ht="10.9" customHeight="1" x14ac:dyDescent="0.15">
      <c r="C332" s="125">
        <v>8</v>
      </c>
      <c r="D332" s="128" t="s">
        <v>76</v>
      </c>
      <c r="E332" s="131">
        <v>25</v>
      </c>
      <c r="F332" s="131" t="s">
        <v>77</v>
      </c>
      <c r="G332" s="125" t="s">
        <v>80</v>
      </c>
      <c r="H332" s="131"/>
      <c r="I332" s="382"/>
      <c r="J332" s="383"/>
      <c r="K332" s="384"/>
      <c r="L332" s="143">
        <f>E$220</f>
        <v>0</v>
      </c>
      <c r="M332" s="144"/>
      <c r="N332" s="144"/>
      <c r="O332" s="144"/>
      <c r="P332" s="144"/>
      <c r="Q332" s="145"/>
      <c r="R332" s="152">
        <f t="shared" ref="R332" si="54">IF(AND(I332="○",BA332="●"),2+ROUNDDOWN(($L332-100)/100,0)*2,0)</f>
        <v>0</v>
      </c>
      <c r="S332" s="153"/>
      <c r="T332" s="153"/>
      <c r="U332" s="153"/>
      <c r="V332" s="153"/>
      <c r="W332" s="154"/>
      <c r="X332" s="155">
        <v>1</v>
      </c>
      <c r="Y332" s="156"/>
      <c r="Z332" s="157"/>
      <c r="AA332" s="114">
        <f>IF(X332=1,$AL$38,IF(X332=2,$AL$57,IF(X332=3,$AL$76,IF(X332=4,$AL$95,IF(X332=5,$AL$114,IF(X332=6,$AL$133,IF(X332=7,$AL$152,IF(X332=8,$AL$171,IF(X332=9,$AL$190,IF(X332=10,$AL$209,0))))))))))</f>
        <v>0</v>
      </c>
      <c r="AB332" s="115"/>
      <c r="AC332" s="116"/>
      <c r="AD332" s="120">
        <f t="shared" ref="AD332" si="55">IF(I332="○",ROUNDUP(R332*AA332,1),0)</f>
        <v>0</v>
      </c>
      <c r="AE332" s="121"/>
      <c r="AF332" s="121"/>
      <c r="AG332" s="121"/>
      <c r="AH332" s="121"/>
      <c r="AI332" s="122"/>
      <c r="AJ332" s="60"/>
      <c r="AT332" s="31"/>
      <c r="AU332" s="31"/>
      <c r="AV332" s="31"/>
      <c r="AW332" s="31"/>
      <c r="AX332" s="31"/>
      <c r="AY332" s="31"/>
      <c r="AZ332" s="31"/>
      <c r="BA332" s="123" t="str">
        <f t="shared" ref="BA332" si="56">IF(OR(I332="×",BA336="×"),"×","●")</f>
        <v>●</v>
      </c>
      <c r="BB332" s="124">
        <f>IF(BA332="●",IF(I332="定","-",I332),"-")</f>
        <v>0</v>
      </c>
      <c r="BC332" s="31"/>
      <c r="BD332" s="3"/>
      <c r="BE332" s="3"/>
      <c r="BF332" s="3"/>
    </row>
    <row r="333" spans="3:58" ht="10.9" customHeight="1" x14ac:dyDescent="0.15">
      <c r="C333" s="126"/>
      <c r="D333" s="129"/>
      <c r="E333" s="132"/>
      <c r="F333" s="132"/>
      <c r="G333" s="126"/>
      <c r="H333" s="132"/>
      <c r="I333" s="155"/>
      <c r="J333" s="156"/>
      <c r="K333" s="385"/>
      <c r="L333" s="146"/>
      <c r="M333" s="147"/>
      <c r="N333" s="147"/>
      <c r="O333" s="147"/>
      <c r="P333" s="147"/>
      <c r="Q333" s="148"/>
      <c r="R333" s="152"/>
      <c r="S333" s="153"/>
      <c r="T333" s="153"/>
      <c r="U333" s="153"/>
      <c r="V333" s="153"/>
      <c r="W333" s="154"/>
      <c r="X333" s="155"/>
      <c r="Y333" s="156"/>
      <c r="Z333" s="157"/>
      <c r="AA333" s="114"/>
      <c r="AB333" s="115"/>
      <c r="AC333" s="116"/>
      <c r="AD333" s="120"/>
      <c r="AE333" s="121"/>
      <c r="AF333" s="121"/>
      <c r="AG333" s="121"/>
      <c r="AH333" s="121"/>
      <c r="AI333" s="122"/>
      <c r="AJ333" s="60"/>
      <c r="AT333" s="31"/>
      <c r="AU333" s="31"/>
      <c r="AV333" s="31"/>
      <c r="AW333" s="31"/>
      <c r="AX333" s="31"/>
      <c r="AY333" s="31"/>
      <c r="AZ333" s="31"/>
      <c r="BA333" s="123"/>
      <c r="BB333" s="124"/>
      <c r="BC333" s="31"/>
      <c r="BD333" s="3"/>
      <c r="BE333" s="3"/>
      <c r="BF333" s="3"/>
    </row>
    <row r="334" spans="3:58" ht="10.9" customHeight="1" x14ac:dyDescent="0.15">
      <c r="C334" s="126"/>
      <c r="D334" s="129"/>
      <c r="E334" s="132"/>
      <c r="F334" s="132"/>
      <c r="G334" s="126"/>
      <c r="H334" s="132"/>
      <c r="I334" s="155"/>
      <c r="J334" s="156"/>
      <c r="K334" s="385"/>
      <c r="L334" s="146"/>
      <c r="M334" s="147"/>
      <c r="N334" s="147"/>
      <c r="O334" s="147"/>
      <c r="P334" s="147"/>
      <c r="Q334" s="148"/>
      <c r="R334" s="152"/>
      <c r="S334" s="153"/>
      <c r="T334" s="153"/>
      <c r="U334" s="153"/>
      <c r="V334" s="153"/>
      <c r="W334" s="154"/>
      <c r="X334" s="155"/>
      <c r="Y334" s="156"/>
      <c r="Z334" s="157"/>
      <c r="AA334" s="114"/>
      <c r="AB334" s="115"/>
      <c r="AC334" s="116"/>
      <c r="AD334" s="120"/>
      <c r="AE334" s="121"/>
      <c r="AF334" s="121"/>
      <c r="AG334" s="121"/>
      <c r="AH334" s="121"/>
      <c r="AI334" s="122"/>
      <c r="AJ334" s="60"/>
      <c r="AT334" s="31"/>
      <c r="AU334" s="31"/>
      <c r="AV334" s="31"/>
      <c r="AW334" s="31"/>
      <c r="AX334" s="31"/>
      <c r="AY334" s="31"/>
      <c r="AZ334" s="31"/>
      <c r="BA334" s="123"/>
      <c r="BB334" s="124"/>
      <c r="BC334" s="31"/>
      <c r="BD334" s="3"/>
      <c r="BE334" s="3"/>
      <c r="BF334" s="3"/>
    </row>
    <row r="335" spans="3:58" ht="10.9" customHeight="1" x14ac:dyDescent="0.15">
      <c r="C335" s="127"/>
      <c r="D335" s="130"/>
      <c r="E335" s="133"/>
      <c r="F335" s="133"/>
      <c r="G335" s="127"/>
      <c r="H335" s="133"/>
      <c r="I335" s="158"/>
      <c r="J335" s="159"/>
      <c r="K335" s="386"/>
      <c r="L335" s="149"/>
      <c r="M335" s="150"/>
      <c r="N335" s="150"/>
      <c r="O335" s="150"/>
      <c r="P335" s="150"/>
      <c r="Q335" s="151"/>
      <c r="R335" s="152"/>
      <c r="S335" s="153"/>
      <c r="T335" s="153"/>
      <c r="U335" s="153"/>
      <c r="V335" s="153"/>
      <c r="W335" s="154"/>
      <c r="X335" s="158"/>
      <c r="Y335" s="159"/>
      <c r="Z335" s="160"/>
      <c r="AA335" s="117"/>
      <c r="AB335" s="118"/>
      <c r="AC335" s="119"/>
      <c r="AD335" s="120"/>
      <c r="AE335" s="121"/>
      <c r="AF335" s="121"/>
      <c r="AG335" s="121"/>
      <c r="AH335" s="121"/>
      <c r="AI335" s="122"/>
      <c r="AJ335" s="60"/>
      <c r="AT335" s="31"/>
      <c r="AU335" s="31"/>
      <c r="AV335" s="31"/>
      <c r="AW335" s="31"/>
      <c r="AX335" s="31"/>
      <c r="AY335" s="31"/>
      <c r="AZ335" s="31"/>
      <c r="BA335" s="123"/>
      <c r="BB335" s="124"/>
      <c r="BC335" s="31"/>
      <c r="BD335" s="3"/>
      <c r="BE335" s="3"/>
      <c r="BF335" s="3"/>
    </row>
    <row r="336" spans="3:58" ht="10.9" customHeight="1" x14ac:dyDescent="0.15">
      <c r="C336" s="125">
        <v>8</v>
      </c>
      <c r="D336" s="128" t="s">
        <v>76</v>
      </c>
      <c r="E336" s="131">
        <v>26</v>
      </c>
      <c r="F336" s="131" t="s">
        <v>77</v>
      </c>
      <c r="G336" s="125" t="s">
        <v>81</v>
      </c>
      <c r="H336" s="131"/>
      <c r="I336" s="382"/>
      <c r="J336" s="383"/>
      <c r="K336" s="384"/>
      <c r="L336" s="143">
        <f>E$220</f>
        <v>0</v>
      </c>
      <c r="M336" s="144"/>
      <c r="N336" s="144"/>
      <c r="O336" s="144"/>
      <c r="P336" s="144"/>
      <c r="Q336" s="145"/>
      <c r="R336" s="152">
        <f t="shared" ref="R336" si="57">IF(AND(I336="○",BA336="●"),2+ROUNDDOWN(($L336-100)/100,0)*2,0)</f>
        <v>0</v>
      </c>
      <c r="S336" s="153"/>
      <c r="T336" s="153"/>
      <c r="U336" s="153"/>
      <c r="V336" s="153"/>
      <c r="W336" s="154"/>
      <c r="X336" s="155">
        <v>1</v>
      </c>
      <c r="Y336" s="156"/>
      <c r="Z336" s="157"/>
      <c r="AA336" s="114">
        <f>IF(X336=1,$AL$38,IF(X336=2,$AL$57,IF(X336=3,$AL$76,IF(X336=4,$AL$95,IF(X336=5,$AL$114,IF(X336=6,$AL$133,IF(X336=7,$AL$152,IF(X336=8,$AL$171,IF(X336=9,$AL$190,IF(X336=10,$AL$209,0))))))))))</f>
        <v>0</v>
      </c>
      <c r="AB336" s="115"/>
      <c r="AC336" s="116"/>
      <c r="AD336" s="120">
        <f t="shared" ref="AD336" si="58">IF(I336="○",ROUNDUP(R336*AA336,1),0)</f>
        <v>0</v>
      </c>
      <c r="AE336" s="121"/>
      <c r="AF336" s="121"/>
      <c r="AG336" s="121"/>
      <c r="AH336" s="121"/>
      <c r="AI336" s="122"/>
      <c r="AJ336" s="60"/>
      <c r="AT336" s="31"/>
      <c r="AU336" s="31"/>
      <c r="AV336" s="31"/>
      <c r="AW336" s="31"/>
      <c r="AX336" s="31"/>
      <c r="AY336" s="31"/>
      <c r="AZ336" s="31"/>
      <c r="BA336" s="123" t="str">
        <f t="shared" ref="BA336" si="59">IF(OR(I336="×",BA340="×"),"×","●")</f>
        <v>●</v>
      </c>
      <c r="BB336" s="124">
        <f>IF(BA336="●",IF(I336="定","-",I336),"-")</f>
        <v>0</v>
      </c>
      <c r="BC336" s="31"/>
      <c r="BD336" s="3"/>
      <c r="BE336" s="3"/>
      <c r="BF336" s="3"/>
    </row>
    <row r="337" spans="3:58" ht="10.9" customHeight="1" x14ac:dyDescent="0.15">
      <c r="C337" s="126"/>
      <c r="D337" s="129"/>
      <c r="E337" s="132"/>
      <c r="F337" s="132"/>
      <c r="G337" s="126"/>
      <c r="H337" s="132"/>
      <c r="I337" s="155"/>
      <c r="J337" s="156"/>
      <c r="K337" s="385"/>
      <c r="L337" s="146"/>
      <c r="M337" s="147"/>
      <c r="N337" s="147"/>
      <c r="O337" s="147"/>
      <c r="P337" s="147"/>
      <c r="Q337" s="148"/>
      <c r="R337" s="152"/>
      <c r="S337" s="153"/>
      <c r="T337" s="153"/>
      <c r="U337" s="153"/>
      <c r="V337" s="153"/>
      <c r="W337" s="154"/>
      <c r="X337" s="155"/>
      <c r="Y337" s="156"/>
      <c r="Z337" s="157"/>
      <c r="AA337" s="114"/>
      <c r="AB337" s="115"/>
      <c r="AC337" s="116"/>
      <c r="AD337" s="120"/>
      <c r="AE337" s="121"/>
      <c r="AF337" s="121"/>
      <c r="AG337" s="121"/>
      <c r="AH337" s="121"/>
      <c r="AI337" s="122"/>
      <c r="AJ337" s="60"/>
      <c r="AT337" s="31"/>
      <c r="AU337" s="31"/>
      <c r="AV337" s="31"/>
      <c r="AW337" s="31"/>
      <c r="AX337" s="31"/>
      <c r="AY337" s="31"/>
      <c r="AZ337" s="31"/>
      <c r="BA337" s="123"/>
      <c r="BB337" s="124"/>
      <c r="BC337" s="31"/>
      <c r="BD337" s="3"/>
      <c r="BE337" s="3"/>
      <c r="BF337" s="3"/>
    </row>
    <row r="338" spans="3:58" ht="10.9" customHeight="1" x14ac:dyDescent="0.15">
      <c r="C338" s="126"/>
      <c r="D338" s="129"/>
      <c r="E338" s="132"/>
      <c r="F338" s="132"/>
      <c r="G338" s="126"/>
      <c r="H338" s="132"/>
      <c r="I338" s="155"/>
      <c r="J338" s="156"/>
      <c r="K338" s="385"/>
      <c r="L338" s="146"/>
      <c r="M338" s="147"/>
      <c r="N338" s="147"/>
      <c r="O338" s="147"/>
      <c r="P338" s="147"/>
      <c r="Q338" s="148"/>
      <c r="R338" s="152"/>
      <c r="S338" s="153"/>
      <c r="T338" s="153"/>
      <c r="U338" s="153"/>
      <c r="V338" s="153"/>
      <c r="W338" s="154"/>
      <c r="X338" s="155"/>
      <c r="Y338" s="156"/>
      <c r="Z338" s="157"/>
      <c r="AA338" s="114"/>
      <c r="AB338" s="115"/>
      <c r="AC338" s="116"/>
      <c r="AD338" s="120"/>
      <c r="AE338" s="121"/>
      <c r="AF338" s="121"/>
      <c r="AG338" s="121"/>
      <c r="AH338" s="121"/>
      <c r="AI338" s="122"/>
      <c r="AJ338" s="60"/>
      <c r="AT338" s="31"/>
      <c r="AU338" s="31"/>
      <c r="AV338" s="31"/>
      <c r="AW338" s="31"/>
      <c r="AX338" s="31"/>
      <c r="AY338" s="31"/>
      <c r="AZ338" s="31"/>
      <c r="BA338" s="123"/>
      <c r="BB338" s="124"/>
      <c r="BC338" s="31"/>
      <c r="BD338" s="3"/>
      <c r="BE338" s="3"/>
      <c r="BF338" s="3"/>
    </row>
    <row r="339" spans="3:58" ht="10.9" customHeight="1" x14ac:dyDescent="0.15">
      <c r="C339" s="127"/>
      <c r="D339" s="130"/>
      <c r="E339" s="133"/>
      <c r="F339" s="133"/>
      <c r="G339" s="127"/>
      <c r="H339" s="133"/>
      <c r="I339" s="158"/>
      <c r="J339" s="159"/>
      <c r="K339" s="386"/>
      <c r="L339" s="149"/>
      <c r="M339" s="150"/>
      <c r="N339" s="150"/>
      <c r="O339" s="150"/>
      <c r="P339" s="150"/>
      <c r="Q339" s="151"/>
      <c r="R339" s="152"/>
      <c r="S339" s="153"/>
      <c r="T339" s="153"/>
      <c r="U339" s="153"/>
      <c r="V339" s="153"/>
      <c r="W339" s="154"/>
      <c r="X339" s="158"/>
      <c r="Y339" s="159"/>
      <c r="Z339" s="160"/>
      <c r="AA339" s="117"/>
      <c r="AB339" s="118"/>
      <c r="AC339" s="119"/>
      <c r="AD339" s="120"/>
      <c r="AE339" s="121"/>
      <c r="AF339" s="121"/>
      <c r="AG339" s="121"/>
      <c r="AH339" s="121"/>
      <c r="AI339" s="122"/>
      <c r="AJ339" s="60"/>
      <c r="AT339" s="31"/>
      <c r="AU339" s="31"/>
      <c r="AV339" s="31"/>
      <c r="AW339" s="31"/>
      <c r="AX339" s="31"/>
      <c r="AY339" s="31"/>
      <c r="AZ339" s="31"/>
      <c r="BA339" s="123"/>
      <c r="BB339" s="124"/>
      <c r="BC339" s="31"/>
      <c r="BD339" s="3"/>
      <c r="BE339" s="3"/>
      <c r="BF339" s="3"/>
    </row>
    <row r="340" spans="3:58" ht="10.9" customHeight="1" x14ac:dyDescent="0.15">
      <c r="C340" s="125">
        <v>8</v>
      </c>
      <c r="D340" s="128" t="s">
        <v>76</v>
      </c>
      <c r="E340" s="131">
        <v>27</v>
      </c>
      <c r="F340" s="131" t="s">
        <v>77</v>
      </c>
      <c r="G340" s="125" t="s">
        <v>82</v>
      </c>
      <c r="H340" s="131"/>
      <c r="I340" s="382"/>
      <c r="J340" s="383"/>
      <c r="K340" s="384"/>
      <c r="L340" s="143">
        <f>E$220</f>
        <v>0</v>
      </c>
      <c r="M340" s="144"/>
      <c r="N340" s="144"/>
      <c r="O340" s="144"/>
      <c r="P340" s="144"/>
      <c r="Q340" s="145"/>
      <c r="R340" s="152">
        <f t="shared" ref="R340" si="60">IF(AND(I340="○",BA340="●"),2+ROUNDDOWN(($L340-100)/100,0)*2,0)</f>
        <v>0</v>
      </c>
      <c r="S340" s="153"/>
      <c r="T340" s="153"/>
      <c r="U340" s="153"/>
      <c r="V340" s="153"/>
      <c r="W340" s="154"/>
      <c r="X340" s="155">
        <v>1</v>
      </c>
      <c r="Y340" s="156"/>
      <c r="Z340" s="157"/>
      <c r="AA340" s="114">
        <f>IF(X340=1,$AL$38,IF(X340=2,$AL$57,IF(X340=3,$AL$76,IF(X340=4,$AL$95,IF(X340=5,$AL$114,IF(X340=6,$AL$133,IF(X340=7,$AL$152,IF(X340=8,$AL$171,IF(X340=9,$AL$190,IF(X340=10,$AL$209,0))))))))))</f>
        <v>0</v>
      </c>
      <c r="AB340" s="115"/>
      <c r="AC340" s="116"/>
      <c r="AD340" s="120">
        <f t="shared" ref="AD340" si="61">IF(I340="○",ROUNDUP(R340*AA340,1),0)</f>
        <v>0</v>
      </c>
      <c r="AE340" s="121"/>
      <c r="AF340" s="121"/>
      <c r="AG340" s="121"/>
      <c r="AH340" s="121"/>
      <c r="AI340" s="122"/>
      <c r="AJ340" s="60"/>
      <c r="AT340" s="31"/>
      <c r="AU340" s="31"/>
      <c r="AV340" s="31"/>
      <c r="AW340" s="31"/>
      <c r="AX340" s="31"/>
      <c r="AY340" s="31"/>
      <c r="AZ340" s="31"/>
      <c r="BA340" s="123" t="str">
        <f t="shared" ref="BA340" si="62">IF(OR(I340="×",BA344="×"),"×","●")</f>
        <v>●</v>
      </c>
      <c r="BB340" s="124">
        <f>IF(BA340="●",IF(I340="定","-",I340),"-")</f>
        <v>0</v>
      </c>
      <c r="BC340" s="31"/>
      <c r="BD340" s="3"/>
      <c r="BE340" s="3"/>
      <c r="BF340" s="3"/>
    </row>
    <row r="341" spans="3:58" ht="10.9" customHeight="1" x14ac:dyDescent="0.15">
      <c r="C341" s="126"/>
      <c r="D341" s="129"/>
      <c r="E341" s="132"/>
      <c r="F341" s="132"/>
      <c r="G341" s="126"/>
      <c r="H341" s="132"/>
      <c r="I341" s="155"/>
      <c r="J341" s="156"/>
      <c r="K341" s="385"/>
      <c r="L341" s="146"/>
      <c r="M341" s="147"/>
      <c r="N341" s="147"/>
      <c r="O341" s="147"/>
      <c r="P341" s="147"/>
      <c r="Q341" s="148"/>
      <c r="R341" s="152"/>
      <c r="S341" s="153"/>
      <c r="T341" s="153"/>
      <c r="U341" s="153"/>
      <c r="V341" s="153"/>
      <c r="W341" s="154"/>
      <c r="X341" s="155"/>
      <c r="Y341" s="156"/>
      <c r="Z341" s="157"/>
      <c r="AA341" s="114"/>
      <c r="AB341" s="115"/>
      <c r="AC341" s="116"/>
      <c r="AD341" s="120"/>
      <c r="AE341" s="121"/>
      <c r="AF341" s="121"/>
      <c r="AG341" s="121"/>
      <c r="AH341" s="121"/>
      <c r="AI341" s="122"/>
      <c r="AJ341" s="60"/>
      <c r="AT341" s="31"/>
      <c r="AU341" s="31"/>
      <c r="AV341" s="31"/>
      <c r="AW341" s="31"/>
      <c r="AX341" s="31"/>
      <c r="AY341" s="31"/>
      <c r="AZ341" s="31"/>
      <c r="BA341" s="123"/>
      <c r="BB341" s="124"/>
      <c r="BC341" s="31"/>
      <c r="BD341" s="3"/>
      <c r="BE341" s="3"/>
      <c r="BF341" s="3"/>
    </row>
    <row r="342" spans="3:58" ht="10.9" customHeight="1" x14ac:dyDescent="0.15">
      <c r="C342" s="126"/>
      <c r="D342" s="129"/>
      <c r="E342" s="132"/>
      <c r="F342" s="132"/>
      <c r="G342" s="126"/>
      <c r="H342" s="132"/>
      <c r="I342" s="155"/>
      <c r="J342" s="156"/>
      <c r="K342" s="385"/>
      <c r="L342" s="146"/>
      <c r="M342" s="147"/>
      <c r="N342" s="147"/>
      <c r="O342" s="147"/>
      <c r="P342" s="147"/>
      <c r="Q342" s="148"/>
      <c r="R342" s="152"/>
      <c r="S342" s="153"/>
      <c r="T342" s="153"/>
      <c r="U342" s="153"/>
      <c r="V342" s="153"/>
      <c r="W342" s="154"/>
      <c r="X342" s="155"/>
      <c r="Y342" s="156"/>
      <c r="Z342" s="157"/>
      <c r="AA342" s="114"/>
      <c r="AB342" s="115"/>
      <c r="AC342" s="116"/>
      <c r="AD342" s="120"/>
      <c r="AE342" s="121"/>
      <c r="AF342" s="121"/>
      <c r="AG342" s="121"/>
      <c r="AH342" s="121"/>
      <c r="AI342" s="122"/>
      <c r="AJ342" s="60"/>
      <c r="AT342" s="31"/>
      <c r="AU342" s="31"/>
      <c r="AV342" s="31"/>
      <c r="AW342" s="31"/>
      <c r="AX342" s="31"/>
      <c r="AY342" s="31"/>
      <c r="AZ342" s="31"/>
      <c r="BA342" s="123"/>
      <c r="BB342" s="124"/>
      <c r="BC342" s="31"/>
      <c r="BD342" s="3"/>
      <c r="BE342" s="3"/>
      <c r="BF342" s="3"/>
    </row>
    <row r="343" spans="3:58" ht="10.9" customHeight="1" x14ac:dyDescent="0.15">
      <c r="C343" s="127"/>
      <c r="D343" s="130"/>
      <c r="E343" s="133"/>
      <c r="F343" s="133"/>
      <c r="G343" s="127"/>
      <c r="H343" s="133"/>
      <c r="I343" s="158"/>
      <c r="J343" s="159"/>
      <c r="K343" s="386"/>
      <c r="L343" s="149"/>
      <c r="M343" s="150"/>
      <c r="N343" s="150"/>
      <c r="O343" s="150"/>
      <c r="P343" s="150"/>
      <c r="Q343" s="151"/>
      <c r="R343" s="152"/>
      <c r="S343" s="153"/>
      <c r="T343" s="153"/>
      <c r="U343" s="153"/>
      <c r="V343" s="153"/>
      <c r="W343" s="154"/>
      <c r="X343" s="158"/>
      <c r="Y343" s="159"/>
      <c r="Z343" s="160"/>
      <c r="AA343" s="117"/>
      <c r="AB343" s="118"/>
      <c r="AC343" s="119"/>
      <c r="AD343" s="120"/>
      <c r="AE343" s="121"/>
      <c r="AF343" s="121"/>
      <c r="AG343" s="121"/>
      <c r="AH343" s="121"/>
      <c r="AI343" s="122"/>
      <c r="AJ343" s="60"/>
      <c r="AT343" s="31"/>
      <c r="AU343" s="31"/>
      <c r="AV343" s="31"/>
      <c r="AW343" s="31"/>
      <c r="AX343" s="31"/>
      <c r="AY343" s="31"/>
      <c r="AZ343" s="31"/>
      <c r="BA343" s="123"/>
      <c r="BB343" s="124"/>
      <c r="BC343" s="31"/>
      <c r="BD343" s="3"/>
      <c r="BE343" s="3"/>
      <c r="BF343" s="3"/>
    </row>
    <row r="344" spans="3:58" ht="10.9" customHeight="1" x14ac:dyDescent="0.15">
      <c r="C344" s="125">
        <v>8</v>
      </c>
      <c r="D344" s="128" t="s">
        <v>76</v>
      </c>
      <c r="E344" s="131">
        <v>28</v>
      </c>
      <c r="F344" s="131" t="s">
        <v>77</v>
      </c>
      <c r="G344" s="125" t="s">
        <v>83</v>
      </c>
      <c r="H344" s="131"/>
      <c r="I344" s="382"/>
      <c r="J344" s="383"/>
      <c r="K344" s="384"/>
      <c r="L344" s="143">
        <f>E$220</f>
        <v>0</v>
      </c>
      <c r="M344" s="144"/>
      <c r="N344" s="144"/>
      <c r="O344" s="144"/>
      <c r="P344" s="144"/>
      <c r="Q344" s="145"/>
      <c r="R344" s="152">
        <f t="shared" ref="R344" si="63">IF(AND(I344="○",BA344="●"),2+ROUNDDOWN(($L344-100)/100,0)*2,0)</f>
        <v>0</v>
      </c>
      <c r="S344" s="153"/>
      <c r="T344" s="153"/>
      <c r="U344" s="153"/>
      <c r="V344" s="153"/>
      <c r="W344" s="154"/>
      <c r="X344" s="155">
        <v>1</v>
      </c>
      <c r="Y344" s="156"/>
      <c r="Z344" s="157"/>
      <c r="AA344" s="114">
        <f>IF(X344=1,$AL$38,IF(X344=2,$AL$57,IF(X344=3,$AL$76,IF(X344=4,$AL$95,IF(X344=5,$AL$114,IF(X344=6,$AL$133,IF(X344=7,$AL$152,IF(X344=8,$AL$171,IF(X344=9,$AL$190,IF(X344=10,$AL$209,0))))))))))</f>
        <v>0</v>
      </c>
      <c r="AB344" s="115"/>
      <c r="AC344" s="116"/>
      <c r="AD344" s="120">
        <f t="shared" ref="AD344" si="64">IF(I344="○",ROUNDUP(R344*AA344,1),0)</f>
        <v>0</v>
      </c>
      <c r="AE344" s="121"/>
      <c r="AF344" s="121"/>
      <c r="AG344" s="121"/>
      <c r="AH344" s="121"/>
      <c r="AI344" s="122"/>
      <c r="AJ344" s="60"/>
      <c r="AT344" s="31"/>
      <c r="AU344" s="31"/>
      <c r="AV344" s="31"/>
      <c r="AW344" s="31"/>
      <c r="AX344" s="31"/>
      <c r="AY344" s="31"/>
      <c r="AZ344" s="31"/>
      <c r="BA344" s="123" t="str">
        <f t="shared" ref="BA344" si="65">IF(OR(I344="×",BA348="×"),"×","●")</f>
        <v>●</v>
      </c>
      <c r="BB344" s="124">
        <f>IF(BA344="●",IF(I344="定","-",I344),"-")</f>
        <v>0</v>
      </c>
      <c r="BC344" s="31"/>
      <c r="BD344" s="3"/>
      <c r="BE344" s="3"/>
      <c r="BF344" s="3"/>
    </row>
    <row r="345" spans="3:58" ht="10.9" customHeight="1" x14ac:dyDescent="0.15">
      <c r="C345" s="126"/>
      <c r="D345" s="129"/>
      <c r="E345" s="132"/>
      <c r="F345" s="132"/>
      <c r="G345" s="126"/>
      <c r="H345" s="132"/>
      <c r="I345" s="155"/>
      <c r="J345" s="156"/>
      <c r="K345" s="385"/>
      <c r="L345" s="146"/>
      <c r="M345" s="147"/>
      <c r="N345" s="147"/>
      <c r="O345" s="147"/>
      <c r="P345" s="147"/>
      <c r="Q345" s="148"/>
      <c r="R345" s="152"/>
      <c r="S345" s="153"/>
      <c r="T345" s="153"/>
      <c r="U345" s="153"/>
      <c r="V345" s="153"/>
      <c r="W345" s="154"/>
      <c r="X345" s="155"/>
      <c r="Y345" s="156"/>
      <c r="Z345" s="157"/>
      <c r="AA345" s="114"/>
      <c r="AB345" s="115"/>
      <c r="AC345" s="116"/>
      <c r="AD345" s="120"/>
      <c r="AE345" s="121"/>
      <c r="AF345" s="121"/>
      <c r="AG345" s="121"/>
      <c r="AH345" s="121"/>
      <c r="AI345" s="122"/>
      <c r="AJ345" s="60"/>
      <c r="AT345" s="31"/>
      <c r="AU345" s="31"/>
      <c r="AV345" s="31"/>
      <c r="AW345" s="31"/>
      <c r="AX345" s="31"/>
      <c r="AY345" s="31"/>
      <c r="AZ345" s="31"/>
      <c r="BA345" s="123"/>
      <c r="BB345" s="124"/>
      <c r="BC345" s="31"/>
      <c r="BD345" s="3"/>
      <c r="BE345" s="3"/>
      <c r="BF345" s="3"/>
    </row>
    <row r="346" spans="3:58" ht="10.9" customHeight="1" x14ac:dyDescent="0.15">
      <c r="C346" s="126"/>
      <c r="D346" s="129"/>
      <c r="E346" s="132"/>
      <c r="F346" s="132"/>
      <c r="G346" s="126"/>
      <c r="H346" s="132"/>
      <c r="I346" s="155"/>
      <c r="J346" s="156"/>
      <c r="K346" s="385"/>
      <c r="L346" s="146"/>
      <c r="M346" s="147"/>
      <c r="N346" s="147"/>
      <c r="O346" s="147"/>
      <c r="P346" s="147"/>
      <c r="Q346" s="148"/>
      <c r="R346" s="152"/>
      <c r="S346" s="153"/>
      <c r="T346" s="153"/>
      <c r="U346" s="153"/>
      <c r="V346" s="153"/>
      <c r="W346" s="154"/>
      <c r="X346" s="155"/>
      <c r="Y346" s="156"/>
      <c r="Z346" s="157"/>
      <c r="AA346" s="114"/>
      <c r="AB346" s="115"/>
      <c r="AC346" s="116"/>
      <c r="AD346" s="120"/>
      <c r="AE346" s="121"/>
      <c r="AF346" s="121"/>
      <c r="AG346" s="121"/>
      <c r="AH346" s="121"/>
      <c r="AI346" s="122"/>
      <c r="AJ346" s="60"/>
      <c r="AT346" s="31"/>
      <c r="AU346" s="31"/>
      <c r="AV346" s="31"/>
      <c r="AW346" s="31"/>
      <c r="AX346" s="31"/>
      <c r="AY346" s="31"/>
      <c r="AZ346" s="31"/>
      <c r="BA346" s="123"/>
      <c r="BB346" s="124"/>
      <c r="BC346" s="31"/>
      <c r="BD346" s="3"/>
      <c r="BE346" s="3"/>
      <c r="BF346" s="3"/>
    </row>
    <row r="347" spans="3:58" ht="10.9" customHeight="1" x14ac:dyDescent="0.15">
      <c r="C347" s="127"/>
      <c r="D347" s="130"/>
      <c r="E347" s="133"/>
      <c r="F347" s="133"/>
      <c r="G347" s="127"/>
      <c r="H347" s="133"/>
      <c r="I347" s="158"/>
      <c r="J347" s="159"/>
      <c r="K347" s="386"/>
      <c r="L347" s="149"/>
      <c r="M347" s="150"/>
      <c r="N347" s="150"/>
      <c r="O347" s="150"/>
      <c r="P347" s="150"/>
      <c r="Q347" s="151"/>
      <c r="R347" s="152"/>
      <c r="S347" s="153"/>
      <c r="T347" s="153"/>
      <c r="U347" s="153"/>
      <c r="V347" s="153"/>
      <c r="W347" s="154"/>
      <c r="X347" s="158"/>
      <c r="Y347" s="159"/>
      <c r="Z347" s="160"/>
      <c r="AA347" s="117"/>
      <c r="AB347" s="118"/>
      <c r="AC347" s="119"/>
      <c r="AD347" s="120"/>
      <c r="AE347" s="121"/>
      <c r="AF347" s="121"/>
      <c r="AG347" s="121"/>
      <c r="AH347" s="121"/>
      <c r="AI347" s="122"/>
      <c r="AJ347" s="60"/>
      <c r="AT347" s="31"/>
      <c r="AU347" s="31"/>
      <c r="AV347" s="31"/>
      <c r="AW347" s="31"/>
      <c r="AX347" s="31"/>
      <c r="AY347" s="31"/>
      <c r="AZ347" s="31"/>
      <c r="BA347" s="123"/>
      <c r="BB347" s="124"/>
      <c r="BC347" s="31"/>
      <c r="BD347" s="3"/>
      <c r="BE347" s="3"/>
      <c r="BF347" s="3"/>
    </row>
    <row r="348" spans="3:58" ht="10.9" customHeight="1" x14ac:dyDescent="0.15">
      <c r="C348" s="125">
        <v>8</v>
      </c>
      <c r="D348" s="128" t="s">
        <v>76</v>
      </c>
      <c r="E348" s="131">
        <v>29</v>
      </c>
      <c r="F348" s="131" t="s">
        <v>77</v>
      </c>
      <c r="G348" s="125" t="s">
        <v>84</v>
      </c>
      <c r="H348" s="131"/>
      <c r="I348" s="382"/>
      <c r="J348" s="383"/>
      <c r="K348" s="384"/>
      <c r="L348" s="143">
        <f>E$220</f>
        <v>0</v>
      </c>
      <c r="M348" s="144"/>
      <c r="N348" s="144"/>
      <c r="O348" s="144"/>
      <c r="P348" s="144"/>
      <c r="Q348" s="145"/>
      <c r="R348" s="152">
        <f t="shared" ref="R348" si="66">IF(AND(I348="○",BA348="●"),2+ROUNDDOWN(($L348-100)/100,0)*2,0)</f>
        <v>0</v>
      </c>
      <c r="S348" s="153"/>
      <c r="T348" s="153"/>
      <c r="U348" s="153"/>
      <c r="V348" s="153"/>
      <c r="W348" s="154"/>
      <c r="X348" s="155">
        <v>1</v>
      </c>
      <c r="Y348" s="156"/>
      <c r="Z348" s="157"/>
      <c r="AA348" s="114">
        <f>IF(X348=1,$AL$38,IF(X348=2,$AL$57,IF(X348=3,$AL$76,IF(X348=4,$AL$95,IF(X348=5,$AL$114,IF(X348=6,$AL$133,IF(X348=7,$AL$152,IF(X348=8,$AL$171,IF(X348=9,$AL$190,IF(X348=10,$AL$209,0))))))))))</f>
        <v>0</v>
      </c>
      <c r="AB348" s="115"/>
      <c r="AC348" s="116"/>
      <c r="AD348" s="120">
        <f t="shared" ref="AD348" si="67">IF(I348="○",ROUNDUP(R348*AA348,1),0)</f>
        <v>0</v>
      </c>
      <c r="AE348" s="121"/>
      <c r="AF348" s="121"/>
      <c r="AG348" s="121"/>
      <c r="AH348" s="121"/>
      <c r="AI348" s="122"/>
      <c r="AJ348" s="60"/>
      <c r="AT348" s="31"/>
      <c r="AU348" s="31"/>
      <c r="AV348" s="31"/>
      <c r="AW348" s="31"/>
      <c r="AX348" s="31"/>
      <c r="AY348" s="31"/>
      <c r="AZ348" s="31"/>
      <c r="BA348" s="123" t="str">
        <f t="shared" ref="BA348" si="68">IF(OR(I348="×",BA352="×"),"×","●")</f>
        <v>●</v>
      </c>
      <c r="BB348" s="124">
        <f>IF(BA348="●",IF(I348="定","-",I348),"-")</f>
        <v>0</v>
      </c>
      <c r="BC348" s="31"/>
      <c r="BD348" s="3"/>
      <c r="BE348" s="3"/>
      <c r="BF348" s="3"/>
    </row>
    <row r="349" spans="3:58" ht="10.9" customHeight="1" x14ac:dyDescent="0.15">
      <c r="C349" s="126"/>
      <c r="D349" s="129"/>
      <c r="E349" s="132"/>
      <c r="F349" s="132"/>
      <c r="G349" s="126"/>
      <c r="H349" s="132"/>
      <c r="I349" s="155"/>
      <c r="J349" s="156"/>
      <c r="K349" s="385"/>
      <c r="L349" s="146"/>
      <c r="M349" s="147"/>
      <c r="N349" s="147"/>
      <c r="O349" s="147"/>
      <c r="P349" s="147"/>
      <c r="Q349" s="148"/>
      <c r="R349" s="152"/>
      <c r="S349" s="153"/>
      <c r="T349" s="153"/>
      <c r="U349" s="153"/>
      <c r="V349" s="153"/>
      <c r="W349" s="154"/>
      <c r="X349" s="155"/>
      <c r="Y349" s="156"/>
      <c r="Z349" s="157"/>
      <c r="AA349" s="114"/>
      <c r="AB349" s="115"/>
      <c r="AC349" s="116"/>
      <c r="AD349" s="120"/>
      <c r="AE349" s="121"/>
      <c r="AF349" s="121"/>
      <c r="AG349" s="121"/>
      <c r="AH349" s="121"/>
      <c r="AI349" s="122"/>
      <c r="AJ349" s="60"/>
      <c r="AT349" s="31"/>
      <c r="AU349" s="31"/>
      <c r="AV349" s="31"/>
      <c r="AW349" s="31"/>
      <c r="AX349" s="31"/>
      <c r="AY349" s="31"/>
      <c r="AZ349" s="31"/>
      <c r="BA349" s="123"/>
      <c r="BB349" s="124"/>
      <c r="BC349" s="31"/>
      <c r="BD349" s="3"/>
      <c r="BE349" s="3"/>
      <c r="BF349" s="3"/>
    </row>
    <row r="350" spans="3:58" ht="10.9" customHeight="1" x14ac:dyDescent="0.15">
      <c r="C350" s="126"/>
      <c r="D350" s="129"/>
      <c r="E350" s="132"/>
      <c r="F350" s="132"/>
      <c r="G350" s="126"/>
      <c r="H350" s="132"/>
      <c r="I350" s="155"/>
      <c r="J350" s="156"/>
      <c r="K350" s="385"/>
      <c r="L350" s="146"/>
      <c r="M350" s="147"/>
      <c r="N350" s="147"/>
      <c r="O350" s="147"/>
      <c r="P350" s="147"/>
      <c r="Q350" s="148"/>
      <c r="R350" s="152"/>
      <c r="S350" s="153"/>
      <c r="T350" s="153"/>
      <c r="U350" s="153"/>
      <c r="V350" s="153"/>
      <c r="W350" s="154"/>
      <c r="X350" s="155"/>
      <c r="Y350" s="156"/>
      <c r="Z350" s="157"/>
      <c r="AA350" s="114"/>
      <c r="AB350" s="115"/>
      <c r="AC350" s="116"/>
      <c r="AD350" s="120"/>
      <c r="AE350" s="121"/>
      <c r="AF350" s="121"/>
      <c r="AG350" s="121"/>
      <c r="AH350" s="121"/>
      <c r="AI350" s="122"/>
      <c r="AJ350" s="60"/>
      <c r="AT350" s="31"/>
      <c r="AU350" s="31"/>
      <c r="AV350" s="31"/>
      <c r="AW350" s="31"/>
      <c r="AX350" s="31"/>
      <c r="AY350" s="31"/>
      <c r="AZ350" s="31"/>
      <c r="BA350" s="123"/>
      <c r="BB350" s="124"/>
      <c r="BC350" s="31"/>
      <c r="BD350" s="3"/>
      <c r="BE350" s="3"/>
      <c r="BF350" s="3"/>
    </row>
    <row r="351" spans="3:58" ht="10.9" customHeight="1" x14ac:dyDescent="0.15">
      <c r="C351" s="127"/>
      <c r="D351" s="130"/>
      <c r="E351" s="133"/>
      <c r="F351" s="133"/>
      <c r="G351" s="127"/>
      <c r="H351" s="133"/>
      <c r="I351" s="158"/>
      <c r="J351" s="159"/>
      <c r="K351" s="386"/>
      <c r="L351" s="149"/>
      <c r="M351" s="150"/>
      <c r="N351" s="150"/>
      <c r="O351" s="150"/>
      <c r="P351" s="150"/>
      <c r="Q351" s="151"/>
      <c r="R351" s="152"/>
      <c r="S351" s="153"/>
      <c r="T351" s="153"/>
      <c r="U351" s="153"/>
      <c r="V351" s="153"/>
      <c r="W351" s="154"/>
      <c r="X351" s="158"/>
      <c r="Y351" s="159"/>
      <c r="Z351" s="160"/>
      <c r="AA351" s="117"/>
      <c r="AB351" s="118"/>
      <c r="AC351" s="119"/>
      <c r="AD351" s="120"/>
      <c r="AE351" s="121"/>
      <c r="AF351" s="121"/>
      <c r="AG351" s="121"/>
      <c r="AH351" s="121"/>
      <c r="AI351" s="122"/>
      <c r="AJ351" s="60"/>
      <c r="AT351" s="31"/>
      <c r="AU351" s="31"/>
      <c r="AV351" s="31"/>
      <c r="AW351" s="31"/>
      <c r="AX351" s="31"/>
      <c r="AY351" s="31"/>
      <c r="AZ351" s="31"/>
      <c r="BA351" s="123"/>
      <c r="BB351" s="124"/>
      <c r="BC351" s="31"/>
      <c r="BD351" s="3"/>
      <c r="BE351" s="3"/>
      <c r="BF351" s="3"/>
    </row>
    <row r="352" spans="3:58" ht="10.9" customHeight="1" x14ac:dyDescent="0.15">
      <c r="C352" s="125">
        <v>8</v>
      </c>
      <c r="D352" s="128" t="s">
        <v>76</v>
      </c>
      <c r="E352" s="131">
        <v>30</v>
      </c>
      <c r="F352" s="131" t="s">
        <v>77</v>
      </c>
      <c r="G352" s="125" t="s">
        <v>78</v>
      </c>
      <c r="H352" s="131"/>
      <c r="I352" s="382"/>
      <c r="J352" s="383"/>
      <c r="K352" s="384"/>
      <c r="L352" s="143">
        <f>E$220</f>
        <v>0</v>
      </c>
      <c r="M352" s="144"/>
      <c r="N352" s="144"/>
      <c r="O352" s="144"/>
      <c r="P352" s="144"/>
      <c r="Q352" s="145"/>
      <c r="R352" s="152">
        <f t="shared" ref="R352" si="69">IF(AND(I352="○",BA352="●"),2+ROUNDDOWN(($L352-100)/100,0)*2,0)</f>
        <v>0</v>
      </c>
      <c r="S352" s="153"/>
      <c r="T352" s="153"/>
      <c r="U352" s="153"/>
      <c r="V352" s="153"/>
      <c r="W352" s="154"/>
      <c r="X352" s="155">
        <v>1</v>
      </c>
      <c r="Y352" s="156"/>
      <c r="Z352" s="157"/>
      <c r="AA352" s="114">
        <f>IF(X352=1,$AL$38,IF(X352=2,$AL$57,IF(X352=3,$AL$76,IF(X352=4,$AL$95,IF(X352=5,$AL$114,IF(X352=6,$AL$133,IF(X352=7,$AL$152,IF(X352=8,$AL$171,IF(X352=9,$AL$190,IF(X352=10,$AL$209,0))))))))))</f>
        <v>0</v>
      </c>
      <c r="AB352" s="115"/>
      <c r="AC352" s="116"/>
      <c r="AD352" s="120">
        <f t="shared" ref="AD352" si="70">IF(I352="○",ROUNDUP(R352*AA352,1),0)</f>
        <v>0</v>
      </c>
      <c r="AE352" s="121"/>
      <c r="AF352" s="121"/>
      <c r="AG352" s="121"/>
      <c r="AH352" s="121"/>
      <c r="AI352" s="122"/>
      <c r="AJ352" s="60"/>
      <c r="AT352" s="31"/>
      <c r="AU352" s="31"/>
      <c r="AV352" s="31"/>
      <c r="AW352" s="31"/>
      <c r="AX352" s="31"/>
      <c r="AY352" s="31"/>
      <c r="AZ352" s="31"/>
      <c r="BA352" s="123" t="str">
        <f t="shared" ref="BA352" si="71">IF(OR(I352="×",BA356="×"),"×","●")</f>
        <v>●</v>
      </c>
      <c r="BB352" s="124">
        <f>IF(BA352="●",IF(I352="定","-",I352),"-")</f>
        <v>0</v>
      </c>
      <c r="BC352" s="31"/>
      <c r="BD352" s="3"/>
      <c r="BE352" s="3"/>
      <c r="BF352" s="3"/>
    </row>
    <row r="353" spans="3:58" ht="10.9" customHeight="1" x14ac:dyDescent="0.15">
      <c r="C353" s="126"/>
      <c r="D353" s="129"/>
      <c r="E353" s="132"/>
      <c r="F353" s="132"/>
      <c r="G353" s="126"/>
      <c r="H353" s="132"/>
      <c r="I353" s="155"/>
      <c r="J353" s="156"/>
      <c r="K353" s="385"/>
      <c r="L353" s="146"/>
      <c r="M353" s="147"/>
      <c r="N353" s="147"/>
      <c r="O353" s="147"/>
      <c r="P353" s="147"/>
      <c r="Q353" s="148"/>
      <c r="R353" s="152"/>
      <c r="S353" s="153"/>
      <c r="T353" s="153"/>
      <c r="U353" s="153"/>
      <c r="V353" s="153"/>
      <c r="W353" s="154"/>
      <c r="X353" s="155"/>
      <c r="Y353" s="156"/>
      <c r="Z353" s="157"/>
      <c r="AA353" s="114"/>
      <c r="AB353" s="115"/>
      <c r="AC353" s="116"/>
      <c r="AD353" s="120"/>
      <c r="AE353" s="121"/>
      <c r="AF353" s="121"/>
      <c r="AG353" s="121"/>
      <c r="AH353" s="121"/>
      <c r="AI353" s="122"/>
      <c r="AJ353" s="60"/>
      <c r="AT353" s="31"/>
      <c r="AU353" s="31"/>
      <c r="AV353" s="31"/>
      <c r="AW353" s="31"/>
      <c r="AX353" s="31"/>
      <c r="AY353" s="31"/>
      <c r="AZ353" s="31"/>
      <c r="BA353" s="123"/>
      <c r="BB353" s="124"/>
      <c r="BC353" s="31"/>
      <c r="BD353" s="3"/>
      <c r="BE353" s="3"/>
      <c r="BF353" s="3"/>
    </row>
    <row r="354" spans="3:58" ht="10.9" customHeight="1" x14ac:dyDescent="0.15">
      <c r="C354" s="126"/>
      <c r="D354" s="129"/>
      <c r="E354" s="132"/>
      <c r="F354" s="132"/>
      <c r="G354" s="126"/>
      <c r="H354" s="132"/>
      <c r="I354" s="155"/>
      <c r="J354" s="156"/>
      <c r="K354" s="385"/>
      <c r="L354" s="146"/>
      <c r="M354" s="147"/>
      <c r="N354" s="147"/>
      <c r="O354" s="147"/>
      <c r="P354" s="147"/>
      <c r="Q354" s="148"/>
      <c r="R354" s="152"/>
      <c r="S354" s="153"/>
      <c r="T354" s="153"/>
      <c r="U354" s="153"/>
      <c r="V354" s="153"/>
      <c r="W354" s="154"/>
      <c r="X354" s="155"/>
      <c r="Y354" s="156"/>
      <c r="Z354" s="157"/>
      <c r="AA354" s="114"/>
      <c r="AB354" s="115"/>
      <c r="AC354" s="116"/>
      <c r="AD354" s="120"/>
      <c r="AE354" s="121"/>
      <c r="AF354" s="121"/>
      <c r="AG354" s="121"/>
      <c r="AH354" s="121"/>
      <c r="AI354" s="122"/>
      <c r="AJ354" s="60"/>
      <c r="AT354" s="31"/>
      <c r="AU354" s="31"/>
      <c r="AV354" s="31"/>
      <c r="AW354" s="31"/>
      <c r="AX354" s="31"/>
      <c r="AY354" s="31"/>
      <c r="AZ354" s="31"/>
      <c r="BA354" s="123"/>
      <c r="BB354" s="124"/>
      <c r="BC354" s="31"/>
      <c r="BD354" s="3"/>
      <c r="BE354" s="3"/>
      <c r="BF354" s="3"/>
    </row>
    <row r="355" spans="3:58" ht="10.9" customHeight="1" x14ac:dyDescent="0.15">
      <c r="C355" s="127"/>
      <c r="D355" s="130"/>
      <c r="E355" s="133"/>
      <c r="F355" s="133"/>
      <c r="G355" s="127"/>
      <c r="H355" s="133"/>
      <c r="I355" s="158"/>
      <c r="J355" s="159"/>
      <c r="K355" s="386"/>
      <c r="L355" s="149"/>
      <c r="M355" s="150"/>
      <c r="N355" s="150"/>
      <c r="O355" s="150"/>
      <c r="P355" s="150"/>
      <c r="Q355" s="151"/>
      <c r="R355" s="152"/>
      <c r="S355" s="153"/>
      <c r="T355" s="153"/>
      <c r="U355" s="153"/>
      <c r="V355" s="153"/>
      <c r="W355" s="154"/>
      <c r="X355" s="158"/>
      <c r="Y355" s="159"/>
      <c r="Z355" s="160"/>
      <c r="AA355" s="117"/>
      <c r="AB355" s="118"/>
      <c r="AC355" s="119"/>
      <c r="AD355" s="120"/>
      <c r="AE355" s="121"/>
      <c r="AF355" s="121"/>
      <c r="AG355" s="121"/>
      <c r="AH355" s="121"/>
      <c r="AI355" s="122"/>
      <c r="AJ355" s="60"/>
      <c r="AT355" s="31"/>
      <c r="AU355" s="31"/>
      <c r="AV355" s="31"/>
      <c r="AW355" s="31"/>
      <c r="AX355" s="31"/>
      <c r="AY355" s="31"/>
      <c r="AZ355" s="31"/>
      <c r="BA355" s="123"/>
      <c r="BB355" s="124"/>
      <c r="BC355" s="31"/>
      <c r="BD355" s="3"/>
      <c r="BE355" s="3"/>
      <c r="BF355" s="3"/>
    </row>
    <row r="356" spans="3:58" ht="10.9" customHeight="1" x14ac:dyDescent="0.15">
      <c r="C356" s="125">
        <v>8</v>
      </c>
      <c r="D356" s="128" t="s">
        <v>76</v>
      </c>
      <c r="E356" s="131">
        <v>31</v>
      </c>
      <c r="F356" s="131" t="s">
        <v>77</v>
      </c>
      <c r="G356" s="125" t="s">
        <v>79</v>
      </c>
      <c r="H356" s="131"/>
      <c r="I356" s="382"/>
      <c r="J356" s="383"/>
      <c r="K356" s="384"/>
      <c r="L356" s="143">
        <f>E$220</f>
        <v>0</v>
      </c>
      <c r="M356" s="144"/>
      <c r="N356" s="144"/>
      <c r="O356" s="144"/>
      <c r="P356" s="144"/>
      <c r="Q356" s="145"/>
      <c r="R356" s="152">
        <f t="shared" ref="R356" si="72">IF(AND(I356="○",BA356="●"),2+ROUNDDOWN(($L356-100)/100,0)*2,0)</f>
        <v>0</v>
      </c>
      <c r="S356" s="153"/>
      <c r="T356" s="153"/>
      <c r="U356" s="153"/>
      <c r="V356" s="153"/>
      <c r="W356" s="154"/>
      <c r="X356" s="155">
        <v>1</v>
      </c>
      <c r="Y356" s="156"/>
      <c r="Z356" s="157"/>
      <c r="AA356" s="114">
        <f>IF(X356=1,$AL$38,IF(X356=2,$AL$57,IF(X356=3,$AL$76,IF(X356=4,$AL$95,IF(X356=5,$AL$114,IF(X356=6,$AL$133,IF(X356=7,$AL$152,IF(X356=8,$AL$171,IF(X356=9,$AL$190,IF(X356=10,$AL$209,0))))))))))</f>
        <v>0</v>
      </c>
      <c r="AB356" s="115"/>
      <c r="AC356" s="116"/>
      <c r="AD356" s="120">
        <f t="shared" ref="AD356" si="73">IF(I356="○",ROUNDUP(R356*AA356,1),0)</f>
        <v>0</v>
      </c>
      <c r="AE356" s="121"/>
      <c r="AF356" s="121"/>
      <c r="AG356" s="121"/>
      <c r="AH356" s="121"/>
      <c r="AI356" s="122"/>
      <c r="AJ356" s="60"/>
      <c r="AT356" s="31"/>
      <c r="AU356" s="31"/>
      <c r="AV356" s="31"/>
      <c r="AW356" s="31"/>
      <c r="AX356" s="31"/>
      <c r="AY356" s="31"/>
      <c r="AZ356" s="31"/>
      <c r="BA356" s="123" t="str">
        <f t="shared" ref="BA356:BA400" si="74">IF(OR(I356="×",BA360="×"),"×","●")</f>
        <v>●</v>
      </c>
      <c r="BB356" s="124">
        <f>IF(BA356="●",IF(I356="定","-",I356),"-")</f>
        <v>0</v>
      </c>
      <c r="BC356" s="31"/>
      <c r="BD356" s="3"/>
      <c r="BE356" s="3"/>
      <c r="BF356" s="3"/>
    </row>
    <row r="357" spans="3:58" ht="10.9" customHeight="1" x14ac:dyDescent="0.15">
      <c r="C357" s="126"/>
      <c r="D357" s="129"/>
      <c r="E357" s="132"/>
      <c r="F357" s="132"/>
      <c r="G357" s="126"/>
      <c r="H357" s="132"/>
      <c r="I357" s="155"/>
      <c r="J357" s="156"/>
      <c r="K357" s="385"/>
      <c r="L357" s="146"/>
      <c r="M357" s="147"/>
      <c r="N357" s="147"/>
      <c r="O357" s="147"/>
      <c r="P357" s="147"/>
      <c r="Q357" s="148"/>
      <c r="R357" s="152"/>
      <c r="S357" s="153"/>
      <c r="T357" s="153"/>
      <c r="U357" s="153"/>
      <c r="V357" s="153"/>
      <c r="W357" s="154"/>
      <c r="X357" s="155"/>
      <c r="Y357" s="156"/>
      <c r="Z357" s="157"/>
      <c r="AA357" s="114"/>
      <c r="AB357" s="115"/>
      <c r="AC357" s="116"/>
      <c r="AD357" s="120"/>
      <c r="AE357" s="121"/>
      <c r="AF357" s="121"/>
      <c r="AG357" s="121"/>
      <c r="AH357" s="121"/>
      <c r="AI357" s="122"/>
      <c r="AJ357" s="60"/>
      <c r="AT357" s="31"/>
      <c r="AU357" s="31"/>
      <c r="AV357" s="31"/>
      <c r="AW357" s="31"/>
      <c r="AX357" s="31"/>
      <c r="AY357" s="31"/>
      <c r="AZ357" s="31"/>
      <c r="BA357" s="123"/>
      <c r="BB357" s="124"/>
      <c r="BC357" s="31"/>
      <c r="BD357" s="3"/>
      <c r="BE357" s="3"/>
      <c r="BF357" s="3"/>
    </row>
    <row r="358" spans="3:58" ht="10.9" customHeight="1" x14ac:dyDescent="0.15">
      <c r="C358" s="126"/>
      <c r="D358" s="129"/>
      <c r="E358" s="132"/>
      <c r="F358" s="132"/>
      <c r="G358" s="126"/>
      <c r="H358" s="132"/>
      <c r="I358" s="155"/>
      <c r="J358" s="156"/>
      <c r="K358" s="385"/>
      <c r="L358" s="146"/>
      <c r="M358" s="147"/>
      <c r="N358" s="147"/>
      <c r="O358" s="147"/>
      <c r="P358" s="147"/>
      <c r="Q358" s="148"/>
      <c r="R358" s="152"/>
      <c r="S358" s="153"/>
      <c r="T358" s="153"/>
      <c r="U358" s="153"/>
      <c r="V358" s="153"/>
      <c r="W358" s="154"/>
      <c r="X358" s="155"/>
      <c r="Y358" s="156"/>
      <c r="Z358" s="157"/>
      <c r="AA358" s="114"/>
      <c r="AB358" s="115"/>
      <c r="AC358" s="116"/>
      <c r="AD358" s="120"/>
      <c r="AE358" s="121"/>
      <c r="AF358" s="121"/>
      <c r="AG358" s="121"/>
      <c r="AH358" s="121"/>
      <c r="AI358" s="122"/>
      <c r="AJ358" s="60"/>
      <c r="AT358" s="31"/>
      <c r="AU358" s="31"/>
      <c r="AV358" s="31"/>
      <c r="AW358" s="31"/>
      <c r="AX358" s="31"/>
      <c r="AY358" s="31"/>
      <c r="AZ358" s="31"/>
      <c r="BA358" s="123"/>
      <c r="BB358" s="124"/>
      <c r="BC358" s="31"/>
      <c r="BD358" s="3"/>
      <c r="BE358" s="3"/>
      <c r="BF358" s="3"/>
    </row>
    <row r="359" spans="3:58" ht="10.9" customHeight="1" x14ac:dyDescent="0.15">
      <c r="C359" s="127"/>
      <c r="D359" s="130"/>
      <c r="E359" s="133"/>
      <c r="F359" s="133"/>
      <c r="G359" s="127"/>
      <c r="H359" s="133"/>
      <c r="I359" s="158"/>
      <c r="J359" s="159"/>
      <c r="K359" s="386"/>
      <c r="L359" s="149"/>
      <c r="M359" s="150"/>
      <c r="N359" s="150"/>
      <c r="O359" s="150"/>
      <c r="P359" s="150"/>
      <c r="Q359" s="151"/>
      <c r="R359" s="152"/>
      <c r="S359" s="153"/>
      <c r="T359" s="153"/>
      <c r="U359" s="153"/>
      <c r="V359" s="153"/>
      <c r="W359" s="154"/>
      <c r="X359" s="158"/>
      <c r="Y359" s="159"/>
      <c r="Z359" s="160"/>
      <c r="AA359" s="117"/>
      <c r="AB359" s="118"/>
      <c r="AC359" s="119"/>
      <c r="AD359" s="120"/>
      <c r="AE359" s="121"/>
      <c r="AF359" s="121"/>
      <c r="AG359" s="121"/>
      <c r="AH359" s="121"/>
      <c r="AI359" s="122"/>
      <c r="AJ359" s="60"/>
      <c r="AT359" s="31"/>
      <c r="AU359" s="31"/>
      <c r="AV359" s="31"/>
      <c r="AW359" s="31"/>
      <c r="AX359" s="31"/>
      <c r="AY359" s="31"/>
      <c r="AZ359" s="31"/>
      <c r="BA359" s="123"/>
      <c r="BB359" s="124"/>
      <c r="BC359" s="31"/>
      <c r="BD359" s="3"/>
      <c r="BE359" s="3"/>
      <c r="BF359" s="3"/>
    </row>
    <row r="360" spans="3:58" ht="10.5" customHeight="1" x14ac:dyDescent="0.15">
      <c r="C360" s="125">
        <v>9</v>
      </c>
      <c r="D360" s="128" t="s">
        <v>76</v>
      </c>
      <c r="E360" s="131">
        <v>1</v>
      </c>
      <c r="F360" s="131" t="s">
        <v>77</v>
      </c>
      <c r="G360" s="125" t="s">
        <v>80</v>
      </c>
      <c r="H360" s="131"/>
      <c r="I360" s="382"/>
      <c r="J360" s="383"/>
      <c r="K360" s="384"/>
      <c r="L360" s="143">
        <f>E$220</f>
        <v>0</v>
      </c>
      <c r="M360" s="144"/>
      <c r="N360" s="144"/>
      <c r="O360" s="144"/>
      <c r="P360" s="144"/>
      <c r="Q360" s="145"/>
      <c r="R360" s="152">
        <f t="shared" ref="R360" si="75">IF(AND(I360="○",BA360="●"),2+ROUNDDOWN(($L360-100)/100,0)*2,0)</f>
        <v>0</v>
      </c>
      <c r="S360" s="153"/>
      <c r="T360" s="153"/>
      <c r="U360" s="153"/>
      <c r="V360" s="153"/>
      <c r="W360" s="154"/>
      <c r="X360" s="155">
        <v>1</v>
      </c>
      <c r="Y360" s="156"/>
      <c r="Z360" s="157"/>
      <c r="AA360" s="114">
        <f>IF(X360=1,$AL$38,IF(X360=2,$AL$57,IF(X360=3,$AL$76,IF(X360=4,$AL$95,IF(X360=5,$AL$114,IF(X360=6,$AL$133,IF(X360=7,$AL$152,IF(X360=8,$AL$171,IF(X360=9,$AL$190,IF(X360=10,$AL$209,0))))))))))</f>
        <v>0</v>
      </c>
      <c r="AB360" s="115"/>
      <c r="AC360" s="116"/>
      <c r="AD360" s="120">
        <f t="shared" ref="AD360" si="76">IF(I360="○",ROUNDUP(R360*AA360,1),0)</f>
        <v>0</v>
      </c>
      <c r="AE360" s="121"/>
      <c r="AF360" s="121"/>
      <c r="AG360" s="121"/>
      <c r="AH360" s="121"/>
      <c r="AI360" s="122"/>
      <c r="AJ360" s="60"/>
      <c r="AT360" s="31"/>
      <c r="AU360" s="31"/>
      <c r="AV360" s="31"/>
      <c r="AW360" s="31"/>
      <c r="AX360" s="31"/>
      <c r="AY360" s="31"/>
      <c r="AZ360" s="31"/>
      <c r="BA360" s="123" t="str">
        <f t="shared" si="74"/>
        <v>●</v>
      </c>
      <c r="BB360" s="124">
        <f>IF(BA360="●",IF(I360="定","-",I360),"-")</f>
        <v>0</v>
      </c>
      <c r="BC360" s="31"/>
      <c r="BD360" s="3"/>
      <c r="BE360" s="3"/>
      <c r="BF360" s="3"/>
    </row>
    <row r="361" spans="3:58" ht="10.9" customHeight="1" x14ac:dyDescent="0.15">
      <c r="C361" s="126"/>
      <c r="D361" s="129"/>
      <c r="E361" s="132"/>
      <c r="F361" s="132"/>
      <c r="G361" s="126"/>
      <c r="H361" s="132"/>
      <c r="I361" s="155"/>
      <c r="J361" s="156"/>
      <c r="K361" s="385"/>
      <c r="L361" s="146"/>
      <c r="M361" s="147"/>
      <c r="N361" s="147"/>
      <c r="O361" s="147"/>
      <c r="P361" s="147"/>
      <c r="Q361" s="148"/>
      <c r="R361" s="152"/>
      <c r="S361" s="153"/>
      <c r="T361" s="153"/>
      <c r="U361" s="153"/>
      <c r="V361" s="153"/>
      <c r="W361" s="154"/>
      <c r="X361" s="155"/>
      <c r="Y361" s="156"/>
      <c r="Z361" s="157"/>
      <c r="AA361" s="114"/>
      <c r="AB361" s="115"/>
      <c r="AC361" s="116"/>
      <c r="AD361" s="120"/>
      <c r="AE361" s="121"/>
      <c r="AF361" s="121"/>
      <c r="AG361" s="121"/>
      <c r="AH361" s="121"/>
      <c r="AI361" s="122"/>
      <c r="AJ361" s="60"/>
      <c r="AT361" s="31"/>
      <c r="AU361" s="31"/>
      <c r="AV361" s="31"/>
      <c r="AW361" s="31"/>
      <c r="AX361" s="31"/>
      <c r="AY361" s="31"/>
      <c r="AZ361" s="31"/>
      <c r="BA361" s="123"/>
      <c r="BB361" s="124"/>
      <c r="BC361" s="31"/>
      <c r="BD361" s="3"/>
      <c r="BE361" s="3"/>
      <c r="BF361" s="3"/>
    </row>
    <row r="362" spans="3:58" ht="10.9" customHeight="1" x14ac:dyDescent="0.15">
      <c r="C362" s="126"/>
      <c r="D362" s="129"/>
      <c r="E362" s="132"/>
      <c r="F362" s="132"/>
      <c r="G362" s="126"/>
      <c r="H362" s="132"/>
      <c r="I362" s="155"/>
      <c r="J362" s="156"/>
      <c r="K362" s="385"/>
      <c r="L362" s="146"/>
      <c r="M362" s="147"/>
      <c r="N362" s="147"/>
      <c r="O362" s="147"/>
      <c r="P362" s="147"/>
      <c r="Q362" s="148"/>
      <c r="R362" s="152"/>
      <c r="S362" s="153"/>
      <c r="T362" s="153"/>
      <c r="U362" s="153"/>
      <c r="V362" s="153"/>
      <c r="W362" s="154"/>
      <c r="X362" s="155"/>
      <c r="Y362" s="156"/>
      <c r="Z362" s="157"/>
      <c r="AA362" s="114"/>
      <c r="AB362" s="115"/>
      <c r="AC362" s="116"/>
      <c r="AD362" s="120"/>
      <c r="AE362" s="121"/>
      <c r="AF362" s="121"/>
      <c r="AG362" s="121"/>
      <c r="AH362" s="121"/>
      <c r="AI362" s="122"/>
      <c r="AJ362" s="60"/>
      <c r="AT362" s="31"/>
      <c r="AU362" s="31"/>
      <c r="AV362" s="31"/>
      <c r="AW362" s="31"/>
      <c r="AX362" s="31"/>
      <c r="AY362" s="31"/>
      <c r="AZ362" s="31"/>
      <c r="BA362" s="123"/>
      <c r="BB362" s="124"/>
      <c r="BC362" s="31"/>
      <c r="BD362" s="3"/>
      <c r="BE362" s="3"/>
      <c r="BF362" s="3"/>
    </row>
    <row r="363" spans="3:58" ht="10.9" customHeight="1" x14ac:dyDescent="0.15">
      <c r="C363" s="127"/>
      <c r="D363" s="130"/>
      <c r="E363" s="133"/>
      <c r="F363" s="133"/>
      <c r="G363" s="127"/>
      <c r="H363" s="133"/>
      <c r="I363" s="158"/>
      <c r="J363" s="159"/>
      <c r="K363" s="386"/>
      <c r="L363" s="149"/>
      <c r="M363" s="150"/>
      <c r="N363" s="150"/>
      <c r="O363" s="150"/>
      <c r="P363" s="150"/>
      <c r="Q363" s="151"/>
      <c r="R363" s="152"/>
      <c r="S363" s="153"/>
      <c r="T363" s="153"/>
      <c r="U363" s="153"/>
      <c r="V363" s="153"/>
      <c r="W363" s="154"/>
      <c r="X363" s="158"/>
      <c r="Y363" s="159"/>
      <c r="Z363" s="160"/>
      <c r="AA363" s="117"/>
      <c r="AB363" s="118"/>
      <c r="AC363" s="119"/>
      <c r="AD363" s="120"/>
      <c r="AE363" s="121"/>
      <c r="AF363" s="121"/>
      <c r="AG363" s="121"/>
      <c r="AH363" s="121"/>
      <c r="AI363" s="122"/>
      <c r="AJ363" s="60"/>
      <c r="AT363" s="31"/>
      <c r="AU363" s="31"/>
      <c r="AV363" s="31"/>
      <c r="AW363" s="31"/>
      <c r="AX363" s="31"/>
      <c r="AY363" s="31"/>
      <c r="AZ363" s="31"/>
      <c r="BA363" s="123"/>
      <c r="BB363" s="124"/>
      <c r="BC363" s="31"/>
      <c r="BD363" s="3"/>
      <c r="BE363" s="3"/>
      <c r="BF363" s="3"/>
    </row>
    <row r="364" spans="3:58" ht="10.9" customHeight="1" x14ac:dyDescent="0.15">
      <c r="C364" s="125">
        <v>9</v>
      </c>
      <c r="D364" s="128" t="s">
        <v>76</v>
      </c>
      <c r="E364" s="131">
        <v>2</v>
      </c>
      <c r="F364" s="131" t="s">
        <v>77</v>
      </c>
      <c r="G364" s="125" t="s">
        <v>81</v>
      </c>
      <c r="H364" s="131"/>
      <c r="I364" s="382"/>
      <c r="J364" s="383"/>
      <c r="K364" s="384"/>
      <c r="L364" s="143">
        <f>E$220</f>
        <v>0</v>
      </c>
      <c r="M364" s="144"/>
      <c r="N364" s="144"/>
      <c r="O364" s="144"/>
      <c r="P364" s="144"/>
      <c r="Q364" s="145"/>
      <c r="R364" s="152">
        <f t="shared" ref="R364" si="77">IF(AND(I364="○",BA364="●"),2+ROUNDDOWN(($L364-100)/100,0)*2,0)</f>
        <v>0</v>
      </c>
      <c r="S364" s="153"/>
      <c r="T364" s="153"/>
      <c r="U364" s="153"/>
      <c r="V364" s="153"/>
      <c r="W364" s="154"/>
      <c r="X364" s="155">
        <v>1</v>
      </c>
      <c r="Y364" s="156"/>
      <c r="Z364" s="157"/>
      <c r="AA364" s="114">
        <f>IF(X364=1,$AL$38,IF(X364=2,$AL$57,IF(X364=3,$AL$76,IF(X364=4,$AL$95,IF(X364=5,$AL$114,IF(X364=6,$AL$133,IF(X364=7,$AL$152,IF(X364=8,$AL$171,IF(X364=9,$AL$190,IF(X364=10,$AL$209,0))))))))))</f>
        <v>0</v>
      </c>
      <c r="AB364" s="115"/>
      <c r="AC364" s="116"/>
      <c r="AD364" s="120">
        <f t="shared" ref="AD364" si="78">IF(I364="○",ROUNDUP(R364*AA364,1),0)</f>
        <v>0</v>
      </c>
      <c r="AE364" s="121"/>
      <c r="AF364" s="121"/>
      <c r="AG364" s="121"/>
      <c r="AH364" s="121"/>
      <c r="AI364" s="122"/>
      <c r="AJ364" s="60"/>
      <c r="AT364" s="31"/>
      <c r="AU364" s="31"/>
      <c r="AV364" s="31"/>
      <c r="AW364" s="31"/>
      <c r="AX364" s="31"/>
      <c r="AY364" s="31"/>
      <c r="AZ364" s="31"/>
      <c r="BA364" s="123" t="str">
        <f t="shared" si="74"/>
        <v>●</v>
      </c>
      <c r="BB364" s="124">
        <f>IF(BA364="●",IF(I364="定","-",I364),"-")</f>
        <v>0</v>
      </c>
      <c r="BC364" s="31"/>
      <c r="BD364" s="3"/>
      <c r="BE364" s="3"/>
      <c r="BF364" s="3"/>
    </row>
    <row r="365" spans="3:58" ht="10.9" customHeight="1" x14ac:dyDescent="0.15">
      <c r="C365" s="126"/>
      <c r="D365" s="129"/>
      <c r="E365" s="132"/>
      <c r="F365" s="132"/>
      <c r="G365" s="126"/>
      <c r="H365" s="132"/>
      <c r="I365" s="155"/>
      <c r="J365" s="156"/>
      <c r="K365" s="385"/>
      <c r="L365" s="146"/>
      <c r="M365" s="147"/>
      <c r="N365" s="147"/>
      <c r="O365" s="147"/>
      <c r="P365" s="147"/>
      <c r="Q365" s="148"/>
      <c r="R365" s="152"/>
      <c r="S365" s="153"/>
      <c r="T365" s="153"/>
      <c r="U365" s="153"/>
      <c r="V365" s="153"/>
      <c r="W365" s="154"/>
      <c r="X365" s="155"/>
      <c r="Y365" s="156"/>
      <c r="Z365" s="157"/>
      <c r="AA365" s="114"/>
      <c r="AB365" s="115"/>
      <c r="AC365" s="116"/>
      <c r="AD365" s="120"/>
      <c r="AE365" s="121"/>
      <c r="AF365" s="121"/>
      <c r="AG365" s="121"/>
      <c r="AH365" s="121"/>
      <c r="AI365" s="122"/>
      <c r="AJ365" s="60"/>
      <c r="AT365" s="31"/>
      <c r="AU365" s="31"/>
      <c r="AV365" s="31"/>
      <c r="AW365" s="31"/>
      <c r="AX365" s="31"/>
      <c r="AY365" s="31"/>
      <c r="AZ365" s="31"/>
      <c r="BA365" s="123"/>
      <c r="BB365" s="124"/>
      <c r="BC365" s="31"/>
      <c r="BD365" s="3"/>
      <c r="BE365" s="3"/>
      <c r="BF365" s="3"/>
    </row>
    <row r="366" spans="3:58" ht="10.9" customHeight="1" x14ac:dyDescent="0.15">
      <c r="C366" s="126"/>
      <c r="D366" s="129"/>
      <c r="E366" s="132"/>
      <c r="F366" s="132"/>
      <c r="G366" s="126"/>
      <c r="H366" s="132"/>
      <c r="I366" s="155"/>
      <c r="J366" s="156"/>
      <c r="K366" s="385"/>
      <c r="L366" s="146"/>
      <c r="M366" s="147"/>
      <c r="N366" s="147"/>
      <c r="O366" s="147"/>
      <c r="P366" s="147"/>
      <c r="Q366" s="148"/>
      <c r="R366" s="152"/>
      <c r="S366" s="153"/>
      <c r="T366" s="153"/>
      <c r="U366" s="153"/>
      <c r="V366" s="153"/>
      <c r="W366" s="154"/>
      <c r="X366" s="155"/>
      <c r="Y366" s="156"/>
      <c r="Z366" s="157"/>
      <c r="AA366" s="114"/>
      <c r="AB366" s="115"/>
      <c r="AC366" s="116"/>
      <c r="AD366" s="120"/>
      <c r="AE366" s="121"/>
      <c r="AF366" s="121"/>
      <c r="AG366" s="121"/>
      <c r="AH366" s="121"/>
      <c r="AI366" s="122"/>
      <c r="AJ366" s="60"/>
      <c r="AT366" s="31"/>
      <c r="AU366" s="31"/>
      <c r="AV366" s="31"/>
      <c r="AW366" s="31"/>
      <c r="AX366" s="31"/>
      <c r="AY366" s="31"/>
      <c r="AZ366" s="31"/>
      <c r="BA366" s="123"/>
      <c r="BB366" s="124"/>
      <c r="BC366" s="31"/>
      <c r="BD366" s="3"/>
      <c r="BE366" s="3"/>
      <c r="BF366" s="3"/>
    </row>
    <row r="367" spans="3:58" ht="10.9" customHeight="1" x14ac:dyDescent="0.15">
      <c r="C367" s="127"/>
      <c r="D367" s="130"/>
      <c r="E367" s="133"/>
      <c r="F367" s="133"/>
      <c r="G367" s="127"/>
      <c r="H367" s="133"/>
      <c r="I367" s="158"/>
      <c r="J367" s="159"/>
      <c r="K367" s="386"/>
      <c r="L367" s="149"/>
      <c r="M367" s="150"/>
      <c r="N367" s="150"/>
      <c r="O367" s="150"/>
      <c r="P367" s="150"/>
      <c r="Q367" s="151"/>
      <c r="R367" s="152"/>
      <c r="S367" s="153"/>
      <c r="T367" s="153"/>
      <c r="U367" s="153"/>
      <c r="V367" s="153"/>
      <c r="W367" s="154"/>
      <c r="X367" s="158"/>
      <c r="Y367" s="159"/>
      <c r="Z367" s="160"/>
      <c r="AA367" s="117"/>
      <c r="AB367" s="118"/>
      <c r="AC367" s="119"/>
      <c r="AD367" s="120"/>
      <c r="AE367" s="121"/>
      <c r="AF367" s="121"/>
      <c r="AG367" s="121"/>
      <c r="AH367" s="121"/>
      <c r="AI367" s="122"/>
      <c r="AJ367" s="60"/>
      <c r="AT367" s="31"/>
      <c r="AU367" s="31"/>
      <c r="AV367" s="31"/>
      <c r="AW367" s="31"/>
      <c r="AX367" s="31"/>
      <c r="AY367" s="31"/>
      <c r="AZ367" s="31"/>
      <c r="BA367" s="123"/>
      <c r="BB367" s="124"/>
      <c r="BC367" s="31"/>
      <c r="BD367" s="3"/>
      <c r="BE367" s="3"/>
      <c r="BF367" s="3"/>
    </row>
    <row r="368" spans="3:58" ht="10.9" customHeight="1" x14ac:dyDescent="0.15">
      <c r="C368" s="125">
        <v>9</v>
      </c>
      <c r="D368" s="128" t="s">
        <v>76</v>
      </c>
      <c r="E368" s="131">
        <v>3</v>
      </c>
      <c r="F368" s="131" t="s">
        <v>77</v>
      </c>
      <c r="G368" s="125" t="s">
        <v>82</v>
      </c>
      <c r="H368" s="131"/>
      <c r="I368" s="382"/>
      <c r="J368" s="383"/>
      <c r="K368" s="384"/>
      <c r="L368" s="143">
        <f>E$220</f>
        <v>0</v>
      </c>
      <c r="M368" s="144"/>
      <c r="N368" s="144"/>
      <c r="O368" s="144"/>
      <c r="P368" s="144"/>
      <c r="Q368" s="145"/>
      <c r="R368" s="152">
        <f t="shared" ref="R368" si="79">IF(AND(I368="○",BA368="●"),2+ROUNDDOWN(($L368-100)/100,0)*2,0)</f>
        <v>0</v>
      </c>
      <c r="S368" s="153"/>
      <c r="T368" s="153"/>
      <c r="U368" s="153"/>
      <c r="V368" s="153"/>
      <c r="W368" s="154"/>
      <c r="X368" s="155">
        <v>1</v>
      </c>
      <c r="Y368" s="156"/>
      <c r="Z368" s="157"/>
      <c r="AA368" s="114">
        <f>IF(X368=1,$AL$38,IF(X368=2,$AL$57,IF(X368=3,$AL$76,IF(X368=4,$AL$95,IF(X368=5,$AL$114,IF(X368=6,$AL$133,IF(X368=7,$AL$152,IF(X368=8,$AL$171,IF(X368=9,$AL$190,IF(X368=10,$AL$209,0))))))))))</f>
        <v>0</v>
      </c>
      <c r="AB368" s="115"/>
      <c r="AC368" s="116"/>
      <c r="AD368" s="120">
        <f t="shared" ref="AD368" si="80">IF(I368="○",ROUNDUP(R368*AA368,1),0)</f>
        <v>0</v>
      </c>
      <c r="AE368" s="121"/>
      <c r="AF368" s="121"/>
      <c r="AG368" s="121"/>
      <c r="AH368" s="121"/>
      <c r="AI368" s="122"/>
      <c r="AJ368" s="60"/>
      <c r="AT368" s="31"/>
      <c r="AU368" s="31"/>
      <c r="AV368" s="31"/>
      <c r="AW368" s="31"/>
      <c r="AX368" s="31"/>
      <c r="AY368" s="31"/>
      <c r="AZ368" s="31"/>
      <c r="BA368" s="123" t="str">
        <f t="shared" si="74"/>
        <v>●</v>
      </c>
      <c r="BB368" s="124">
        <f>IF(BA368="●",IF(I368="定","-",I368),"-")</f>
        <v>0</v>
      </c>
      <c r="BC368" s="31"/>
      <c r="BD368" s="3"/>
      <c r="BE368" s="3"/>
      <c r="BF368" s="3"/>
    </row>
    <row r="369" spans="3:58" ht="10.9" customHeight="1" x14ac:dyDescent="0.15">
      <c r="C369" s="126"/>
      <c r="D369" s="129"/>
      <c r="E369" s="132"/>
      <c r="F369" s="132"/>
      <c r="G369" s="126"/>
      <c r="H369" s="132"/>
      <c r="I369" s="155"/>
      <c r="J369" s="156"/>
      <c r="K369" s="385"/>
      <c r="L369" s="146"/>
      <c r="M369" s="147"/>
      <c r="N369" s="147"/>
      <c r="O369" s="147"/>
      <c r="P369" s="147"/>
      <c r="Q369" s="148"/>
      <c r="R369" s="152"/>
      <c r="S369" s="153"/>
      <c r="T369" s="153"/>
      <c r="U369" s="153"/>
      <c r="V369" s="153"/>
      <c r="W369" s="154"/>
      <c r="X369" s="155"/>
      <c r="Y369" s="156"/>
      <c r="Z369" s="157"/>
      <c r="AA369" s="114"/>
      <c r="AB369" s="115"/>
      <c r="AC369" s="116"/>
      <c r="AD369" s="120"/>
      <c r="AE369" s="121"/>
      <c r="AF369" s="121"/>
      <c r="AG369" s="121"/>
      <c r="AH369" s="121"/>
      <c r="AI369" s="122"/>
      <c r="AJ369" s="60"/>
      <c r="AT369" s="31"/>
      <c r="AU369" s="31"/>
      <c r="AV369" s="31"/>
      <c r="AW369" s="31"/>
      <c r="AX369" s="31"/>
      <c r="AY369" s="31"/>
      <c r="AZ369" s="31"/>
      <c r="BA369" s="123"/>
      <c r="BB369" s="124"/>
      <c r="BC369" s="31"/>
      <c r="BD369" s="3"/>
      <c r="BE369" s="3"/>
      <c r="BF369" s="3"/>
    </row>
    <row r="370" spans="3:58" ht="10.9" customHeight="1" x14ac:dyDescent="0.15">
      <c r="C370" s="126"/>
      <c r="D370" s="129"/>
      <c r="E370" s="132"/>
      <c r="F370" s="132"/>
      <c r="G370" s="126"/>
      <c r="H370" s="132"/>
      <c r="I370" s="155"/>
      <c r="J370" s="156"/>
      <c r="K370" s="385"/>
      <c r="L370" s="146"/>
      <c r="M370" s="147"/>
      <c r="N370" s="147"/>
      <c r="O370" s="147"/>
      <c r="P370" s="147"/>
      <c r="Q370" s="148"/>
      <c r="R370" s="152"/>
      <c r="S370" s="153"/>
      <c r="T370" s="153"/>
      <c r="U370" s="153"/>
      <c r="V370" s="153"/>
      <c r="W370" s="154"/>
      <c r="X370" s="155"/>
      <c r="Y370" s="156"/>
      <c r="Z370" s="157"/>
      <c r="AA370" s="114"/>
      <c r="AB370" s="115"/>
      <c r="AC370" s="116"/>
      <c r="AD370" s="120"/>
      <c r="AE370" s="121"/>
      <c r="AF370" s="121"/>
      <c r="AG370" s="121"/>
      <c r="AH370" s="121"/>
      <c r="AI370" s="122"/>
      <c r="AJ370" s="60"/>
      <c r="AT370" s="31"/>
      <c r="AU370" s="31"/>
      <c r="AV370" s="31"/>
      <c r="AW370" s="31"/>
      <c r="AX370" s="31"/>
      <c r="AY370" s="31"/>
      <c r="AZ370" s="31"/>
      <c r="BA370" s="123"/>
      <c r="BB370" s="124"/>
      <c r="BC370" s="31"/>
      <c r="BD370" s="3"/>
      <c r="BE370" s="3"/>
      <c r="BF370" s="3"/>
    </row>
    <row r="371" spans="3:58" ht="10.9" customHeight="1" x14ac:dyDescent="0.15">
      <c r="C371" s="127"/>
      <c r="D371" s="130"/>
      <c r="E371" s="133"/>
      <c r="F371" s="133"/>
      <c r="G371" s="127"/>
      <c r="H371" s="133"/>
      <c r="I371" s="158"/>
      <c r="J371" s="159"/>
      <c r="K371" s="386"/>
      <c r="L371" s="149"/>
      <c r="M371" s="150"/>
      <c r="N371" s="150"/>
      <c r="O371" s="150"/>
      <c r="P371" s="150"/>
      <c r="Q371" s="151"/>
      <c r="R371" s="152"/>
      <c r="S371" s="153"/>
      <c r="T371" s="153"/>
      <c r="U371" s="153"/>
      <c r="V371" s="153"/>
      <c r="W371" s="154"/>
      <c r="X371" s="158"/>
      <c r="Y371" s="159"/>
      <c r="Z371" s="160"/>
      <c r="AA371" s="117"/>
      <c r="AB371" s="118"/>
      <c r="AC371" s="119"/>
      <c r="AD371" s="120"/>
      <c r="AE371" s="121"/>
      <c r="AF371" s="121"/>
      <c r="AG371" s="121"/>
      <c r="AH371" s="121"/>
      <c r="AI371" s="122"/>
      <c r="AJ371" s="60"/>
      <c r="AT371" s="31"/>
      <c r="AU371" s="31"/>
      <c r="AV371" s="31"/>
      <c r="AW371" s="31"/>
      <c r="AX371" s="31"/>
      <c r="AY371" s="31"/>
      <c r="AZ371" s="31"/>
      <c r="BA371" s="123"/>
      <c r="BB371" s="124"/>
      <c r="BC371" s="31"/>
      <c r="BD371" s="3"/>
      <c r="BE371" s="3"/>
      <c r="BF371" s="3"/>
    </row>
    <row r="372" spans="3:58" ht="10.9" customHeight="1" x14ac:dyDescent="0.15">
      <c r="C372" s="125">
        <v>9</v>
      </c>
      <c r="D372" s="128" t="s">
        <v>76</v>
      </c>
      <c r="E372" s="131">
        <v>4</v>
      </c>
      <c r="F372" s="131" t="s">
        <v>77</v>
      </c>
      <c r="G372" s="125" t="s">
        <v>83</v>
      </c>
      <c r="H372" s="374"/>
      <c r="I372" s="382"/>
      <c r="J372" s="383"/>
      <c r="K372" s="384"/>
      <c r="L372" s="143">
        <f>E$220</f>
        <v>0</v>
      </c>
      <c r="M372" s="144"/>
      <c r="N372" s="144"/>
      <c r="O372" s="144"/>
      <c r="P372" s="144"/>
      <c r="Q372" s="145"/>
      <c r="R372" s="152">
        <f t="shared" ref="R372" si="81">IF(AND(I372="○",BA372="●"),2+ROUNDDOWN(($L372-100)/100,0)*2,0)</f>
        <v>0</v>
      </c>
      <c r="S372" s="153"/>
      <c r="T372" s="153"/>
      <c r="U372" s="153"/>
      <c r="V372" s="153"/>
      <c r="W372" s="154"/>
      <c r="X372" s="155">
        <v>1</v>
      </c>
      <c r="Y372" s="156"/>
      <c r="Z372" s="157"/>
      <c r="AA372" s="114">
        <f>IF(X372=1,$AL$38,IF(X372=2,$AL$57,IF(X372=3,$AL$76,IF(X372=4,$AL$95,IF(X372=5,$AL$114,IF(X372=6,$AL$133,IF(X372=7,$AL$152,IF(X372=8,$AL$171,IF(X372=9,$AL$190,IF(X372=10,$AL$209,0))))))))))</f>
        <v>0</v>
      </c>
      <c r="AB372" s="115"/>
      <c r="AC372" s="116"/>
      <c r="AD372" s="120">
        <f t="shared" ref="AD372" si="82">IF(I372="○",ROUNDUP(R372*AA372,1),0)</f>
        <v>0</v>
      </c>
      <c r="AE372" s="121"/>
      <c r="AF372" s="121"/>
      <c r="AG372" s="121"/>
      <c r="AH372" s="121"/>
      <c r="AI372" s="122"/>
      <c r="AJ372" s="60"/>
      <c r="AT372" s="31"/>
      <c r="AU372" s="31"/>
      <c r="AV372" s="31"/>
      <c r="AW372" s="31"/>
      <c r="AX372" s="31"/>
      <c r="AY372" s="31"/>
      <c r="AZ372" s="31"/>
      <c r="BA372" s="123" t="str">
        <f t="shared" si="74"/>
        <v>●</v>
      </c>
      <c r="BB372" s="124">
        <f>IF(BA372="●",IF(I372="定","-",I372),"-")</f>
        <v>0</v>
      </c>
      <c r="BC372" s="31"/>
      <c r="BD372" s="3"/>
      <c r="BE372" s="3"/>
      <c r="BF372" s="3"/>
    </row>
    <row r="373" spans="3:58" ht="10.9" customHeight="1" x14ac:dyDescent="0.15">
      <c r="C373" s="126"/>
      <c r="D373" s="129"/>
      <c r="E373" s="132"/>
      <c r="F373" s="132"/>
      <c r="G373" s="375"/>
      <c r="H373" s="376"/>
      <c r="I373" s="155"/>
      <c r="J373" s="156"/>
      <c r="K373" s="385"/>
      <c r="L373" s="146"/>
      <c r="M373" s="147"/>
      <c r="N373" s="147"/>
      <c r="O373" s="147"/>
      <c r="P373" s="147"/>
      <c r="Q373" s="148"/>
      <c r="R373" s="152"/>
      <c r="S373" s="153"/>
      <c r="T373" s="153"/>
      <c r="U373" s="153"/>
      <c r="V373" s="153"/>
      <c r="W373" s="154"/>
      <c r="X373" s="155"/>
      <c r="Y373" s="156"/>
      <c r="Z373" s="157"/>
      <c r="AA373" s="114"/>
      <c r="AB373" s="115"/>
      <c r="AC373" s="116"/>
      <c r="AD373" s="120"/>
      <c r="AE373" s="121"/>
      <c r="AF373" s="121"/>
      <c r="AG373" s="121"/>
      <c r="AH373" s="121"/>
      <c r="AI373" s="122"/>
      <c r="AJ373" s="60"/>
      <c r="AT373" s="31"/>
      <c r="AU373" s="31"/>
      <c r="AV373" s="31"/>
      <c r="AW373" s="31"/>
      <c r="AX373" s="31"/>
      <c r="AY373" s="31"/>
      <c r="AZ373" s="31"/>
      <c r="BA373" s="123"/>
      <c r="BB373" s="124"/>
      <c r="BC373" s="31"/>
      <c r="BD373" s="3"/>
      <c r="BE373" s="3"/>
      <c r="BF373" s="3"/>
    </row>
    <row r="374" spans="3:58" ht="10.9" customHeight="1" x14ac:dyDescent="0.15">
      <c r="C374" s="126"/>
      <c r="D374" s="129"/>
      <c r="E374" s="132"/>
      <c r="F374" s="132"/>
      <c r="G374" s="375"/>
      <c r="H374" s="376"/>
      <c r="I374" s="155"/>
      <c r="J374" s="156"/>
      <c r="K374" s="385"/>
      <c r="L374" s="146"/>
      <c r="M374" s="147"/>
      <c r="N374" s="147"/>
      <c r="O374" s="147"/>
      <c r="P374" s="147"/>
      <c r="Q374" s="148"/>
      <c r="R374" s="152"/>
      <c r="S374" s="153"/>
      <c r="T374" s="153"/>
      <c r="U374" s="153"/>
      <c r="V374" s="153"/>
      <c r="W374" s="154"/>
      <c r="X374" s="155"/>
      <c r="Y374" s="156"/>
      <c r="Z374" s="157"/>
      <c r="AA374" s="114"/>
      <c r="AB374" s="115"/>
      <c r="AC374" s="116"/>
      <c r="AD374" s="120"/>
      <c r="AE374" s="121"/>
      <c r="AF374" s="121"/>
      <c r="AG374" s="121"/>
      <c r="AH374" s="121"/>
      <c r="AI374" s="122"/>
      <c r="AJ374" s="60"/>
      <c r="AT374" s="31"/>
      <c r="AU374" s="31"/>
      <c r="AV374" s="31"/>
      <c r="AW374" s="31"/>
      <c r="AX374" s="31"/>
      <c r="AY374" s="31"/>
      <c r="AZ374" s="31"/>
      <c r="BA374" s="123"/>
      <c r="BB374" s="124"/>
      <c r="BC374" s="31"/>
      <c r="BD374" s="3"/>
      <c r="BE374" s="3"/>
      <c r="BF374" s="3"/>
    </row>
    <row r="375" spans="3:58" ht="10.5" customHeight="1" x14ac:dyDescent="0.15">
      <c r="C375" s="127"/>
      <c r="D375" s="130"/>
      <c r="E375" s="133"/>
      <c r="F375" s="133"/>
      <c r="G375" s="377"/>
      <c r="H375" s="378"/>
      <c r="I375" s="158"/>
      <c r="J375" s="159"/>
      <c r="K375" s="386"/>
      <c r="L375" s="149"/>
      <c r="M375" s="150"/>
      <c r="N375" s="150"/>
      <c r="O375" s="150"/>
      <c r="P375" s="150"/>
      <c r="Q375" s="151"/>
      <c r="R375" s="152"/>
      <c r="S375" s="153"/>
      <c r="T375" s="153"/>
      <c r="U375" s="153"/>
      <c r="V375" s="153"/>
      <c r="W375" s="154"/>
      <c r="X375" s="158"/>
      <c r="Y375" s="159"/>
      <c r="Z375" s="160"/>
      <c r="AA375" s="117"/>
      <c r="AB375" s="118"/>
      <c r="AC375" s="119"/>
      <c r="AD375" s="120"/>
      <c r="AE375" s="121"/>
      <c r="AF375" s="121"/>
      <c r="AG375" s="121"/>
      <c r="AH375" s="121"/>
      <c r="AI375" s="122"/>
      <c r="AJ375" s="60"/>
      <c r="AT375" s="31"/>
      <c r="AU375" s="31"/>
      <c r="AV375" s="31"/>
      <c r="AW375" s="31"/>
      <c r="AX375" s="31"/>
      <c r="AY375" s="31"/>
      <c r="AZ375" s="31"/>
      <c r="BA375" s="123"/>
      <c r="BB375" s="124"/>
      <c r="BC375" s="31"/>
      <c r="BD375" s="3"/>
      <c r="BE375" s="3"/>
      <c r="BF375" s="3"/>
    </row>
    <row r="376" spans="3:58" ht="10.9" customHeight="1" x14ac:dyDescent="0.15">
      <c r="C376" s="125">
        <v>9</v>
      </c>
      <c r="D376" s="128" t="s">
        <v>76</v>
      </c>
      <c r="E376" s="131">
        <v>5</v>
      </c>
      <c r="F376" s="131" t="s">
        <v>77</v>
      </c>
      <c r="G376" s="125" t="s">
        <v>84</v>
      </c>
      <c r="H376" s="131"/>
      <c r="I376" s="382"/>
      <c r="J376" s="383"/>
      <c r="K376" s="384"/>
      <c r="L376" s="143">
        <f>E$220</f>
        <v>0</v>
      </c>
      <c r="M376" s="144"/>
      <c r="N376" s="144"/>
      <c r="O376" s="144"/>
      <c r="P376" s="144"/>
      <c r="Q376" s="145"/>
      <c r="R376" s="152">
        <f t="shared" ref="R376" si="83">IF(AND(I376="○",BA376="●"),2+ROUNDDOWN(($L376-100)/100,0)*2,0)</f>
        <v>0</v>
      </c>
      <c r="S376" s="153"/>
      <c r="T376" s="153"/>
      <c r="U376" s="153"/>
      <c r="V376" s="153"/>
      <c r="W376" s="154"/>
      <c r="X376" s="155">
        <v>1</v>
      </c>
      <c r="Y376" s="156"/>
      <c r="Z376" s="157"/>
      <c r="AA376" s="114">
        <f>IF(X376=1,$AL$38,IF(X376=2,$AL$57,IF(X376=3,$AL$76,IF(X376=4,$AL$95,IF(X376=5,$AL$114,IF(X376=6,$AL$133,IF(X376=7,$AL$152,IF(X376=8,$AL$171,IF(X376=9,$AL$190,IF(X376=10,$AL$209,0))))))))))</f>
        <v>0</v>
      </c>
      <c r="AB376" s="115"/>
      <c r="AC376" s="116"/>
      <c r="AD376" s="120">
        <f t="shared" ref="AD376" si="84">IF(I376="○",ROUNDUP(R376*AA376,1),0)</f>
        <v>0</v>
      </c>
      <c r="AE376" s="121"/>
      <c r="AF376" s="121"/>
      <c r="AG376" s="121"/>
      <c r="AH376" s="121"/>
      <c r="AI376" s="122"/>
      <c r="AJ376" s="60"/>
      <c r="AT376" s="31"/>
      <c r="AU376" s="31"/>
      <c r="AV376" s="31"/>
      <c r="AW376" s="31"/>
      <c r="AX376" s="31"/>
      <c r="AY376" s="31"/>
      <c r="AZ376" s="31"/>
      <c r="BA376" s="123" t="str">
        <f t="shared" si="74"/>
        <v>●</v>
      </c>
      <c r="BB376" s="124">
        <f>IF(BA376="●",IF(I376="定","-",I376),"-")</f>
        <v>0</v>
      </c>
      <c r="BC376" s="31"/>
      <c r="BD376" s="3"/>
      <c r="BE376" s="3"/>
      <c r="BF376" s="3"/>
    </row>
    <row r="377" spans="3:58" ht="10.9" customHeight="1" x14ac:dyDescent="0.15">
      <c r="C377" s="126"/>
      <c r="D377" s="129"/>
      <c r="E377" s="132"/>
      <c r="F377" s="132"/>
      <c r="G377" s="126"/>
      <c r="H377" s="132"/>
      <c r="I377" s="155"/>
      <c r="J377" s="156"/>
      <c r="K377" s="385"/>
      <c r="L377" s="146"/>
      <c r="M377" s="147"/>
      <c r="N377" s="147"/>
      <c r="O377" s="147"/>
      <c r="P377" s="147"/>
      <c r="Q377" s="148"/>
      <c r="R377" s="152"/>
      <c r="S377" s="153"/>
      <c r="T377" s="153"/>
      <c r="U377" s="153"/>
      <c r="V377" s="153"/>
      <c r="W377" s="154"/>
      <c r="X377" s="155"/>
      <c r="Y377" s="156"/>
      <c r="Z377" s="157"/>
      <c r="AA377" s="114"/>
      <c r="AB377" s="115"/>
      <c r="AC377" s="116"/>
      <c r="AD377" s="120"/>
      <c r="AE377" s="121"/>
      <c r="AF377" s="121"/>
      <c r="AG377" s="121"/>
      <c r="AH377" s="121"/>
      <c r="AI377" s="122"/>
      <c r="AJ377" s="60"/>
      <c r="AT377" s="31"/>
      <c r="AU377" s="31"/>
      <c r="AV377" s="31"/>
      <c r="AW377" s="31"/>
      <c r="AX377" s="31"/>
      <c r="AY377" s="31"/>
      <c r="AZ377" s="31"/>
      <c r="BA377" s="123"/>
      <c r="BB377" s="124"/>
      <c r="BC377" s="31"/>
      <c r="BD377" s="3"/>
      <c r="BE377" s="3"/>
      <c r="BF377" s="3"/>
    </row>
    <row r="378" spans="3:58" ht="10.9" customHeight="1" x14ac:dyDescent="0.15">
      <c r="C378" s="126"/>
      <c r="D378" s="129"/>
      <c r="E378" s="132"/>
      <c r="F378" s="132"/>
      <c r="G378" s="126"/>
      <c r="H378" s="132"/>
      <c r="I378" s="155"/>
      <c r="J378" s="156"/>
      <c r="K378" s="385"/>
      <c r="L378" s="146"/>
      <c r="M378" s="147"/>
      <c r="N378" s="147"/>
      <c r="O378" s="147"/>
      <c r="P378" s="147"/>
      <c r="Q378" s="148"/>
      <c r="R378" s="152"/>
      <c r="S378" s="153"/>
      <c r="T378" s="153"/>
      <c r="U378" s="153"/>
      <c r="V378" s="153"/>
      <c r="W378" s="154"/>
      <c r="X378" s="155"/>
      <c r="Y378" s="156"/>
      <c r="Z378" s="157"/>
      <c r="AA378" s="114"/>
      <c r="AB378" s="115"/>
      <c r="AC378" s="116"/>
      <c r="AD378" s="120"/>
      <c r="AE378" s="121"/>
      <c r="AF378" s="121"/>
      <c r="AG378" s="121"/>
      <c r="AH378" s="121"/>
      <c r="AI378" s="122"/>
      <c r="AJ378" s="60"/>
      <c r="AT378" s="31"/>
      <c r="AU378" s="31"/>
      <c r="AV378" s="31"/>
      <c r="AW378" s="31"/>
      <c r="AX378" s="31"/>
      <c r="AY378" s="31"/>
      <c r="AZ378" s="31"/>
      <c r="BA378" s="123"/>
      <c r="BB378" s="124"/>
      <c r="BC378" s="31"/>
      <c r="BD378" s="3"/>
      <c r="BE378" s="3"/>
      <c r="BF378" s="3"/>
    </row>
    <row r="379" spans="3:58" ht="10.9" customHeight="1" x14ac:dyDescent="0.15">
      <c r="C379" s="127"/>
      <c r="D379" s="130"/>
      <c r="E379" s="133"/>
      <c r="F379" s="133"/>
      <c r="G379" s="127"/>
      <c r="H379" s="133"/>
      <c r="I379" s="158"/>
      <c r="J379" s="159"/>
      <c r="K379" s="386"/>
      <c r="L379" s="149"/>
      <c r="M379" s="150"/>
      <c r="N379" s="150"/>
      <c r="O379" s="150"/>
      <c r="P379" s="150"/>
      <c r="Q379" s="151"/>
      <c r="R379" s="152"/>
      <c r="S379" s="153"/>
      <c r="T379" s="153"/>
      <c r="U379" s="153"/>
      <c r="V379" s="153"/>
      <c r="W379" s="154"/>
      <c r="X379" s="158"/>
      <c r="Y379" s="159"/>
      <c r="Z379" s="160"/>
      <c r="AA379" s="117"/>
      <c r="AB379" s="118"/>
      <c r="AC379" s="119"/>
      <c r="AD379" s="120"/>
      <c r="AE379" s="121"/>
      <c r="AF379" s="121"/>
      <c r="AG379" s="121"/>
      <c r="AH379" s="121"/>
      <c r="AI379" s="122"/>
      <c r="AJ379" s="60"/>
      <c r="AT379" s="31"/>
      <c r="AU379" s="31"/>
      <c r="AV379" s="31"/>
      <c r="AW379" s="31"/>
      <c r="AX379" s="31"/>
      <c r="AY379" s="31"/>
      <c r="AZ379" s="31"/>
      <c r="BA379" s="123"/>
      <c r="BB379" s="124"/>
      <c r="BC379" s="31"/>
      <c r="BD379" s="3"/>
      <c r="BE379" s="3"/>
      <c r="BF379" s="3"/>
    </row>
    <row r="380" spans="3:58" ht="10.9" customHeight="1" x14ac:dyDescent="0.15">
      <c r="C380" s="125">
        <v>9</v>
      </c>
      <c r="D380" s="128" t="s">
        <v>76</v>
      </c>
      <c r="E380" s="131">
        <v>6</v>
      </c>
      <c r="F380" s="131" t="s">
        <v>77</v>
      </c>
      <c r="G380" s="125" t="s">
        <v>116</v>
      </c>
      <c r="H380" s="131"/>
      <c r="I380" s="382"/>
      <c r="J380" s="383"/>
      <c r="K380" s="384"/>
      <c r="L380" s="143">
        <f>E$220</f>
        <v>0</v>
      </c>
      <c r="M380" s="144"/>
      <c r="N380" s="144"/>
      <c r="O380" s="144"/>
      <c r="P380" s="144"/>
      <c r="Q380" s="145"/>
      <c r="R380" s="152">
        <f t="shared" ref="R380" si="85">IF(AND(I380="○",BA380="●"),2+ROUNDDOWN(($L380-100)/100,0)*2,0)</f>
        <v>0</v>
      </c>
      <c r="S380" s="153"/>
      <c r="T380" s="153"/>
      <c r="U380" s="153"/>
      <c r="V380" s="153"/>
      <c r="W380" s="154"/>
      <c r="X380" s="155">
        <v>1</v>
      </c>
      <c r="Y380" s="156"/>
      <c r="Z380" s="157"/>
      <c r="AA380" s="114">
        <f>IF(X380=1,$AL$38,IF(X380=2,$AL$57,IF(X380=3,$AL$76,IF(X380=4,$AL$95,IF(X380=5,$AL$114,IF(X380=6,$AL$133,IF(X380=7,$AL$152,IF(X380=8,$AL$171,IF(X380=9,$AL$190,IF(X380=10,$AL$209,0))))))))))</f>
        <v>0</v>
      </c>
      <c r="AB380" s="115"/>
      <c r="AC380" s="116"/>
      <c r="AD380" s="120">
        <f t="shared" ref="AD380" si="86">IF(I380="○",ROUNDUP(R380*AA380,1),0)</f>
        <v>0</v>
      </c>
      <c r="AE380" s="121"/>
      <c r="AF380" s="121"/>
      <c r="AG380" s="121"/>
      <c r="AH380" s="121"/>
      <c r="AI380" s="122"/>
      <c r="AJ380" s="60"/>
      <c r="AT380" s="31"/>
      <c r="AU380" s="31"/>
      <c r="AV380" s="31"/>
      <c r="AW380" s="31"/>
      <c r="AX380" s="31"/>
      <c r="AY380" s="31"/>
      <c r="AZ380" s="31"/>
      <c r="BA380" s="123" t="str">
        <f t="shared" si="74"/>
        <v>●</v>
      </c>
      <c r="BB380" s="124">
        <f>IF(BA380="●",IF(I380="定","-",I380),"-")</f>
        <v>0</v>
      </c>
      <c r="BC380" s="31"/>
      <c r="BD380" s="3"/>
      <c r="BE380" s="3"/>
      <c r="BF380" s="3"/>
    </row>
    <row r="381" spans="3:58" ht="10.9" customHeight="1" x14ac:dyDescent="0.15">
      <c r="C381" s="126"/>
      <c r="D381" s="129"/>
      <c r="E381" s="132"/>
      <c r="F381" s="132"/>
      <c r="G381" s="126"/>
      <c r="H381" s="132"/>
      <c r="I381" s="155"/>
      <c r="J381" s="156"/>
      <c r="K381" s="385"/>
      <c r="L381" s="146"/>
      <c r="M381" s="147"/>
      <c r="N381" s="147"/>
      <c r="O381" s="147"/>
      <c r="P381" s="147"/>
      <c r="Q381" s="148"/>
      <c r="R381" s="152"/>
      <c r="S381" s="153"/>
      <c r="T381" s="153"/>
      <c r="U381" s="153"/>
      <c r="V381" s="153"/>
      <c r="W381" s="154"/>
      <c r="X381" s="155"/>
      <c r="Y381" s="156"/>
      <c r="Z381" s="157"/>
      <c r="AA381" s="114"/>
      <c r="AB381" s="115"/>
      <c r="AC381" s="116"/>
      <c r="AD381" s="120"/>
      <c r="AE381" s="121"/>
      <c r="AF381" s="121"/>
      <c r="AG381" s="121"/>
      <c r="AH381" s="121"/>
      <c r="AI381" s="122"/>
      <c r="AJ381" s="60"/>
      <c r="AT381" s="31"/>
      <c r="AU381" s="31"/>
      <c r="AV381" s="31"/>
      <c r="AW381" s="31"/>
      <c r="AX381" s="31"/>
      <c r="AY381" s="31"/>
      <c r="AZ381" s="31"/>
      <c r="BA381" s="123"/>
      <c r="BB381" s="124"/>
      <c r="BC381" s="31"/>
      <c r="BD381" s="3"/>
      <c r="BE381" s="3"/>
      <c r="BF381" s="3"/>
    </row>
    <row r="382" spans="3:58" ht="10.9" customHeight="1" x14ac:dyDescent="0.15">
      <c r="C382" s="126"/>
      <c r="D382" s="129"/>
      <c r="E382" s="132"/>
      <c r="F382" s="132"/>
      <c r="G382" s="126"/>
      <c r="H382" s="132"/>
      <c r="I382" s="155"/>
      <c r="J382" s="156"/>
      <c r="K382" s="385"/>
      <c r="L382" s="146"/>
      <c r="M382" s="147"/>
      <c r="N382" s="147"/>
      <c r="O382" s="147"/>
      <c r="P382" s="147"/>
      <c r="Q382" s="148"/>
      <c r="R382" s="152"/>
      <c r="S382" s="153"/>
      <c r="T382" s="153"/>
      <c r="U382" s="153"/>
      <c r="V382" s="153"/>
      <c r="W382" s="154"/>
      <c r="X382" s="155"/>
      <c r="Y382" s="156"/>
      <c r="Z382" s="157"/>
      <c r="AA382" s="114"/>
      <c r="AB382" s="115"/>
      <c r="AC382" s="116"/>
      <c r="AD382" s="120"/>
      <c r="AE382" s="121"/>
      <c r="AF382" s="121"/>
      <c r="AG382" s="121"/>
      <c r="AH382" s="121"/>
      <c r="AI382" s="122"/>
      <c r="AJ382" s="60"/>
      <c r="AT382" s="31"/>
      <c r="AU382" s="31"/>
      <c r="AV382" s="31"/>
      <c r="AW382" s="31"/>
      <c r="AX382" s="31"/>
      <c r="AY382" s="31"/>
      <c r="AZ382" s="31"/>
      <c r="BA382" s="123"/>
      <c r="BB382" s="124"/>
      <c r="BC382" s="31"/>
      <c r="BD382" s="3"/>
      <c r="BE382" s="3"/>
      <c r="BF382" s="3"/>
    </row>
    <row r="383" spans="3:58" ht="10.9" customHeight="1" x14ac:dyDescent="0.15">
      <c r="C383" s="127"/>
      <c r="D383" s="130"/>
      <c r="E383" s="133"/>
      <c r="F383" s="133"/>
      <c r="G383" s="127"/>
      <c r="H383" s="133"/>
      <c r="I383" s="158"/>
      <c r="J383" s="159"/>
      <c r="K383" s="386"/>
      <c r="L383" s="149"/>
      <c r="M383" s="150"/>
      <c r="N383" s="150"/>
      <c r="O383" s="150"/>
      <c r="P383" s="150"/>
      <c r="Q383" s="151"/>
      <c r="R383" s="152"/>
      <c r="S383" s="153"/>
      <c r="T383" s="153"/>
      <c r="U383" s="153"/>
      <c r="V383" s="153"/>
      <c r="W383" s="154"/>
      <c r="X383" s="158"/>
      <c r="Y383" s="159"/>
      <c r="Z383" s="160"/>
      <c r="AA383" s="117"/>
      <c r="AB383" s="118"/>
      <c r="AC383" s="119"/>
      <c r="AD383" s="120"/>
      <c r="AE383" s="121"/>
      <c r="AF383" s="121"/>
      <c r="AG383" s="121"/>
      <c r="AH383" s="121"/>
      <c r="AI383" s="122"/>
      <c r="AJ383" s="60"/>
      <c r="AT383" s="31"/>
      <c r="AU383" s="31"/>
      <c r="AV383" s="31"/>
      <c r="AW383" s="31"/>
      <c r="AX383" s="31"/>
      <c r="AY383" s="31"/>
      <c r="AZ383" s="31"/>
      <c r="BA383" s="123"/>
      <c r="BB383" s="124"/>
      <c r="BC383" s="31"/>
      <c r="BD383" s="3"/>
      <c r="BE383" s="3"/>
      <c r="BF383" s="3"/>
    </row>
    <row r="384" spans="3:58" ht="10.9" customHeight="1" x14ac:dyDescent="0.15">
      <c r="C384" s="125">
        <v>9</v>
      </c>
      <c r="D384" s="128" t="s">
        <v>76</v>
      </c>
      <c r="E384" s="131">
        <v>7</v>
      </c>
      <c r="F384" s="131" t="s">
        <v>77</v>
      </c>
      <c r="G384" s="125" t="s">
        <v>117</v>
      </c>
      <c r="H384" s="131"/>
      <c r="I384" s="382"/>
      <c r="J384" s="383"/>
      <c r="K384" s="384"/>
      <c r="L384" s="143">
        <f>E$220</f>
        <v>0</v>
      </c>
      <c r="M384" s="144"/>
      <c r="N384" s="144"/>
      <c r="O384" s="144"/>
      <c r="P384" s="144"/>
      <c r="Q384" s="145"/>
      <c r="R384" s="152">
        <f t="shared" ref="R384" si="87">IF(AND(I384="○",BA384="●"),2+ROUNDDOWN(($L384-100)/100,0)*2,0)</f>
        <v>0</v>
      </c>
      <c r="S384" s="153"/>
      <c r="T384" s="153"/>
      <c r="U384" s="153"/>
      <c r="V384" s="153"/>
      <c r="W384" s="154"/>
      <c r="X384" s="155">
        <v>1</v>
      </c>
      <c r="Y384" s="156"/>
      <c r="Z384" s="157"/>
      <c r="AA384" s="114">
        <f>IF(X384=1,$AL$38,IF(X384=2,$AL$57,IF(X384=3,$AL$76,IF(X384=4,$AL$95,IF(X384=5,$AL$114,IF(X384=6,$AL$133,IF(X384=7,$AL$152,IF(X384=8,$AL$171,IF(X384=9,$AL$190,IF(X384=10,$AL$209,0))))))))))</f>
        <v>0</v>
      </c>
      <c r="AB384" s="115"/>
      <c r="AC384" s="116"/>
      <c r="AD384" s="120">
        <f t="shared" ref="AD384" si="88">IF(I384="○",ROUNDUP(R384*AA384,1),0)</f>
        <v>0</v>
      </c>
      <c r="AE384" s="121"/>
      <c r="AF384" s="121"/>
      <c r="AG384" s="121"/>
      <c r="AH384" s="121"/>
      <c r="AI384" s="122"/>
      <c r="AJ384" s="60"/>
      <c r="AT384" s="31"/>
      <c r="AU384" s="31"/>
      <c r="AV384" s="31"/>
      <c r="AW384" s="31"/>
      <c r="AX384" s="31"/>
      <c r="AY384" s="31"/>
      <c r="AZ384" s="31"/>
      <c r="BA384" s="123" t="str">
        <f t="shared" si="74"/>
        <v>●</v>
      </c>
      <c r="BB384" s="124">
        <f>IF(BA384="●",IF(I384="定","-",I384),"-")</f>
        <v>0</v>
      </c>
      <c r="BC384" s="31"/>
      <c r="BD384" s="3"/>
      <c r="BE384" s="3"/>
      <c r="BF384" s="3"/>
    </row>
    <row r="385" spans="3:58" ht="10.9" customHeight="1" x14ac:dyDescent="0.15">
      <c r="C385" s="126"/>
      <c r="D385" s="129"/>
      <c r="E385" s="132"/>
      <c r="F385" s="132"/>
      <c r="G385" s="126"/>
      <c r="H385" s="132"/>
      <c r="I385" s="155"/>
      <c r="J385" s="156"/>
      <c r="K385" s="385"/>
      <c r="L385" s="146"/>
      <c r="M385" s="147"/>
      <c r="N385" s="147"/>
      <c r="O385" s="147"/>
      <c r="P385" s="147"/>
      <c r="Q385" s="148"/>
      <c r="R385" s="152"/>
      <c r="S385" s="153"/>
      <c r="T385" s="153"/>
      <c r="U385" s="153"/>
      <c r="V385" s="153"/>
      <c r="W385" s="154"/>
      <c r="X385" s="155"/>
      <c r="Y385" s="156"/>
      <c r="Z385" s="157"/>
      <c r="AA385" s="114"/>
      <c r="AB385" s="115"/>
      <c r="AC385" s="116"/>
      <c r="AD385" s="120"/>
      <c r="AE385" s="121"/>
      <c r="AF385" s="121"/>
      <c r="AG385" s="121"/>
      <c r="AH385" s="121"/>
      <c r="AI385" s="122"/>
      <c r="AJ385" s="60"/>
      <c r="AT385" s="31"/>
      <c r="AU385" s="31"/>
      <c r="AV385" s="31"/>
      <c r="AW385" s="31"/>
      <c r="AX385" s="31"/>
      <c r="AY385" s="31"/>
      <c r="AZ385" s="31"/>
      <c r="BA385" s="123"/>
      <c r="BB385" s="124"/>
      <c r="BC385" s="31"/>
      <c r="BD385" s="3"/>
      <c r="BE385" s="3"/>
      <c r="BF385" s="3"/>
    </row>
    <row r="386" spans="3:58" ht="10.9" customHeight="1" x14ac:dyDescent="0.15">
      <c r="C386" s="126"/>
      <c r="D386" s="129"/>
      <c r="E386" s="132"/>
      <c r="F386" s="132"/>
      <c r="G386" s="126"/>
      <c r="H386" s="132"/>
      <c r="I386" s="155"/>
      <c r="J386" s="156"/>
      <c r="K386" s="385"/>
      <c r="L386" s="146"/>
      <c r="M386" s="147"/>
      <c r="N386" s="147"/>
      <c r="O386" s="147"/>
      <c r="P386" s="147"/>
      <c r="Q386" s="148"/>
      <c r="R386" s="152"/>
      <c r="S386" s="153"/>
      <c r="T386" s="153"/>
      <c r="U386" s="153"/>
      <c r="V386" s="153"/>
      <c r="W386" s="154"/>
      <c r="X386" s="155"/>
      <c r="Y386" s="156"/>
      <c r="Z386" s="157"/>
      <c r="AA386" s="114"/>
      <c r="AB386" s="115"/>
      <c r="AC386" s="116"/>
      <c r="AD386" s="120"/>
      <c r="AE386" s="121"/>
      <c r="AF386" s="121"/>
      <c r="AG386" s="121"/>
      <c r="AH386" s="121"/>
      <c r="AI386" s="122"/>
      <c r="AJ386" s="60"/>
      <c r="AT386" s="31"/>
      <c r="AU386" s="31"/>
      <c r="AV386" s="31"/>
      <c r="AW386" s="31"/>
      <c r="AX386" s="31"/>
      <c r="AY386" s="31"/>
      <c r="AZ386" s="31"/>
      <c r="BA386" s="123"/>
      <c r="BB386" s="124"/>
      <c r="BC386" s="31"/>
      <c r="BD386" s="3"/>
      <c r="BE386" s="3"/>
      <c r="BF386" s="3"/>
    </row>
    <row r="387" spans="3:58" ht="10.9" customHeight="1" x14ac:dyDescent="0.15">
      <c r="C387" s="127"/>
      <c r="D387" s="130"/>
      <c r="E387" s="133"/>
      <c r="F387" s="133"/>
      <c r="G387" s="127"/>
      <c r="H387" s="133"/>
      <c r="I387" s="158"/>
      <c r="J387" s="159"/>
      <c r="K387" s="386"/>
      <c r="L387" s="149"/>
      <c r="M387" s="150"/>
      <c r="N387" s="150"/>
      <c r="O387" s="150"/>
      <c r="P387" s="150"/>
      <c r="Q387" s="151"/>
      <c r="R387" s="152"/>
      <c r="S387" s="153"/>
      <c r="T387" s="153"/>
      <c r="U387" s="153"/>
      <c r="V387" s="153"/>
      <c r="W387" s="154"/>
      <c r="X387" s="158"/>
      <c r="Y387" s="159"/>
      <c r="Z387" s="160"/>
      <c r="AA387" s="117"/>
      <c r="AB387" s="118"/>
      <c r="AC387" s="119"/>
      <c r="AD387" s="120"/>
      <c r="AE387" s="121"/>
      <c r="AF387" s="121"/>
      <c r="AG387" s="121"/>
      <c r="AH387" s="121"/>
      <c r="AI387" s="122"/>
      <c r="AJ387" s="60"/>
      <c r="AT387" s="31"/>
      <c r="AU387" s="31"/>
      <c r="AV387" s="31"/>
      <c r="AW387" s="31"/>
      <c r="AX387" s="31"/>
      <c r="AY387" s="31"/>
      <c r="AZ387" s="31"/>
      <c r="BA387" s="123"/>
      <c r="BB387" s="124"/>
      <c r="BC387" s="31"/>
      <c r="BD387" s="3"/>
      <c r="BE387" s="3"/>
      <c r="BF387" s="3"/>
    </row>
    <row r="388" spans="3:58" ht="10.9" customHeight="1" x14ac:dyDescent="0.15">
      <c r="C388" s="125">
        <v>9</v>
      </c>
      <c r="D388" s="128" t="s">
        <v>76</v>
      </c>
      <c r="E388" s="131">
        <v>8</v>
      </c>
      <c r="F388" s="131" t="s">
        <v>77</v>
      </c>
      <c r="G388" s="125" t="s">
        <v>80</v>
      </c>
      <c r="H388" s="131"/>
      <c r="I388" s="382"/>
      <c r="J388" s="383"/>
      <c r="K388" s="384"/>
      <c r="L388" s="143">
        <f>E$220</f>
        <v>0</v>
      </c>
      <c r="M388" s="144"/>
      <c r="N388" s="144"/>
      <c r="O388" s="144"/>
      <c r="P388" s="144"/>
      <c r="Q388" s="145"/>
      <c r="R388" s="152">
        <f t="shared" ref="R388" si="89">IF(AND(I388="○",BA388="●"),2+ROUNDDOWN(($L388-100)/100,0)*2,0)</f>
        <v>0</v>
      </c>
      <c r="S388" s="153"/>
      <c r="T388" s="153"/>
      <c r="U388" s="153"/>
      <c r="V388" s="153"/>
      <c r="W388" s="154"/>
      <c r="X388" s="155">
        <v>1</v>
      </c>
      <c r="Y388" s="156"/>
      <c r="Z388" s="157"/>
      <c r="AA388" s="114">
        <f>IF(X388=1,$AL$38,IF(X388=2,$AL$57,IF(X388=3,$AL$76,IF(X388=4,$AL$95,IF(X388=5,$AL$114,IF(X388=6,$AL$133,IF(X388=7,$AL$152,IF(X388=8,$AL$171,IF(X388=9,$AL$190,IF(X388=10,$AL$209,0))))))))))</f>
        <v>0</v>
      </c>
      <c r="AB388" s="115"/>
      <c r="AC388" s="116"/>
      <c r="AD388" s="120">
        <f t="shared" ref="AD388" si="90">IF(I388="○",ROUNDUP(R388*AA388,1),0)</f>
        <v>0</v>
      </c>
      <c r="AE388" s="121"/>
      <c r="AF388" s="121"/>
      <c r="AG388" s="121"/>
      <c r="AH388" s="121"/>
      <c r="AI388" s="122"/>
      <c r="AJ388" s="60"/>
      <c r="AT388" s="31"/>
      <c r="AU388" s="31"/>
      <c r="AV388" s="31"/>
      <c r="AW388" s="31"/>
      <c r="AX388" s="31"/>
      <c r="AY388" s="31"/>
      <c r="AZ388" s="31"/>
      <c r="BA388" s="123" t="str">
        <f t="shared" si="74"/>
        <v>●</v>
      </c>
      <c r="BB388" s="124">
        <f>IF(BA388="●",IF(I388="定","-",I388),"-")</f>
        <v>0</v>
      </c>
      <c r="BC388" s="31"/>
      <c r="BD388" s="3"/>
      <c r="BE388" s="3"/>
      <c r="BF388" s="3"/>
    </row>
    <row r="389" spans="3:58" ht="10.9" customHeight="1" x14ac:dyDescent="0.15">
      <c r="C389" s="126"/>
      <c r="D389" s="129"/>
      <c r="E389" s="132"/>
      <c r="F389" s="132"/>
      <c r="G389" s="126"/>
      <c r="H389" s="132"/>
      <c r="I389" s="155"/>
      <c r="J389" s="156"/>
      <c r="K389" s="385"/>
      <c r="L389" s="146"/>
      <c r="M389" s="147"/>
      <c r="N389" s="147"/>
      <c r="O389" s="147"/>
      <c r="P389" s="147"/>
      <c r="Q389" s="148"/>
      <c r="R389" s="152"/>
      <c r="S389" s="153"/>
      <c r="T389" s="153"/>
      <c r="U389" s="153"/>
      <c r="V389" s="153"/>
      <c r="W389" s="154"/>
      <c r="X389" s="155"/>
      <c r="Y389" s="156"/>
      <c r="Z389" s="157"/>
      <c r="AA389" s="114"/>
      <c r="AB389" s="115"/>
      <c r="AC389" s="116"/>
      <c r="AD389" s="120"/>
      <c r="AE389" s="121"/>
      <c r="AF389" s="121"/>
      <c r="AG389" s="121"/>
      <c r="AH389" s="121"/>
      <c r="AI389" s="122"/>
      <c r="AJ389" s="60"/>
      <c r="AT389" s="31"/>
      <c r="AU389" s="31"/>
      <c r="AV389" s="31"/>
      <c r="AW389" s="31"/>
      <c r="AX389" s="31"/>
      <c r="AY389" s="31"/>
      <c r="AZ389" s="31"/>
      <c r="BA389" s="123"/>
      <c r="BB389" s="124"/>
      <c r="BC389" s="31"/>
      <c r="BD389" s="3"/>
      <c r="BE389" s="3"/>
      <c r="BF389" s="3"/>
    </row>
    <row r="390" spans="3:58" ht="10.9" customHeight="1" x14ac:dyDescent="0.15">
      <c r="C390" s="126"/>
      <c r="D390" s="129"/>
      <c r="E390" s="132"/>
      <c r="F390" s="132"/>
      <c r="G390" s="126"/>
      <c r="H390" s="132"/>
      <c r="I390" s="155"/>
      <c r="J390" s="156"/>
      <c r="K390" s="385"/>
      <c r="L390" s="146"/>
      <c r="M390" s="147"/>
      <c r="N390" s="147"/>
      <c r="O390" s="147"/>
      <c r="P390" s="147"/>
      <c r="Q390" s="148"/>
      <c r="R390" s="152"/>
      <c r="S390" s="153"/>
      <c r="T390" s="153"/>
      <c r="U390" s="153"/>
      <c r="V390" s="153"/>
      <c r="W390" s="154"/>
      <c r="X390" s="155"/>
      <c r="Y390" s="156"/>
      <c r="Z390" s="157"/>
      <c r="AA390" s="114"/>
      <c r="AB390" s="115"/>
      <c r="AC390" s="116"/>
      <c r="AD390" s="120"/>
      <c r="AE390" s="121"/>
      <c r="AF390" s="121"/>
      <c r="AG390" s="121"/>
      <c r="AH390" s="121"/>
      <c r="AI390" s="122"/>
      <c r="AJ390" s="60"/>
      <c r="AT390" s="31"/>
      <c r="AU390" s="31"/>
      <c r="AV390" s="31"/>
      <c r="AW390" s="31"/>
      <c r="AX390" s="31"/>
      <c r="AY390" s="31"/>
      <c r="AZ390" s="31"/>
      <c r="BA390" s="123"/>
      <c r="BB390" s="124"/>
      <c r="BC390" s="31"/>
      <c r="BD390" s="3"/>
      <c r="BE390" s="3"/>
      <c r="BF390" s="3"/>
    </row>
    <row r="391" spans="3:58" ht="10.9" customHeight="1" x14ac:dyDescent="0.15">
      <c r="C391" s="127"/>
      <c r="D391" s="130"/>
      <c r="E391" s="133"/>
      <c r="F391" s="133"/>
      <c r="G391" s="127"/>
      <c r="H391" s="133"/>
      <c r="I391" s="158"/>
      <c r="J391" s="159"/>
      <c r="K391" s="386"/>
      <c r="L391" s="149"/>
      <c r="M391" s="150"/>
      <c r="N391" s="150"/>
      <c r="O391" s="150"/>
      <c r="P391" s="150"/>
      <c r="Q391" s="151"/>
      <c r="R391" s="152"/>
      <c r="S391" s="153"/>
      <c r="T391" s="153"/>
      <c r="U391" s="153"/>
      <c r="V391" s="153"/>
      <c r="W391" s="154"/>
      <c r="X391" s="158"/>
      <c r="Y391" s="159"/>
      <c r="Z391" s="160"/>
      <c r="AA391" s="117"/>
      <c r="AB391" s="118"/>
      <c r="AC391" s="119"/>
      <c r="AD391" s="120"/>
      <c r="AE391" s="121"/>
      <c r="AF391" s="121"/>
      <c r="AG391" s="121"/>
      <c r="AH391" s="121"/>
      <c r="AI391" s="122"/>
      <c r="AJ391" s="60"/>
      <c r="AT391" s="31"/>
      <c r="AU391" s="31"/>
      <c r="AV391" s="31"/>
      <c r="AW391" s="31"/>
      <c r="AX391" s="31"/>
      <c r="AY391" s="31"/>
      <c r="AZ391" s="31"/>
      <c r="BA391" s="123"/>
      <c r="BB391" s="124"/>
      <c r="BC391" s="31"/>
      <c r="BD391" s="3"/>
      <c r="BE391" s="3"/>
      <c r="BF391" s="3"/>
    </row>
    <row r="392" spans="3:58" ht="10.9" customHeight="1" x14ac:dyDescent="0.15">
      <c r="C392" s="125">
        <v>9</v>
      </c>
      <c r="D392" s="128" t="s">
        <v>76</v>
      </c>
      <c r="E392" s="131">
        <v>9</v>
      </c>
      <c r="F392" s="131" t="s">
        <v>77</v>
      </c>
      <c r="G392" s="125" t="s">
        <v>81</v>
      </c>
      <c r="H392" s="131"/>
      <c r="I392" s="382"/>
      <c r="J392" s="383"/>
      <c r="K392" s="384"/>
      <c r="L392" s="143">
        <f>E$220</f>
        <v>0</v>
      </c>
      <c r="M392" s="144"/>
      <c r="N392" s="144"/>
      <c r="O392" s="144"/>
      <c r="P392" s="144"/>
      <c r="Q392" s="145"/>
      <c r="R392" s="152">
        <f t="shared" ref="R392" si="91">IF(AND(I392="○",BA392="●"),2+ROUNDDOWN(($L392-100)/100,0)*2,0)</f>
        <v>0</v>
      </c>
      <c r="S392" s="153"/>
      <c r="T392" s="153"/>
      <c r="U392" s="153"/>
      <c r="V392" s="153"/>
      <c r="W392" s="154"/>
      <c r="X392" s="155">
        <v>1</v>
      </c>
      <c r="Y392" s="156"/>
      <c r="Z392" s="157"/>
      <c r="AA392" s="114">
        <f>IF(X392=1,$AL$38,IF(X392=2,$AL$57,IF(X392=3,$AL$76,IF(X392=4,$AL$95,IF(X392=5,$AL$114,IF(X392=6,$AL$133,IF(X392=7,$AL$152,IF(X392=8,$AL$171,IF(X392=9,$AL$190,IF(X392=10,$AL$209,0))))))))))</f>
        <v>0</v>
      </c>
      <c r="AB392" s="115"/>
      <c r="AC392" s="116"/>
      <c r="AD392" s="120">
        <f t="shared" ref="AD392" si="92">IF(I392="○",ROUNDUP(R392*AA392,1),0)</f>
        <v>0</v>
      </c>
      <c r="AE392" s="121"/>
      <c r="AF392" s="121"/>
      <c r="AG392" s="121"/>
      <c r="AH392" s="121"/>
      <c r="AI392" s="122"/>
      <c r="AJ392" s="60"/>
      <c r="AT392" s="31"/>
      <c r="AU392" s="31"/>
      <c r="AV392" s="31"/>
      <c r="AW392" s="31"/>
      <c r="AX392" s="31"/>
      <c r="AY392" s="31"/>
      <c r="AZ392" s="31"/>
      <c r="BA392" s="123" t="str">
        <f t="shared" si="74"/>
        <v>●</v>
      </c>
      <c r="BB392" s="124">
        <f>IF(BA392="●",IF(I392="定","-",I392),"-")</f>
        <v>0</v>
      </c>
      <c r="BC392" s="31"/>
      <c r="BD392" s="3"/>
      <c r="BE392" s="3"/>
      <c r="BF392" s="3"/>
    </row>
    <row r="393" spans="3:58" ht="10.9" customHeight="1" x14ac:dyDescent="0.15">
      <c r="C393" s="126"/>
      <c r="D393" s="129"/>
      <c r="E393" s="132"/>
      <c r="F393" s="132"/>
      <c r="G393" s="126"/>
      <c r="H393" s="132"/>
      <c r="I393" s="155"/>
      <c r="J393" s="156"/>
      <c r="K393" s="385"/>
      <c r="L393" s="146"/>
      <c r="M393" s="147"/>
      <c r="N393" s="147"/>
      <c r="O393" s="147"/>
      <c r="P393" s="147"/>
      <c r="Q393" s="148"/>
      <c r="R393" s="152"/>
      <c r="S393" s="153"/>
      <c r="T393" s="153"/>
      <c r="U393" s="153"/>
      <c r="V393" s="153"/>
      <c r="W393" s="154"/>
      <c r="X393" s="155"/>
      <c r="Y393" s="156"/>
      <c r="Z393" s="157"/>
      <c r="AA393" s="114"/>
      <c r="AB393" s="115"/>
      <c r="AC393" s="116"/>
      <c r="AD393" s="120"/>
      <c r="AE393" s="121"/>
      <c r="AF393" s="121"/>
      <c r="AG393" s="121"/>
      <c r="AH393" s="121"/>
      <c r="AI393" s="122"/>
      <c r="AJ393" s="60"/>
      <c r="AT393" s="31"/>
      <c r="AU393" s="31"/>
      <c r="AV393" s="31"/>
      <c r="AW393" s="31"/>
      <c r="AX393" s="31"/>
      <c r="AY393" s="31"/>
      <c r="AZ393" s="31"/>
      <c r="BA393" s="123"/>
      <c r="BB393" s="124"/>
      <c r="BC393" s="31"/>
      <c r="BD393" s="3"/>
      <c r="BE393" s="3"/>
      <c r="BF393" s="3"/>
    </row>
    <row r="394" spans="3:58" ht="10.9" customHeight="1" x14ac:dyDescent="0.15">
      <c r="C394" s="126"/>
      <c r="D394" s="129"/>
      <c r="E394" s="132"/>
      <c r="F394" s="132"/>
      <c r="G394" s="126"/>
      <c r="H394" s="132"/>
      <c r="I394" s="155"/>
      <c r="J394" s="156"/>
      <c r="K394" s="385"/>
      <c r="L394" s="146"/>
      <c r="M394" s="147"/>
      <c r="N394" s="147"/>
      <c r="O394" s="147"/>
      <c r="P394" s="147"/>
      <c r="Q394" s="148"/>
      <c r="R394" s="152"/>
      <c r="S394" s="153"/>
      <c r="T394" s="153"/>
      <c r="U394" s="153"/>
      <c r="V394" s="153"/>
      <c r="W394" s="154"/>
      <c r="X394" s="155"/>
      <c r="Y394" s="156"/>
      <c r="Z394" s="157"/>
      <c r="AA394" s="114"/>
      <c r="AB394" s="115"/>
      <c r="AC394" s="116"/>
      <c r="AD394" s="120"/>
      <c r="AE394" s="121"/>
      <c r="AF394" s="121"/>
      <c r="AG394" s="121"/>
      <c r="AH394" s="121"/>
      <c r="AI394" s="122"/>
      <c r="AJ394" s="60"/>
      <c r="AT394" s="31"/>
      <c r="AU394" s="31"/>
      <c r="AV394" s="31"/>
      <c r="AW394" s="31"/>
      <c r="AX394" s="31"/>
      <c r="AY394" s="31"/>
      <c r="AZ394" s="31"/>
      <c r="BA394" s="123"/>
      <c r="BB394" s="124"/>
      <c r="BC394" s="31"/>
      <c r="BD394" s="3"/>
      <c r="BE394" s="3"/>
      <c r="BF394" s="3"/>
    </row>
    <row r="395" spans="3:58" ht="10.9" customHeight="1" x14ac:dyDescent="0.15">
      <c r="C395" s="127"/>
      <c r="D395" s="130"/>
      <c r="E395" s="133"/>
      <c r="F395" s="133"/>
      <c r="G395" s="127"/>
      <c r="H395" s="133"/>
      <c r="I395" s="158"/>
      <c r="J395" s="159"/>
      <c r="K395" s="386"/>
      <c r="L395" s="149"/>
      <c r="M395" s="150"/>
      <c r="N395" s="150"/>
      <c r="O395" s="150"/>
      <c r="P395" s="150"/>
      <c r="Q395" s="151"/>
      <c r="R395" s="152"/>
      <c r="S395" s="153"/>
      <c r="T395" s="153"/>
      <c r="U395" s="153"/>
      <c r="V395" s="153"/>
      <c r="W395" s="154"/>
      <c r="X395" s="158"/>
      <c r="Y395" s="159"/>
      <c r="Z395" s="160"/>
      <c r="AA395" s="117"/>
      <c r="AB395" s="118"/>
      <c r="AC395" s="119"/>
      <c r="AD395" s="120"/>
      <c r="AE395" s="121"/>
      <c r="AF395" s="121"/>
      <c r="AG395" s="121"/>
      <c r="AH395" s="121"/>
      <c r="AI395" s="122"/>
      <c r="AJ395" s="60"/>
      <c r="AT395" s="31"/>
      <c r="AU395" s="31"/>
      <c r="AV395" s="31"/>
      <c r="AW395" s="31"/>
      <c r="AX395" s="31"/>
      <c r="AY395" s="31"/>
      <c r="AZ395" s="31"/>
      <c r="BA395" s="123"/>
      <c r="BB395" s="124"/>
      <c r="BC395" s="31"/>
      <c r="BD395" s="3"/>
      <c r="BE395" s="3"/>
      <c r="BF395" s="3"/>
    </row>
    <row r="396" spans="3:58" ht="10.9" customHeight="1" x14ac:dyDescent="0.15">
      <c r="C396" s="125">
        <v>9</v>
      </c>
      <c r="D396" s="128" t="s">
        <v>76</v>
      </c>
      <c r="E396" s="131">
        <v>10</v>
      </c>
      <c r="F396" s="131" t="s">
        <v>77</v>
      </c>
      <c r="G396" s="125" t="s">
        <v>82</v>
      </c>
      <c r="H396" s="131"/>
      <c r="I396" s="382"/>
      <c r="J396" s="383"/>
      <c r="K396" s="384"/>
      <c r="L396" s="143">
        <f>E$220</f>
        <v>0</v>
      </c>
      <c r="M396" s="144"/>
      <c r="N396" s="144"/>
      <c r="O396" s="144"/>
      <c r="P396" s="144"/>
      <c r="Q396" s="145"/>
      <c r="R396" s="152">
        <f t="shared" ref="R396" si="93">IF(AND(I396="○",BA396="●"),2+ROUNDDOWN(($L396-100)/100,0)*2,0)</f>
        <v>0</v>
      </c>
      <c r="S396" s="153"/>
      <c r="T396" s="153"/>
      <c r="U396" s="153"/>
      <c r="V396" s="153"/>
      <c r="W396" s="154"/>
      <c r="X396" s="155">
        <v>1</v>
      </c>
      <c r="Y396" s="156"/>
      <c r="Z396" s="157"/>
      <c r="AA396" s="114">
        <f>IF(X396=1,$AL$38,IF(X396=2,$AL$57,IF(X396=3,$AL$76,IF(X396=4,$AL$95,IF(X396=5,$AL$114,IF(X396=6,$AL$133,IF(X396=7,$AL$152,IF(X396=8,$AL$171,IF(X396=9,$AL$190,IF(X396=10,$AL$209,0))))))))))</f>
        <v>0</v>
      </c>
      <c r="AB396" s="115"/>
      <c r="AC396" s="116"/>
      <c r="AD396" s="120">
        <f t="shared" ref="AD396" si="94">IF(I396="○",ROUNDUP(R396*AA396,1),0)</f>
        <v>0</v>
      </c>
      <c r="AE396" s="121"/>
      <c r="AF396" s="121"/>
      <c r="AG396" s="121"/>
      <c r="AH396" s="121"/>
      <c r="AI396" s="122"/>
      <c r="AJ396" s="60"/>
      <c r="AT396" s="31"/>
      <c r="AU396" s="31"/>
      <c r="AV396" s="31"/>
      <c r="AW396" s="31"/>
      <c r="AX396" s="31"/>
      <c r="AY396" s="31"/>
      <c r="AZ396" s="31"/>
      <c r="BA396" s="123" t="str">
        <f t="shared" si="74"/>
        <v>●</v>
      </c>
      <c r="BB396" s="124">
        <f>IF(BA396="●",IF(I396="定","-",I396),"-")</f>
        <v>0</v>
      </c>
      <c r="BC396" s="31"/>
      <c r="BD396" s="3"/>
      <c r="BE396" s="3"/>
      <c r="BF396" s="3"/>
    </row>
    <row r="397" spans="3:58" ht="10.9" customHeight="1" x14ac:dyDescent="0.15">
      <c r="C397" s="126"/>
      <c r="D397" s="129"/>
      <c r="E397" s="132"/>
      <c r="F397" s="132"/>
      <c r="G397" s="126"/>
      <c r="H397" s="132"/>
      <c r="I397" s="155"/>
      <c r="J397" s="156"/>
      <c r="K397" s="385"/>
      <c r="L397" s="146"/>
      <c r="M397" s="147"/>
      <c r="N397" s="147"/>
      <c r="O397" s="147"/>
      <c r="P397" s="147"/>
      <c r="Q397" s="148"/>
      <c r="R397" s="152"/>
      <c r="S397" s="153"/>
      <c r="T397" s="153"/>
      <c r="U397" s="153"/>
      <c r="V397" s="153"/>
      <c r="W397" s="154"/>
      <c r="X397" s="155"/>
      <c r="Y397" s="156"/>
      <c r="Z397" s="157"/>
      <c r="AA397" s="114"/>
      <c r="AB397" s="115"/>
      <c r="AC397" s="116"/>
      <c r="AD397" s="120"/>
      <c r="AE397" s="121"/>
      <c r="AF397" s="121"/>
      <c r="AG397" s="121"/>
      <c r="AH397" s="121"/>
      <c r="AI397" s="122"/>
      <c r="AJ397" s="60"/>
      <c r="AT397" s="31"/>
      <c r="AU397" s="31"/>
      <c r="AV397" s="31"/>
      <c r="AW397" s="31"/>
      <c r="AX397" s="31"/>
      <c r="AY397" s="31"/>
      <c r="AZ397" s="31"/>
      <c r="BA397" s="123"/>
      <c r="BB397" s="124"/>
      <c r="BC397" s="31"/>
      <c r="BD397" s="3"/>
      <c r="BE397" s="3"/>
      <c r="BF397" s="3"/>
    </row>
    <row r="398" spans="3:58" ht="10.9" customHeight="1" x14ac:dyDescent="0.15">
      <c r="C398" s="126"/>
      <c r="D398" s="129"/>
      <c r="E398" s="132"/>
      <c r="F398" s="132"/>
      <c r="G398" s="126"/>
      <c r="H398" s="132"/>
      <c r="I398" s="155"/>
      <c r="J398" s="156"/>
      <c r="K398" s="385"/>
      <c r="L398" s="146"/>
      <c r="M398" s="147"/>
      <c r="N398" s="147"/>
      <c r="O398" s="147"/>
      <c r="P398" s="147"/>
      <c r="Q398" s="148"/>
      <c r="R398" s="152"/>
      <c r="S398" s="153"/>
      <c r="T398" s="153"/>
      <c r="U398" s="153"/>
      <c r="V398" s="153"/>
      <c r="W398" s="154"/>
      <c r="X398" s="155"/>
      <c r="Y398" s="156"/>
      <c r="Z398" s="157"/>
      <c r="AA398" s="114"/>
      <c r="AB398" s="115"/>
      <c r="AC398" s="116"/>
      <c r="AD398" s="120"/>
      <c r="AE398" s="121"/>
      <c r="AF398" s="121"/>
      <c r="AG398" s="121"/>
      <c r="AH398" s="121"/>
      <c r="AI398" s="122"/>
      <c r="AJ398" s="60"/>
      <c r="AT398" s="31"/>
      <c r="AU398" s="31"/>
      <c r="AV398" s="31"/>
      <c r="AW398" s="31"/>
      <c r="AX398" s="31"/>
      <c r="AY398" s="31"/>
      <c r="AZ398" s="31"/>
      <c r="BA398" s="123"/>
      <c r="BB398" s="124"/>
      <c r="BC398" s="31"/>
      <c r="BD398" s="3"/>
      <c r="BE398" s="3"/>
      <c r="BF398" s="3"/>
    </row>
    <row r="399" spans="3:58" ht="10.9" customHeight="1" x14ac:dyDescent="0.15">
      <c r="C399" s="127"/>
      <c r="D399" s="130"/>
      <c r="E399" s="133"/>
      <c r="F399" s="133"/>
      <c r="G399" s="127"/>
      <c r="H399" s="133"/>
      <c r="I399" s="158"/>
      <c r="J399" s="159"/>
      <c r="K399" s="386"/>
      <c r="L399" s="149"/>
      <c r="M399" s="150"/>
      <c r="N399" s="150"/>
      <c r="O399" s="150"/>
      <c r="P399" s="150"/>
      <c r="Q399" s="151"/>
      <c r="R399" s="152"/>
      <c r="S399" s="153"/>
      <c r="T399" s="153"/>
      <c r="U399" s="153"/>
      <c r="V399" s="153"/>
      <c r="W399" s="154"/>
      <c r="X399" s="158"/>
      <c r="Y399" s="159"/>
      <c r="Z399" s="160"/>
      <c r="AA399" s="117"/>
      <c r="AB399" s="118"/>
      <c r="AC399" s="119"/>
      <c r="AD399" s="120"/>
      <c r="AE399" s="121"/>
      <c r="AF399" s="121"/>
      <c r="AG399" s="121"/>
      <c r="AH399" s="121"/>
      <c r="AI399" s="122"/>
      <c r="AJ399" s="60"/>
      <c r="AT399" s="31"/>
      <c r="AU399" s="31"/>
      <c r="AV399" s="31"/>
      <c r="AW399" s="31"/>
      <c r="AX399" s="31"/>
      <c r="AY399" s="31"/>
      <c r="AZ399" s="31"/>
      <c r="BA399" s="123"/>
      <c r="BB399" s="124"/>
      <c r="BC399" s="31"/>
      <c r="BD399" s="3"/>
      <c r="BE399" s="3"/>
      <c r="BF399" s="3"/>
    </row>
    <row r="400" spans="3:58" ht="10.9" customHeight="1" x14ac:dyDescent="0.15">
      <c r="C400" s="125">
        <v>9</v>
      </c>
      <c r="D400" s="128" t="s">
        <v>76</v>
      </c>
      <c r="E400" s="131">
        <v>11</v>
      </c>
      <c r="F400" s="131" t="s">
        <v>77</v>
      </c>
      <c r="G400" s="125" t="s">
        <v>83</v>
      </c>
      <c r="H400" s="131"/>
      <c r="I400" s="382"/>
      <c r="J400" s="383"/>
      <c r="K400" s="384"/>
      <c r="L400" s="143">
        <f>E$220</f>
        <v>0</v>
      </c>
      <c r="M400" s="144"/>
      <c r="N400" s="144"/>
      <c r="O400" s="144"/>
      <c r="P400" s="144"/>
      <c r="Q400" s="145"/>
      <c r="R400" s="152">
        <f t="shared" ref="R400" si="95">IF(AND(I400="○",BA400="●"),2+ROUNDDOWN(($L400-100)/100,0)*2,0)</f>
        <v>0</v>
      </c>
      <c r="S400" s="153"/>
      <c r="T400" s="153"/>
      <c r="U400" s="153"/>
      <c r="V400" s="153"/>
      <c r="W400" s="154"/>
      <c r="X400" s="155">
        <v>1</v>
      </c>
      <c r="Y400" s="156"/>
      <c r="Z400" s="157"/>
      <c r="AA400" s="114">
        <f>IF(X400=1,$AL$38,IF(X400=2,$AL$57,IF(X400=3,$AL$76,IF(X400=4,$AL$95,IF(X400=5,$AL$114,IF(X400=6,$AL$133,IF(X400=7,$AL$152,IF(X400=8,$AL$171,IF(X400=9,$AL$190,IF(X400=10,$AL$209,0))))))))))</f>
        <v>0</v>
      </c>
      <c r="AB400" s="115"/>
      <c r="AC400" s="116"/>
      <c r="AD400" s="120">
        <f t="shared" ref="AD400" si="96">IF(I400="○",ROUNDUP(R400*AA400,1),0)</f>
        <v>0</v>
      </c>
      <c r="AE400" s="121"/>
      <c r="AF400" s="121"/>
      <c r="AG400" s="121"/>
      <c r="AH400" s="121"/>
      <c r="AI400" s="122"/>
      <c r="AJ400" s="60"/>
      <c r="AT400" s="31"/>
      <c r="AU400" s="31"/>
      <c r="AV400" s="31"/>
      <c r="AW400" s="31"/>
      <c r="AX400" s="31"/>
      <c r="AY400" s="31"/>
      <c r="AZ400" s="31"/>
      <c r="BA400" s="123" t="str">
        <f t="shared" si="74"/>
        <v>●</v>
      </c>
      <c r="BB400" s="124">
        <f>IF(BA400="●",IF(I400="定","-",I400),"-")</f>
        <v>0</v>
      </c>
      <c r="BC400" s="31"/>
      <c r="BD400" s="3"/>
      <c r="BE400" s="3"/>
      <c r="BF400" s="3"/>
    </row>
    <row r="401" spans="3:58" ht="10.9" customHeight="1" x14ac:dyDescent="0.15">
      <c r="C401" s="126"/>
      <c r="D401" s="129"/>
      <c r="E401" s="132"/>
      <c r="F401" s="132"/>
      <c r="G401" s="126"/>
      <c r="H401" s="132"/>
      <c r="I401" s="155"/>
      <c r="J401" s="156"/>
      <c r="K401" s="385"/>
      <c r="L401" s="146"/>
      <c r="M401" s="147"/>
      <c r="N401" s="147"/>
      <c r="O401" s="147"/>
      <c r="P401" s="147"/>
      <c r="Q401" s="148"/>
      <c r="R401" s="152"/>
      <c r="S401" s="153"/>
      <c r="T401" s="153"/>
      <c r="U401" s="153"/>
      <c r="V401" s="153"/>
      <c r="W401" s="154"/>
      <c r="X401" s="155"/>
      <c r="Y401" s="156"/>
      <c r="Z401" s="157"/>
      <c r="AA401" s="114"/>
      <c r="AB401" s="115"/>
      <c r="AC401" s="116"/>
      <c r="AD401" s="120"/>
      <c r="AE401" s="121"/>
      <c r="AF401" s="121"/>
      <c r="AG401" s="121"/>
      <c r="AH401" s="121"/>
      <c r="AI401" s="122"/>
      <c r="AJ401" s="60"/>
      <c r="AT401" s="31"/>
      <c r="AU401" s="31"/>
      <c r="AV401" s="31"/>
      <c r="AW401" s="31"/>
      <c r="AX401" s="31"/>
      <c r="AY401" s="31"/>
      <c r="AZ401" s="31"/>
      <c r="BA401" s="123"/>
      <c r="BB401" s="124"/>
      <c r="BC401" s="31"/>
      <c r="BD401" s="3"/>
      <c r="BE401" s="3"/>
      <c r="BF401" s="3"/>
    </row>
    <row r="402" spans="3:58" ht="10.9" customHeight="1" x14ac:dyDescent="0.15">
      <c r="C402" s="126"/>
      <c r="D402" s="129"/>
      <c r="E402" s="132"/>
      <c r="F402" s="132"/>
      <c r="G402" s="126"/>
      <c r="H402" s="132"/>
      <c r="I402" s="155"/>
      <c r="J402" s="156"/>
      <c r="K402" s="385"/>
      <c r="L402" s="146"/>
      <c r="M402" s="147"/>
      <c r="N402" s="147"/>
      <c r="O402" s="147"/>
      <c r="P402" s="147"/>
      <c r="Q402" s="148"/>
      <c r="R402" s="152"/>
      <c r="S402" s="153"/>
      <c r="T402" s="153"/>
      <c r="U402" s="153"/>
      <c r="V402" s="153"/>
      <c r="W402" s="154"/>
      <c r="X402" s="155"/>
      <c r="Y402" s="156"/>
      <c r="Z402" s="157"/>
      <c r="AA402" s="114"/>
      <c r="AB402" s="115"/>
      <c r="AC402" s="116"/>
      <c r="AD402" s="120"/>
      <c r="AE402" s="121"/>
      <c r="AF402" s="121"/>
      <c r="AG402" s="121"/>
      <c r="AH402" s="121"/>
      <c r="AI402" s="122"/>
      <c r="AJ402" s="60"/>
      <c r="AT402" s="31"/>
      <c r="AU402" s="31"/>
      <c r="AV402" s="31"/>
      <c r="AW402" s="31"/>
      <c r="AX402" s="31"/>
      <c r="AY402" s="31"/>
      <c r="AZ402" s="31"/>
      <c r="BA402" s="123"/>
      <c r="BB402" s="124"/>
      <c r="BC402" s="31"/>
      <c r="BD402" s="3"/>
      <c r="BE402" s="3"/>
      <c r="BF402" s="3"/>
    </row>
    <row r="403" spans="3:58" ht="10.9" customHeight="1" x14ac:dyDescent="0.15">
      <c r="C403" s="127"/>
      <c r="D403" s="130"/>
      <c r="E403" s="133"/>
      <c r="F403" s="133"/>
      <c r="G403" s="127"/>
      <c r="H403" s="133"/>
      <c r="I403" s="158"/>
      <c r="J403" s="159"/>
      <c r="K403" s="386"/>
      <c r="L403" s="149"/>
      <c r="M403" s="150"/>
      <c r="N403" s="150"/>
      <c r="O403" s="150"/>
      <c r="P403" s="150"/>
      <c r="Q403" s="151"/>
      <c r="R403" s="152"/>
      <c r="S403" s="153"/>
      <c r="T403" s="153"/>
      <c r="U403" s="153"/>
      <c r="V403" s="153"/>
      <c r="W403" s="154"/>
      <c r="X403" s="158"/>
      <c r="Y403" s="159"/>
      <c r="Z403" s="160"/>
      <c r="AA403" s="117"/>
      <c r="AB403" s="118"/>
      <c r="AC403" s="119"/>
      <c r="AD403" s="120"/>
      <c r="AE403" s="121"/>
      <c r="AF403" s="121"/>
      <c r="AG403" s="121"/>
      <c r="AH403" s="121"/>
      <c r="AI403" s="122"/>
      <c r="AJ403" s="60"/>
      <c r="AT403" s="31"/>
      <c r="AU403" s="31"/>
      <c r="AV403" s="31"/>
      <c r="AW403" s="31"/>
      <c r="AX403" s="31"/>
      <c r="AY403" s="31"/>
      <c r="AZ403" s="31"/>
      <c r="BA403" s="123"/>
      <c r="BB403" s="124"/>
      <c r="BC403" s="31"/>
      <c r="BD403" s="3"/>
      <c r="BE403" s="3"/>
      <c r="BF403" s="3"/>
    </row>
    <row r="404" spans="3:58" ht="10.9" customHeight="1" x14ac:dyDescent="0.15">
      <c r="C404" s="125">
        <v>9</v>
      </c>
      <c r="D404" s="128" t="s">
        <v>76</v>
      </c>
      <c r="E404" s="131">
        <v>12</v>
      </c>
      <c r="F404" s="131" t="s">
        <v>77</v>
      </c>
      <c r="G404" s="125" t="s">
        <v>118</v>
      </c>
      <c r="H404" s="131"/>
      <c r="I404" s="382"/>
      <c r="J404" s="383"/>
      <c r="K404" s="384"/>
      <c r="L404" s="143">
        <f>E$220</f>
        <v>0</v>
      </c>
      <c r="M404" s="144"/>
      <c r="N404" s="144"/>
      <c r="O404" s="144"/>
      <c r="P404" s="144"/>
      <c r="Q404" s="145"/>
      <c r="R404" s="152">
        <f t="shared" ref="R404" si="97">IF(AND(I404="○",BA404="●"),2+ROUNDDOWN(($L404-100)/100,0)*2,0)</f>
        <v>0</v>
      </c>
      <c r="S404" s="153"/>
      <c r="T404" s="153"/>
      <c r="U404" s="153"/>
      <c r="V404" s="153"/>
      <c r="W404" s="154"/>
      <c r="X404" s="155">
        <v>1</v>
      </c>
      <c r="Y404" s="156"/>
      <c r="Z404" s="157"/>
      <c r="AA404" s="114">
        <f>IF(X404=1,$AL$38,IF(X404=2,$AL$57,IF(X404=3,$AL$76,IF(X404=4,$AL$95,IF(X404=5,$AL$114,IF(X404=6,$AL$133,IF(X404=7,$AL$152,IF(X404=8,$AL$171,IF(X404=9,$AL$190,IF(X404=10,$AL$209,0))))))))))</f>
        <v>0</v>
      </c>
      <c r="AB404" s="115"/>
      <c r="AC404" s="116"/>
      <c r="AD404" s="120">
        <f t="shared" ref="AD404" si="98">IF(I404="○",ROUNDUP(R404*AA404,1),0)</f>
        <v>0</v>
      </c>
      <c r="AE404" s="121"/>
      <c r="AF404" s="121"/>
      <c r="AG404" s="121"/>
      <c r="AH404" s="121"/>
      <c r="AI404" s="122"/>
      <c r="AJ404" s="60"/>
      <c r="AT404" s="31"/>
      <c r="AU404" s="31"/>
      <c r="AV404" s="31"/>
      <c r="AW404" s="31"/>
      <c r="AX404" s="31"/>
      <c r="AY404" s="31"/>
      <c r="AZ404" s="31"/>
      <c r="BA404" s="123" t="str">
        <f>IF(OR(I404="×",BA412="×"),"×","●")</f>
        <v>●</v>
      </c>
      <c r="BB404" s="124">
        <f>IF(BA404="●",IF(I404="定","-",I404),"-")</f>
        <v>0</v>
      </c>
      <c r="BC404" s="31"/>
      <c r="BD404" s="3"/>
      <c r="BE404" s="3"/>
      <c r="BF404" s="3"/>
    </row>
    <row r="405" spans="3:58" ht="10.9" customHeight="1" x14ac:dyDescent="0.15">
      <c r="C405" s="126"/>
      <c r="D405" s="129"/>
      <c r="E405" s="132"/>
      <c r="F405" s="132"/>
      <c r="G405" s="126"/>
      <c r="H405" s="132"/>
      <c r="I405" s="155"/>
      <c r="J405" s="156"/>
      <c r="K405" s="385"/>
      <c r="L405" s="146"/>
      <c r="M405" s="147"/>
      <c r="N405" s="147"/>
      <c r="O405" s="147"/>
      <c r="P405" s="147"/>
      <c r="Q405" s="148"/>
      <c r="R405" s="152"/>
      <c r="S405" s="153"/>
      <c r="T405" s="153"/>
      <c r="U405" s="153"/>
      <c r="V405" s="153"/>
      <c r="W405" s="154"/>
      <c r="X405" s="155"/>
      <c r="Y405" s="156"/>
      <c r="Z405" s="157"/>
      <c r="AA405" s="114"/>
      <c r="AB405" s="115"/>
      <c r="AC405" s="116"/>
      <c r="AD405" s="120"/>
      <c r="AE405" s="121"/>
      <c r="AF405" s="121"/>
      <c r="AG405" s="121"/>
      <c r="AH405" s="121"/>
      <c r="AI405" s="122"/>
      <c r="AJ405" s="60"/>
      <c r="AT405" s="31"/>
      <c r="AU405" s="31"/>
      <c r="AV405" s="31"/>
      <c r="AW405" s="31"/>
      <c r="AX405" s="31"/>
      <c r="AY405" s="31"/>
      <c r="AZ405" s="31"/>
      <c r="BA405" s="123"/>
      <c r="BB405" s="124"/>
      <c r="BC405" s="31"/>
      <c r="BD405" s="3"/>
      <c r="BE405" s="3"/>
      <c r="BF405" s="3"/>
    </row>
    <row r="406" spans="3:58" ht="10.9" customHeight="1" x14ac:dyDescent="0.15">
      <c r="C406" s="126"/>
      <c r="D406" s="129"/>
      <c r="E406" s="132"/>
      <c r="F406" s="132"/>
      <c r="G406" s="126"/>
      <c r="H406" s="132"/>
      <c r="I406" s="155"/>
      <c r="J406" s="156"/>
      <c r="K406" s="385"/>
      <c r="L406" s="146"/>
      <c r="M406" s="147"/>
      <c r="N406" s="147"/>
      <c r="O406" s="147"/>
      <c r="P406" s="147"/>
      <c r="Q406" s="148"/>
      <c r="R406" s="152"/>
      <c r="S406" s="153"/>
      <c r="T406" s="153"/>
      <c r="U406" s="153"/>
      <c r="V406" s="153"/>
      <c r="W406" s="154"/>
      <c r="X406" s="155"/>
      <c r="Y406" s="156"/>
      <c r="Z406" s="157"/>
      <c r="AA406" s="114"/>
      <c r="AB406" s="115"/>
      <c r="AC406" s="116"/>
      <c r="AD406" s="120"/>
      <c r="AE406" s="121"/>
      <c r="AF406" s="121"/>
      <c r="AG406" s="121"/>
      <c r="AH406" s="121"/>
      <c r="AI406" s="122"/>
      <c r="AJ406" s="60"/>
      <c r="AT406" s="31"/>
      <c r="AU406" s="31"/>
      <c r="AV406" s="31"/>
      <c r="AW406" s="31"/>
      <c r="AX406" s="31"/>
      <c r="AY406" s="31"/>
      <c r="AZ406" s="31"/>
      <c r="BA406" s="123"/>
      <c r="BB406" s="124"/>
      <c r="BC406" s="31"/>
      <c r="BD406" s="3"/>
      <c r="BE406" s="3"/>
      <c r="BF406" s="3"/>
    </row>
    <row r="407" spans="3:58" ht="10.9" customHeight="1" thickBot="1" x14ac:dyDescent="0.2">
      <c r="C407" s="127"/>
      <c r="D407" s="130"/>
      <c r="E407" s="133"/>
      <c r="F407" s="133"/>
      <c r="G407" s="127"/>
      <c r="H407" s="133"/>
      <c r="I407" s="158"/>
      <c r="J407" s="159"/>
      <c r="K407" s="386"/>
      <c r="L407" s="149"/>
      <c r="M407" s="150"/>
      <c r="N407" s="150"/>
      <c r="O407" s="150"/>
      <c r="P407" s="150"/>
      <c r="Q407" s="151"/>
      <c r="R407" s="152"/>
      <c r="S407" s="153"/>
      <c r="T407" s="153"/>
      <c r="U407" s="153"/>
      <c r="V407" s="153"/>
      <c r="W407" s="154"/>
      <c r="X407" s="158"/>
      <c r="Y407" s="159"/>
      <c r="Z407" s="160"/>
      <c r="AA407" s="117"/>
      <c r="AB407" s="115"/>
      <c r="AC407" s="116"/>
      <c r="AD407" s="379"/>
      <c r="AE407" s="380"/>
      <c r="AF407" s="380"/>
      <c r="AG407" s="380"/>
      <c r="AH407" s="380"/>
      <c r="AI407" s="381"/>
      <c r="AJ407" s="60"/>
      <c r="AT407" s="31"/>
      <c r="AU407" s="31"/>
      <c r="AV407" s="31"/>
      <c r="AW407" s="31"/>
      <c r="AX407" s="31"/>
      <c r="AY407" s="31"/>
      <c r="AZ407" s="31"/>
      <c r="BA407" s="123"/>
      <c r="BB407" s="124"/>
      <c r="BC407" s="31"/>
      <c r="BD407" s="3"/>
      <c r="BE407" s="3"/>
      <c r="BF407" s="3"/>
    </row>
    <row r="408" spans="3:58" ht="14.1" customHeight="1" thickTop="1" x14ac:dyDescent="0.15">
      <c r="C408" s="349" t="s">
        <v>119</v>
      </c>
      <c r="D408" s="350"/>
      <c r="E408" s="350"/>
      <c r="F408" s="350"/>
      <c r="G408" s="350"/>
      <c r="H408" s="350"/>
      <c r="I408" s="350"/>
      <c r="J408" s="350"/>
      <c r="K408" s="350"/>
      <c r="L408" s="350"/>
      <c r="M408" s="350"/>
      <c r="N408" s="350"/>
      <c r="O408" s="350"/>
      <c r="P408" s="350"/>
      <c r="Q408" s="350"/>
      <c r="R408" s="350"/>
      <c r="S408" s="350"/>
      <c r="T408" s="350"/>
      <c r="U408" s="350"/>
      <c r="V408" s="350"/>
      <c r="W408" s="350"/>
      <c r="X408" s="350"/>
      <c r="Y408" s="350"/>
      <c r="Z408" s="350"/>
      <c r="AA408" s="351"/>
      <c r="AB408" s="358">
        <f>IF(COUNTIF(C12:D14,"☑")=1,SUM(AD312:AI407),0)</f>
        <v>0</v>
      </c>
      <c r="AC408" s="359"/>
      <c r="AD408" s="359"/>
      <c r="AE408" s="359"/>
      <c r="AF408" s="359"/>
      <c r="AG408" s="364" t="s">
        <v>85</v>
      </c>
      <c r="AH408" s="364"/>
      <c r="AI408" s="365"/>
      <c r="AJ408" s="60"/>
      <c r="AK408" s="60"/>
      <c r="AL408" s="60"/>
      <c r="AM408" s="19"/>
      <c r="AN408" s="19"/>
      <c r="AO408" s="19"/>
      <c r="AP408" s="19"/>
      <c r="AT408" s="31"/>
      <c r="AU408" s="31"/>
      <c r="AV408" s="31"/>
      <c r="AW408" s="31"/>
      <c r="AX408" s="31"/>
      <c r="AY408" s="31"/>
      <c r="AZ408" s="31"/>
      <c r="BA408" s="124"/>
      <c r="BB408" s="124"/>
      <c r="BC408" s="31"/>
      <c r="BD408" s="165"/>
      <c r="BE408" s="165"/>
      <c r="BF408" s="166"/>
    </row>
    <row r="409" spans="3:58" ht="14.1" customHeight="1" x14ac:dyDescent="0.15">
      <c r="C409" s="352"/>
      <c r="D409" s="353"/>
      <c r="E409" s="353"/>
      <c r="F409" s="353"/>
      <c r="G409" s="353"/>
      <c r="H409" s="353"/>
      <c r="I409" s="353"/>
      <c r="J409" s="353"/>
      <c r="K409" s="353"/>
      <c r="L409" s="353"/>
      <c r="M409" s="353"/>
      <c r="N409" s="353"/>
      <c r="O409" s="353"/>
      <c r="P409" s="353"/>
      <c r="Q409" s="353"/>
      <c r="R409" s="353"/>
      <c r="S409" s="353"/>
      <c r="T409" s="353"/>
      <c r="U409" s="353"/>
      <c r="V409" s="353"/>
      <c r="W409" s="353"/>
      <c r="X409" s="353"/>
      <c r="Y409" s="353"/>
      <c r="Z409" s="353"/>
      <c r="AA409" s="354"/>
      <c r="AB409" s="360"/>
      <c r="AC409" s="361"/>
      <c r="AD409" s="361"/>
      <c r="AE409" s="361"/>
      <c r="AF409" s="361"/>
      <c r="AG409" s="366"/>
      <c r="AH409" s="366"/>
      <c r="AI409" s="367"/>
      <c r="AJ409" s="60"/>
      <c r="AK409" s="60"/>
      <c r="AL409" s="60"/>
      <c r="AM409" s="19"/>
      <c r="AN409" s="19"/>
      <c r="AO409" s="19"/>
      <c r="AP409" s="19"/>
      <c r="AT409" s="31"/>
      <c r="AU409" s="31"/>
      <c r="AV409" s="31"/>
      <c r="AW409" s="31"/>
      <c r="AX409" s="31"/>
      <c r="AY409" s="31"/>
      <c r="AZ409" s="31"/>
      <c r="BA409" s="124"/>
      <c r="BB409" s="124"/>
      <c r="BC409" s="31"/>
      <c r="BD409" s="165"/>
      <c r="BE409" s="165"/>
      <c r="BF409" s="166"/>
    </row>
    <row r="410" spans="3:58" ht="14.1" customHeight="1" x14ac:dyDescent="0.15">
      <c r="C410" s="352"/>
      <c r="D410" s="353"/>
      <c r="E410" s="353"/>
      <c r="F410" s="353"/>
      <c r="G410" s="353"/>
      <c r="H410" s="353"/>
      <c r="I410" s="353"/>
      <c r="J410" s="353"/>
      <c r="K410" s="353"/>
      <c r="L410" s="353"/>
      <c r="M410" s="353"/>
      <c r="N410" s="353"/>
      <c r="O410" s="353"/>
      <c r="P410" s="353"/>
      <c r="Q410" s="353"/>
      <c r="R410" s="353"/>
      <c r="S410" s="353"/>
      <c r="T410" s="353"/>
      <c r="U410" s="353"/>
      <c r="V410" s="353"/>
      <c r="W410" s="353"/>
      <c r="X410" s="353"/>
      <c r="Y410" s="353"/>
      <c r="Z410" s="353"/>
      <c r="AA410" s="354"/>
      <c r="AB410" s="360"/>
      <c r="AC410" s="361"/>
      <c r="AD410" s="361"/>
      <c r="AE410" s="361"/>
      <c r="AF410" s="361"/>
      <c r="AG410" s="366"/>
      <c r="AH410" s="366"/>
      <c r="AI410" s="367"/>
      <c r="AM410" s="19"/>
      <c r="AN410" s="19"/>
      <c r="AO410" s="19"/>
      <c r="AP410" s="19"/>
      <c r="AT410" s="31"/>
      <c r="AU410" s="31"/>
      <c r="AV410" s="31"/>
      <c r="AW410" s="31"/>
      <c r="AX410" s="31"/>
      <c r="AY410" s="31"/>
      <c r="AZ410" s="31"/>
      <c r="BA410" s="124"/>
      <c r="BB410" s="124"/>
      <c r="BC410" s="31"/>
      <c r="BD410" s="165"/>
      <c r="BE410" s="165"/>
      <c r="BF410" s="166"/>
    </row>
    <row r="411" spans="3:58" ht="14.1" customHeight="1" thickBot="1" x14ac:dyDescent="0.2">
      <c r="C411" s="355"/>
      <c r="D411" s="356"/>
      <c r="E411" s="356"/>
      <c r="F411" s="356"/>
      <c r="G411" s="356"/>
      <c r="H411" s="356"/>
      <c r="I411" s="356"/>
      <c r="J411" s="356"/>
      <c r="K411" s="356"/>
      <c r="L411" s="356"/>
      <c r="M411" s="356"/>
      <c r="N411" s="356"/>
      <c r="O411" s="356"/>
      <c r="P411" s="356"/>
      <c r="Q411" s="356"/>
      <c r="R411" s="356"/>
      <c r="S411" s="356"/>
      <c r="T411" s="356"/>
      <c r="U411" s="356"/>
      <c r="V411" s="356"/>
      <c r="W411" s="356"/>
      <c r="X411" s="356"/>
      <c r="Y411" s="356"/>
      <c r="Z411" s="356"/>
      <c r="AA411" s="357"/>
      <c r="AB411" s="362"/>
      <c r="AC411" s="363"/>
      <c r="AD411" s="363"/>
      <c r="AE411" s="363"/>
      <c r="AF411" s="363"/>
      <c r="AG411" s="368"/>
      <c r="AH411" s="368"/>
      <c r="AI411" s="369"/>
      <c r="AM411" s="19"/>
      <c r="AN411" s="19"/>
      <c r="AO411" s="19"/>
      <c r="AP411" s="19"/>
      <c r="AT411" s="31"/>
      <c r="AU411" s="31"/>
      <c r="AV411" s="31"/>
      <c r="AW411" s="31"/>
      <c r="AX411" s="31"/>
      <c r="AY411" s="31"/>
      <c r="AZ411" s="31"/>
      <c r="BA411" s="124"/>
      <c r="BB411" s="124"/>
      <c r="BC411" s="31"/>
      <c r="BD411" s="165"/>
      <c r="BE411" s="165"/>
      <c r="BF411" s="166"/>
    </row>
    <row r="412" spans="3:58" ht="14.1" customHeight="1" thickTop="1" x14ac:dyDescent="0.15">
      <c r="C412" s="399" t="s">
        <v>101</v>
      </c>
      <c r="D412" s="400"/>
      <c r="E412" s="400"/>
      <c r="F412" s="400"/>
      <c r="G412" s="400"/>
      <c r="H412" s="400"/>
      <c r="I412" s="400"/>
      <c r="J412" s="400"/>
      <c r="K412" s="400"/>
      <c r="L412" s="400"/>
      <c r="M412" s="400"/>
      <c r="N412" s="400"/>
      <c r="O412" s="400"/>
      <c r="P412" s="400"/>
      <c r="Q412" s="400"/>
      <c r="R412" s="400"/>
      <c r="S412" s="400"/>
      <c r="T412" s="400"/>
      <c r="U412" s="400"/>
      <c r="V412" s="400"/>
      <c r="W412" s="400"/>
      <c r="X412" s="400"/>
      <c r="Y412" s="400"/>
      <c r="Z412" s="400"/>
      <c r="AA412" s="401"/>
      <c r="AB412" s="176">
        <f>AB308+AB408</f>
        <v>0</v>
      </c>
      <c r="AC412" s="177"/>
      <c r="AD412" s="177"/>
      <c r="AE412" s="177"/>
      <c r="AF412" s="177"/>
      <c r="AG412" s="182" t="s">
        <v>85</v>
      </c>
      <c r="AH412" s="182"/>
      <c r="AI412" s="183"/>
      <c r="AJ412" s="60"/>
      <c r="AK412" s="60"/>
      <c r="AL412" s="60"/>
      <c r="AM412" s="19"/>
      <c r="AN412" s="19"/>
      <c r="AO412" s="19"/>
      <c r="AP412" s="19"/>
      <c r="AT412" s="31"/>
      <c r="AU412" s="31"/>
      <c r="AV412" s="31"/>
      <c r="AW412" s="31"/>
      <c r="AX412" s="31"/>
      <c r="AY412" s="31"/>
      <c r="AZ412" s="31"/>
      <c r="BA412" s="124"/>
      <c r="BB412" s="124"/>
      <c r="BC412" s="31"/>
      <c r="BD412" s="165"/>
      <c r="BE412" s="165"/>
      <c r="BF412" s="166"/>
    </row>
    <row r="413" spans="3:58" ht="14.1" customHeight="1" x14ac:dyDescent="0.15">
      <c r="C413" s="170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2"/>
      <c r="AB413" s="178"/>
      <c r="AC413" s="179"/>
      <c r="AD413" s="179"/>
      <c r="AE413" s="179"/>
      <c r="AF413" s="179"/>
      <c r="AG413" s="184"/>
      <c r="AH413" s="184"/>
      <c r="AI413" s="185"/>
      <c r="AJ413" s="60"/>
      <c r="AK413" s="60"/>
      <c r="AL413" s="60"/>
      <c r="AM413" s="19"/>
      <c r="AN413" s="19"/>
      <c r="AO413" s="19"/>
      <c r="AP413" s="19"/>
      <c r="AT413" s="31"/>
      <c r="AU413" s="31"/>
      <c r="AV413" s="31"/>
      <c r="AW413" s="31"/>
      <c r="AX413" s="31"/>
      <c r="AY413" s="31"/>
      <c r="AZ413" s="31"/>
      <c r="BA413" s="124"/>
      <c r="BB413" s="124"/>
      <c r="BC413" s="31"/>
      <c r="BD413" s="165"/>
      <c r="BE413" s="165"/>
      <c r="BF413" s="166"/>
    </row>
    <row r="414" spans="3:58" ht="14.1" customHeight="1" x14ac:dyDescent="0.15">
      <c r="C414" s="170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2"/>
      <c r="AB414" s="178"/>
      <c r="AC414" s="179"/>
      <c r="AD414" s="179"/>
      <c r="AE414" s="179"/>
      <c r="AF414" s="179"/>
      <c r="AG414" s="184"/>
      <c r="AH414" s="184"/>
      <c r="AI414" s="185"/>
      <c r="AM414" s="19"/>
      <c r="AN414" s="19"/>
      <c r="AO414" s="19"/>
      <c r="AP414" s="19"/>
      <c r="AT414" s="31"/>
      <c r="AU414" s="31"/>
      <c r="AV414" s="31"/>
      <c r="AW414" s="31"/>
      <c r="AX414" s="31"/>
      <c r="AY414" s="31"/>
      <c r="AZ414" s="31"/>
      <c r="BA414" s="124"/>
      <c r="BB414" s="124"/>
      <c r="BC414" s="31"/>
      <c r="BD414" s="165"/>
      <c r="BE414" s="165"/>
      <c r="BF414" s="166"/>
    </row>
    <row r="415" spans="3:58" ht="14.1" customHeight="1" thickBot="1" x14ac:dyDescent="0.2">
      <c r="C415" s="173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5"/>
      <c r="AB415" s="180"/>
      <c r="AC415" s="181"/>
      <c r="AD415" s="181"/>
      <c r="AE415" s="181"/>
      <c r="AF415" s="181"/>
      <c r="AG415" s="186"/>
      <c r="AH415" s="186"/>
      <c r="AI415" s="187"/>
      <c r="AM415" s="19"/>
      <c r="AN415" s="19"/>
      <c r="AO415" s="19"/>
      <c r="AP415" s="19"/>
      <c r="AT415" s="31"/>
      <c r="AU415" s="31"/>
      <c r="AV415" s="31"/>
      <c r="AW415" s="31"/>
      <c r="AX415" s="31"/>
      <c r="AY415" s="31"/>
      <c r="AZ415" s="31"/>
      <c r="BA415" s="124"/>
      <c r="BB415" s="124"/>
      <c r="BC415" s="31"/>
      <c r="BD415" s="165"/>
      <c r="BE415" s="165"/>
      <c r="BF415" s="166"/>
    </row>
    <row r="416" spans="3:58" x14ac:dyDescent="0.15">
      <c r="AR416" s="90"/>
    </row>
  </sheetData>
  <sheetProtection algorithmName="SHA-512" hashValue="0VVA5N9ZJwGvJq36MysWYedwsDGlviG8qkpiUQfk15/N9hy5QyXwKnmcEWwZoWmOIIwaW9S05/YquUejuOgEYg==" saltValue="3chmaT6vo88P3z+zOEqz0Q==" spinCount="100000" sheet="1" formatRows="0"/>
  <mergeCells count="1188">
    <mergeCell ref="C408:AA411"/>
    <mergeCell ref="AB408:AF411"/>
    <mergeCell ref="AG408:AI411"/>
    <mergeCell ref="BA408:BA411"/>
    <mergeCell ref="BB408:BB411"/>
    <mergeCell ref="BD408:BE411"/>
    <mergeCell ref="BF408:BF411"/>
    <mergeCell ref="C360:C363"/>
    <mergeCell ref="D360:D363"/>
    <mergeCell ref="E360:E363"/>
    <mergeCell ref="F360:F363"/>
    <mergeCell ref="G360:H363"/>
    <mergeCell ref="I360:K363"/>
    <mergeCell ref="L360:Q363"/>
    <mergeCell ref="R360:W363"/>
    <mergeCell ref="X360:Z363"/>
    <mergeCell ref="AA360:AC363"/>
    <mergeCell ref="AD360:AI363"/>
    <mergeCell ref="BA360:BA363"/>
    <mergeCell ref="BB360:BB363"/>
    <mergeCell ref="C364:C367"/>
    <mergeCell ref="D364:D367"/>
    <mergeCell ref="E364:E367"/>
    <mergeCell ref="F364:F367"/>
    <mergeCell ref="G364:H367"/>
    <mergeCell ref="I364:K367"/>
    <mergeCell ref="L364:Q367"/>
    <mergeCell ref="R364:W367"/>
    <mergeCell ref="X364:Z367"/>
    <mergeCell ref="AA364:AC367"/>
    <mergeCell ref="AD364:AI367"/>
    <mergeCell ref="BA364:BA367"/>
    <mergeCell ref="BB364:BB367"/>
    <mergeCell ref="C400:C403"/>
    <mergeCell ref="D400:D403"/>
    <mergeCell ref="E400:E403"/>
    <mergeCell ref="F400:F403"/>
    <mergeCell ref="G400:H403"/>
    <mergeCell ref="I400:K403"/>
    <mergeCell ref="L400:Q403"/>
    <mergeCell ref="R400:W403"/>
    <mergeCell ref="X400:Z403"/>
    <mergeCell ref="AA400:AC403"/>
    <mergeCell ref="AD400:AI403"/>
    <mergeCell ref="BA400:BA403"/>
    <mergeCell ref="BB400:BB403"/>
    <mergeCell ref="C404:C407"/>
    <mergeCell ref="D404:D407"/>
    <mergeCell ref="E404:E407"/>
    <mergeCell ref="F404:F407"/>
    <mergeCell ref="G404:H407"/>
    <mergeCell ref="I404:K407"/>
    <mergeCell ref="L404:Q407"/>
    <mergeCell ref="R404:W407"/>
    <mergeCell ref="X404:Z407"/>
    <mergeCell ref="AA404:AC407"/>
    <mergeCell ref="AD404:AI407"/>
    <mergeCell ref="BA404:BA407"/>
    <mergeCell ref="BB404:BB407"/>
    <mergeCell ref="C392:C395"/>
    <mergeCell ref="D392:D395"/>
    <mergeCell ref="E392:E395"/>
    <mergeCell ref="F392:F395"/>
    <mergeCell ref="G392:H395"/>
    <mergeCell ref="I392:K395"/>
    <mergeCell ref="L392:Q395"/>
    <mergeCell ref="R392:W395"/>
    <mergeCell ref="X392:Z395"/>
    <mergeCell ref="AA392:AC395"/>
    <mergeCell ref="AD392:AI395"/>
    <mergeCell ref="BA392:BA395"/>
    <mergeCell ref="BB392:BB395"/>
    <mergeCell ref="C396:C399"/>
    <mergeCell ref="D396:D399"/>
    <mergeCell ref="E396:E399"/>
    <mergeCell ref="F396:F399"/>
    <mergeCell ref="G396:H399"/>
    <mergeCell ref="I396:K399"/>
    <mergeCell ref="L396:Q399"/>
    <mergeCell ref="R396:W399"/>
    <mergeCell ref="X396:Z399"/>
    <mergeCell ref="AA396:AC399"/>
    <mergeCell ref="AD396:AI399"/>
    <mergeCell ref="BA396:BA399"/>
    <mergeCell ref="BB396:BB399"/>
    <mergeCell ref="C384:C387"/>
    <mergeCell ref="D384:D387"/>
    <mergeCell ref="E384:E387"/>
    <mergeCell ref="F384:F387"/>
    <mergeCell ref="G384:H387"/>
    <mergeCell ref="I384:K387"/>
    <mergeCell ref="L384:Q387"/>
    <mergeCell ref="R384:W387"/>
    <mergeCell ref="X384:Z387"/>
    <mergeCell ref="AA384:AC387"/>
    <mergeCell ref="AD384:AI387"/>
    <mergeCell ref="BA384:BA387"/>
    <mergeCell ref="BB384:BB387"/>
    <mergeCell ref="C388:C391"/>
    <mergeCell ref="D388:D391"/>
    <mergeCell ref="E388:E391"/>
    <mergeCell ref="F388:F391"/>
    <mergeCell ref="G388:H391"/>
    <mergeCell ref="I388:K391"/>
    <mergeCell ref="L388:Q391"/>
    <mergeCell ref="R388:W391"/>
    <mergeCell ref="X388:Z391"/>
    <mergeCell ref="AA388:AC391"/>
    <mergeCell ref="AD388:AI391"/>
    <mergeCell ref="BA388:BA391"/>
    <mergeCell ref="BB388:BB391"/>
    <mergeCell ref="C376:C379"/>
    <mergeCell ref="D376:D379"/>
    <mergeCell ref="E376:E379"/>
    <mergeCell ref="F376:F379"/>
    <mergeCell ref="G376:H379"/>
    <mergeCell ref="I376:K379"/>
    <mergeCell ref="L376:Q379"/>
    <mergeCell ref="R376:W379"/>
    <mergeCell ref="X376:Z379"/>
    <mergeCell ref="AA376:AC379"/>
    <mergeCell ref="AD376:AI379"/>
    <mergeCell ref="BA376:BA379"/>
    <mergeCell ref="BB376:BB379"/>
    <mergeCell ref="C380:C383"/>
    <mergeCell ref="D380:D383"/>
    <mergeCell ref="E380:E383"/>
    <mergeCell ref="F380:F383"/>
    <mergeCell ref="G380:H383"/>
    <mergeCell ref="I380:K383"/>
    <mergeCell ref="L380:Q383"/>
    <mergeCell ref="R380:W383"/>
    <mergeCell ref="X380:Z383"/>
    <mergeCell ref="AA380:AC383"/>
    <mergeCell ref="AD380:AI383"/>
    <mergeCell ref="BA380:BA383"/>
    <mergeCell ref="BB380:BB383"/>
    <mergeCell ref="C368:C371"/>
    <mergeCell ref="D368:D371"/>
    <mergeCell ref="E368:E371"/>
    <mergeCell ref="F368:F371"/>
    <mergeCell ref="G368:H371"/>
    <mergeCell ref="I368:K371"/>
    <mergeCell ref="L368:Q371"/>
    <mergeCell ref="R368:W371"/>
    <mergeCell ref="X368:Z371"/>
    <mergeCell ref="AA368:AC371"/>
    <mergeCell ref="AD368:AI371"/>
    <mergeCell ref="BA368:BA371"/>
    <mergeCell ref="BB368:BB371"/>
    <mergeCell ref="C372:C375"/>
    <mergeCell ref="D372:D375"/>
    <mergeCell ref="E372:E375"/>
    <mergeCell ref="F372:F375"/>
    <mergeCell ref="G372:H375"/>
    <mergeCell ref="I372:K375"/>
    <mergeCell ref="L372:Q375"/>
    <mergeCell ref="R372:W375"/>
    <mergeCell ref="X372:Z375"/>
    <mergeCell ref="AA372:AC375"/>
    <mergeCell ref="AD372:AI375"/>
    <mergeCell ref="BA372:BA375"/>
    <mergeCell ref="BB372:BB375"/>
    <mergeCell ref="R356:W359"/>
    <mergeCell ref="BB344:BB347"/>
    <mergeCell ref="C348:C351"/>
    <mergeCell ref="D348:D351"/>
    <mergeCell ref="E348:E351"/>
    <mergeCell ref="F348:F351"/>
    <mergeCell ref="G348:H351"/>
    <mergeCell ref="I348:K351"/>
    <mergeCell ref="L348:Q351"/>
    <mergeCell ref="R348:W351"/>
    <mergeCell ref="I344:K347"/>
    <mergeCell ref="N218:AP221"/>
    <mergeCell ref="C14:D14"/>
    <mergeCell ref="E14:AP14"/>
    <mergeCell ref="C308:AA311"/>
    <mergeCell ref="AB308:AF311"/>
    <mergeCell ref="AG308:AI311"/>
    <mergeCell ref="BA308:BA311"/>
    <mergeCell ref="BB308:BB311"/>
    <mergeCell ref="C344:C347"/>
    <mergeCell ref="D344:D347"/>
    <mergeCell ref="E344:E347"/>
    <mergeCell ref="F344:F347"/>
    <mergeCell ref="G344:H347"/>
    <mergeCell ref="X348:Z351"/>
    <mergeCell ref="AA348:AC351"/>
    <mergeCell ref="AD348:AI351"/>
    <mergeCell ref="C352:C355"/>
    <mergeCell ref="L336:Q339"/>
    <mergeCell ref="R336:W339"/>
    <mergeCell ref="BA344:BA347"/>
    <mergeCell ref="D352:D355"/>
    <mergeCell ref="C13:D13"/>
    <mergeCell ref="E13:AP13"/>
    <mergeCell ref="BD412:BE415"/>
    <mergeCell ref="BF412:BF415"/>
    <mergeCell ref="X356:Z359"/>
    <mergeCell ref="AA356:AC359"/>
    <mergeCell ref="AD356:AI359"/>
    <mergeCell ref="BA356:BA359"/>
    <mergeCell ref="BB356:BB359"/>
    <mergeCell ref="C412:AA415"/>
    <mergeCell ref="AB412:AF415"/>
    <mergeCell ref="AG412:AI415"/>
    <mergeCell ref="BA412:BA415"/>
    <mergeCell ref="BB412:BB415"/>
    <mergeCell ref="C356:C359"/>
    <mergeCell ref="D356:D359"/>
    <mergeCell ref="E356:E359"/>
    <mergeCell ref="F356:F359"/>
    <mergeCell ref="G356:H359"/>
    <mergeCell ref="I324:K327"/>
    <mergeCell ref="L324:Q327"/>
    <mergeCell ref="R324:W327"/>
    <mergeCell ref="G332:H335"/>
    <mergeCell ref="I332:K335"/>
    <mergeCell ref="L332:Q335"/>
    <mergeCell ref="R332:W335"/>
    <mergeCell ref="X332:Z335"/>
    <mergeCell ref="I336:K339"/>
    <mergeCell ref="BD308:BE311"/>
    <mergeCell ref="BF308:BF311"/>
    <mergeCell ref="I356:K359"/>
    <mergeCell ref="L356:Q359"/>
    <mergeCell ref="E352:E355"/>
    <mergeCell ref="F352:F355"/>
    <mergeCell ref="G352:H355"/>
    <mergeCell ref="G328:H331"/>
    <mergeCell ref="I328:K331"/>
    <mergeCell ref="E328:E331"/>
    <mergeCell ref="F328:F331"/>
    <mergeCell ref="AA332:AC335"/>
    <mergeCell ref="AD332:AI335"/>
    <mergeCell ref="BA332:BA335"/>
    <mergeCell ref="AA340:AC343"/>
    <mergeCell ref="AD340:AI343"/>
    <mergeCell ref="BA340:BA343"/>
    <mergeCell ref="L344:Q347"/>
    <mergeCell ref="R344:W347"/>
    <mergeCell ref="X344:Z347"/>
    <mergeCell ref="AA344:AC347"/>
    <mergeCell ref="AD344:AI347"/>
    <mergeCell ref="X352:Z355"/>
    <mergeCell ref="AA352:AC355"/>
    <mergeCell ref="AD352:AI355"/>
    <mergeCell ref="I352:K355"/>
    <mergeCell ref="C324:C327"/>
    <mergeCell ref="D324:D327"/>
    <mergeCell ref="E324:E327"/>
    <mergeCell ref="F324:F327"/>
    <mergeCell ref="G324:H327"/>
    <mergeCell ref="I280:K283"/>
    <mergeCell ref="L280:Q283"/>
    <mergeCell ref="R280:W283"/>
    <mergeCell ref="BA352:BA355"/>
    <mergeCell ref="BB352:BB355"/>
    <mergeCell ref="C280:C283"/>
    <mergeCell ref="D280:D283"/>
    <mergeCell ref="E280:E283"/>
    <mergeCell ref="F280:F283"/>
    <mergeCell ref="G280:H283"/>
    <mergeCell ref="BA280:BA283"/>
    <mergeCell ref="BB280:BB283"/>
    <mergeCell ref="BA348:BA351"/>
    <mergeCell ref="BB348:BB351"/>
    <mergeCell ref="BA324:BA327"/>
    <mergeCell ref="BB324:BB327"/>
    <mergeCell ref="X280:Z283"/>
    <mergeCell ref="AA280:AC283"/>
    <mergeCell ref="AD280:AI283"/>
    <mergeCell ref="X324:Z327"/>
    <mergeCell ref="AA324:AC327"/>
    <mergeCell ref="D332:D335"/>
    <mergeCell ref="E332:E335"/>
    <mergeCell ref="F332:F335"/>
    <mergeCell ref="AD324:AI327"/>
    <mergeCell ref="C328:C331"/>
    <mergeCell ref="D328:D331"/>
    <mergeCell ref="C332:C335"/>
    <mergeCell ref="L352:Q355"/>
    <mergeCell ref="R352:W355"/>
    <mergeCell ref="AD264:AI267"/>
    <mergeCell ref="BA276:BA279"/>
    <mergeCell ref="BB276:BB279"/>
    <mergeCell ref="I272:K275"/>
    <mergeCell ref="L272:Q275"/>
    <mergeCell ref="R272:W275"/>
    <mergeCell ref="C272:C275"/>
    <mergeCell ref="D272:D275"/>
    <mergeCell ref="E272:E275"/>
    <mergeCell ref="F272:F275"/>
    <mergeCell ref="G272:H275"/>
    <mergeCell ref="C276:C279"/>
    <mergeCell ref="D276:D279"/>
    <mergeCell ref="E276:E279"/>
    <mergeCell ref="F276:F279"/>
    <mergeCell ref="G276:H279"/>
    <mergeCell ref="I276:K279"/>
    <mergeCell ref="L276:Q279"/>
    <mergeCell ref="R276:W279"/>
    <mergeCell ref="X276:Z279"/>
    <mergeCell ref="AA276:AC279"/>
    <mergeCell ref="AD276:AI279"/>
    <mergeCell ref="L328:Q331"/>
    <mergeCell ref="R328:W331"/>
    <mergeCell ref="X328:Z331"/>
    <mergeCell ref="AA328:AC331"/>
    <mergeCell ref="AD328:AI331"/>
    <mergeCell ref="BA328:BA331"/>
    <mergeCell ref="BB328:BB331"/>
    <mergeCell ref="BB260:BB263"/>
    <mergeCell ref="C264:C267"/>
    <mergeCell ref="D264:D267"/>
    <mergeCell ref="E264:E267"/>
    <mergeCell ref="F264:F267"/>
    <mergeCell ref="G264:H267"/>
    <mergeCell ref="BA272:BA275"/>
    <mergeCell ref="BB272:BB275"/>
    <mergeCell ref="X272:Z275"/>
    <mergeCell ref="AA272:AC275"/>
    <mergeCell ref="AD272:AI275"/>
    <mergeCell ref="X268:Z271"/>
    <mergeCell ref="AA268:AC271"/>
    <mergeCell ref="AD268:AI271"/>
    <mergeCell ref="BA268:BA271"/>
    <mergeCell ref="BB268:BB271"/>
    <mergeCell ref="BA264:BA267"/>
    <mergeCell ref="BB264:BB267"/>
    <mergeCell ref="C268:C271"/>
    <mergeCell ref="D268:D271"/>
    <mergeCell ref="E268:E271"/>
    <mergeCell ref="F268:F271"/>
    <mergeCell ref="G268:H271"/>
    <mergeCell ref="I268:K271"/>
    <mergeCell ref="BA260:BA263"/>
    <mergeCell ref="L268:Q271"/>
    <mergeCell ref="R268:W271"/>
    <mergeCell ref="I264:K267"/>
    <mergeCell ref="L264:Q267"/>
    <mergeCell ref="R264:W267"/>
    <mergeCell ref="X264:Z267"/>
    <mergeCell ref="AA264:AC267"/>
    <mergeCell ref="C260:C263"/>
    <mergeCell ref="D260:D263"/>
    <mergeCell ref="E260:E263"/>
    <mergeCell ref="F260:F263"/>
    <mergeCell ref="G260:H263"/>
    <mergeCell ref="I260:K263"/>
    <mergeCell ref="L260:Q263"/>
    <mergeCell ref="R260:W263"/>
    <mergeCell ref="I256:K259"/>
    <mergeCell ref="L256:Q259"/>
    <mergeCell ref="R256:W259"/>
    <mergeCell ref="X256:Z259"/>
    <mergeCell ref="AA256:AC259"/>
    <mergeCell ref="AD256:AI259"/>
    <mergeCell ref="C256:C259"/>
    <mergeCell ref="D256:D259"/>
    <mergeCell ref="E256:E259"/>
    <mergeCell ref="F256:F259"/>
    <mergeCell ref="G256:H259"/>
    <mergeCell ref="X260:Z263"/>
    <mergeCell ref="AA260:AC263"/>
    <mergeCell ref="AD260:AI263"/>
    <mergeCell ref="D248:D251"/>
    <mergeCell ref="E248:E251"/>
    <mergeCell ref="F248:F251"/>
    <mergeCell ref="G248:H251"/>
    <mergeCell ref="BA248:BA251"/>
    <mergeCell ref="BB248:BB251"/>
    <mergeCell ref="X248:Z251"/>
    <mergeCell ref="AA248:AC251"/>
    <mergeCell ref="AD248:AI251"/>
    <mergeCell ref="BA256:BA259"/>
    <mergeCell ref="BB256:BB259"/>
    <mergeCell ref="C244:C247"/>
    <mergeCell ref="D244:D247"/>
    <mergeCell ref="E244:E247"/>
    <mergeCell ref="F244:F247"/>
    <mergeCell ref="G244:H247"/>
    <mergeCell ref="I244:K247"/>
    <mergeCell ref="L244:Q247"/>
    <mergeCell ref="R244:W247"/>
    <mergeCell ref="C252:C255"/>
    <mergeCell ref="D252:D255"/>
    <mergeCell ref="E252:E255"/>
    <mergeCell ref="F252:F255"/>
    <mergeCell ref="G252:H255"/>
    <mergeCell ref="I252:K255"/>
    <mergeCell ref="L252:Q255"/>
    <mergeCell ref="R252:W255"/>
    <mergeCell ref="I248:K251"/>
    <mergeCell ref="L248:Q251"/>
    <mergeCell ref="R248:W251"/>
    <mergeCell ref="C213:D213"/>
    <mergeCell ref="BA232:BA235"/>
    <mergeCell ref="BB232:BB235"/>
    <mergeCell ref="C218:D221"/>
    <mergeCell ref="E218:M219"/>
    <mergeCell ref="BA240:BA243"/>
    <mergeCell ref="BB240:BB243"/>
    <mergeCell ref="X240:Z243"/>
    <mergeCell ref="AA240:AC243"/>
    <mergeCell ref="AD240:AI243"/>
    <mergeCell ref="X236:Z239"/>
    <mergeCell ref="AA236:AC239"/>
    <mergeCell ref="AD236:AI239"/>
    <mergeCell ref="BA236:BA239"/>
    <mergeCell ref="BB236:BB239"/>
    <mergeCell ref="X233:Z235"/>
    <mergeCell ref="AA233:AC235"/>
    <mergeCell ref="C236:C239"/>
    <mergeCell ref="D236:D239"/>
    <mergeCell ref="E236:E239"/>
    <mergeCell ref="F236:F239"/>
    <mergeCell ref="G236:H239"/>
    <mergeCell ref="I236:K239"/>
    <mergeCell ref="I240:K243"/>
    <mergeCell ref="L240:Q243"/>
    <mergeCell ref="X244:Z247"/>
    <mergeCell ref="AA244:AC247"/>
    <mergeCell ref="AD244:AI247"/>
    <mergeCell ref="BA244:BA247"/>
    <mergeCell ref="BB244:BB247"/>
    <mergeCell ref="C248:C251"/>
    <mergeCell ref="B204:E205"/>
    <mergeCell ref="F204:G205"/>
    <mergeCell ref="H204:I205"/>
    <mergeCell ref="J204:K205"/>
    <mergeCell ref="L204:M205"/>
    <mergeCell ref="N204:O205"/>
    <mergeCell ref="P204:Q205"/>
    <mergeCell ref="AW218:AW219"/>
    <mergeCell ref="E220:K221"/>
    <mergeCell ref="L220:M221"/>
    <mergeCell ref="AQ220:AQ221"/>
    <mergeCell ref="AR220:AR221"/>
    <mergeCell ref="R240:W243"/>
    <mergeCell ref="C240:C243"/>
    <mergeCell ref="D240:D243"/>
    <mergeCell ref="E240:E243"/>
    <mergeCell ref="E213:AB213"/>
    <mergeCell ref="B214:AP214"/>
    <mergeCell ref="AE209:AK210"/>
    <mergeCell ref="AL209:AQ210"/>
    <mergeCell ref="AS220:AS221"/>
    <mergeCell ref="AT220:AT221"/>
    <mergeCell ref="C207:AB212"/>
    <mergeCell ref="AW220:AW221"/>
    <mergeCell ref="AW209:AW210"/>
    <mergeCell ref="AX209:AY210"/>
    <mergeCell ref="AU210:AU211"/>
    <mergeCell ref="C194:D194"/>
    <mergeCell ref="C188:AB193"/>
    <mergeCell ref="R204:S205"/>
    <mergeCell ref="T204:U205"/>
    <mergeCell ref="V204:W205"/>
    <mergeCell ref="X204:Y205"/>
    <mergeCell ref="Z204:AA205"/>
    <mergeCell ref="AE204:AI205"/>
    <mergeCell ref="R199:S200"/>
    <mergeCell ref="T199:U200"/>
    <mergeCell ref="V199:W200"/>
    <mergeCell ref="X199:Y200"/>
    <mergeCell ref="Z199:AA200"/>
    <mergeCell ref="AE199:AI200"/>
    <mergeCell ref="AU220:AU221"/>
    <mergeCell ref="AV220:AV221"/>
    <mergeCell ref="AQ218:AQ219"/>
    <mergeCell ref="AR218:AR219"/>
    <mergeCell ref="AS218:AS219"/>
    <mergeCell ref="AT218:AT219"/>
    <mergeCell ref="AU218:AU219"/>
    <mergeCell ref="AV218:AV219"/>
    <mergeCell ref="E194:AB194"/>
    <mergeCell ref="AV209:AV210"/>
    <mergeCell ref="A196:I197"/>
    <mergeCell ref="B199:E200"/>
    <mergeCell ref="F199:G200"/>
    <mergeCell ref="H199:I200"/>
    <mergeCell ref="J199:K200"/>
    <mergeCell ref="L199:M200"/>
    <mergeCell ref="N199:O200"/>
    <mergeCell ref="P199:Q200"/>
    <mergeCell ref="BC204:BC205"/>
    <mergeCell ref="AJ204:AK205"/>
    <mergeCell ref="AL204:AM205"/>
    <mergeCell ref="AN204:AO205"/>
    <mergeCell ref="AP204:AQ205"/>
    <mergeCell ref="AV204:AV205"/>
    <mergeCell ref="AW204:AW205"/>
    <mergeCell ref="BA185:BA186"/>
    <mergeCell ref="BB185:BB186"/>
    <mergeCell ref="BC185:BC186"/>
    <mergeCell ref="AJ185:AK186"/>
    <mergeCell ref="AL185:AM186"/>
    <mergeCell ref="AN185:AO186"/>
    <mergeCell ref="AP185:AQ186"/>
    <mergeCell ref="AV185:AV186"/>
    <mergeCell ref="AW185:AW186"/>
    <mergeCell ref="AW190:AW191"/>
    <mergeCell ref="AX190:AY191"/>
    <mergeCell ref="AE190:AK191"/>
    <mergeCell ref="AL190:AQ191"/>
    <mergeCell ref="AV190:AV191"/>
    <mergeCell ref="AU191:AU192"/>
    <mergeCell ref="AJ199:AK200"/>
    <mergeCell ref="AL199:AM200"/>
    <mergeCell ref="AE185:AI186"/>
    <mergeCell ref="AX204:AX205"/>
    <mergeCell ref="AY204:AY205"/>
    <mergeCell ref="AZ204:AZ205"/>
    <mergeCell ref="BA204:BA205"/>
    <mergeCell ref="AL180:AM181"/>
    <mergeCell ref="R180:S181"/>
    <mergeCell ref="T180:U181"/>
    <mergeCell ref="V180:W181"/>
    <mergeCell ref="BB204:BB205"/>
    <mergeCell ref="AL171:AQ172"/>
    <mergeCell ref="AV171:AV172"/>
    <mergeCell ref="AW171:AW172"/>
    <mergeCell ref="AX171:AY172"/>
    <mergeCell ref="AU172:AU173"/>
    <mergeCell ref="AW180:AW181"/>
    <mergeCell ref="AY180:AY181"/>
    <mergeCell ref="AZ180:AZ181"/>
    <mergeCell ref="AN180:AO181"/>
    <mergeCell ref="AP180:AQ181"/>
    <mergeCell ref="AU180:AU181"/>
    <mergeCell ref="AV180:AV181"/>
    <mergeCell ref="AW199:AW200"/>
    <mergeCell ref="AY199:AY200"/>
    <mergeCell ref="AZ199:AZ200"/>
    <mergeCell ref="AX185:AX186"/>
    <mergeCell ref="AY185:AY186"/>
    <mergeCell ref="AZ185:AZ186"/>
    <mergeCell ref="AN199:AO200"/>
    <mergeCell ref="AP199:AQ200"/>
    <mergeCell ref="AU199:AU200"/>
    <mergeCell ref="AV199:AV200"/>
    <mergeCell ref="R185:S186"/>
    <mergeCell ref="T185:U186"/>
    <mergeCell ref="V185:W186"/>
    <mergeCell ref="X185:Y186"/>
    <mergeCell ref="Z185:AA186"/>
    <mergeCell ref="A177:I178"/>
    <mergeCell ref="B180:E181"/>
    <mergeCell ref="F180:G181"/>
    <mergeCell ref="H180:I181"/>
    <mergeCell ref="J180:K181"/>
    <mergeCell ref="L180:M181"/>
    <mergeCell ref="N180:O181"/>
    <mergeCell ref="P180:Q181"/>
    <mergeCell ref="AE171:AK172"/>
    <mergeCell ref="X180:Y181"/>
    <mergeCell ref="Z180:AA181"/>
    <mergeCell ref="AE180:AI181"/>
    <mergeCell ref="B185:E186"/>
    <mergeCell ref="F185:G186"/>
    <mergeCell ref="H185:I186"/>
    <mergeCell ref="J185:K186"/>
    <mergeCell ref="L185:M186"/>
    <mergeCell ref="N185:O186"/>
    <mergeCell ref="P185:Q186"/>
    <mergeCell ref="AJ180:AK181"/>
    <mergeCell ref="BA166:BA167"/>
    <mergeCell ref="BB166:BB167"/>
    <mergeCell ref="BC166:BC167"/>
    <mergeCell ref="AJ166:AK167"/>
    <mergeCell ref="AL166:AM167"/>
    <mergeCell ref="AN166:AO167"/>
    <mergeCell ref="AP166:AQ167"/>
    <mergeCell ref="AV166:AV167"/>
    <mergeCell ref="AW166:AW167"/>
    <mergeCell ref="R166:S167"/>
    <mergeCell ref="T166:U167"/>
    <mergeCell ref="V166:W167"/>
    <mergeCell ref="X166:Y167"/>
    <mergeCell ref="Z166:AA167"/>
    <mergeCell ref="AE166:AI167"/>
    <mergeCell ref="C175:D175"/>
    <mergeCell ref="E175:AB175"/>
    <mergeCell ref="C169:AB174"/>
    <mergeCell ref="AZ161:AZ162"/>
    <mergeCell ref="B166:E167"/>
    <mergeCell ref="F166:G167"/>
    <mergeCell ref="H166:I167"/>
    <mergeCell ref="J166:K167"/>
    <mergeCell ref="L166:M167"/>
    <mergeCell ref="N166:O167"/>
    <mergeCell ref="P166:Q167"/>
    <mergeCell ref="AJ161:AK162"/>
    <mergeCell ref="AL161:AM162"/>
    <mergeCell ref="AN161:AO162"/>
    <mergeCell ref="AP161:AQ162"/>
    <mergeCell ref="AU161:AU162"/>
    <mergeCell ref="AV161:AV162"/>
    <mergeCell ref="R161:S162"/>
    <mergeCell ref="T161:U162"/>
    <mergeCell ref="V161:W162"/>
    <mergeCell ref="AX166:AX167"/>
    <mergeCell ref="AY166:AY167"/>
    <mergeCell ref="AZ166:AZ167"/>
    <mergeCell ref="A158:I159"/>
    <mergeCell ref="B161:E162"/>
    <mergeCell ref="F161:G162"/>
    <mergeCell ref="H161:I162"/>
    <mergeCell ref="J161:K162"/>
    <mergeCell ref="L161:M162"/>
    <mergeCell ref="N161:O162"/>
    <mergeCell ref="P161:Q162"/>
    <mergeCell ref="AE152:AK153"/>
    <mergeCell ref="X161:Y162"/>
    <mergeCell ref="Z161:AA162"/>
    <mergeCell ref="AE161:AI162"/>
    <mergeCell ref="AL152:AQ153"/>
    <mergeCell ref="AV152:AV153"/>
    <mergeCell ref="AW152:AW153"/>
    <mergeCell ref="AX152:AY153"/>
    <mergeCell ref="AU153:AU154"/>
    <mergeCell ref="AW161:AW162"/>
    <mergeCell ref="AY161:AY162"/>
    <mergeCell ref="BA147:BA148"/>
    <mergeCell ref="BB147:BB148"/>
    <mergeCell ref="BC147:BC148"/>
    <mergeCell ref="AJ147:AK148"/>
    <mergeCell ref="AL147:AM148"/>
    <mergeCell ref="AN147:AO148"/>
    <mergeCell ref="AP147:AQ148"/>
    <mergeCell ref="AV147:AV148"/>
    <mergeCell ref="AW147:AW148"/>
    <mergeCell ref="R147:S148"/>
    <mergeCell ref="T147:U148"/>
    <mergeCell ref="V147:W148"/>
    <mergeCell ref="X147:Y148"/>
    <mergeCell ref="Z147:AA148"/>
    <mergeCell ref="AE147:AI148"/>
    <mergeCell ref="C156:D156"/>
    <mergeCell ref="E156:AB156"/>
    <mergeCell ref="C150:AB155"/>
    <mergeCell ref="AZ142:AZ143"/>
    <mergeCell ref="B147:E148"/>
    <mergeCell ref="F147:G148"/>
    <mergeCell ref="H147:I148"/>
    <mergeCell ref="J147:K148"/>
    <mergeCell ref="L147:M148"/>
    <mergeCell ref="N147:O148"/>
    <mergeCell ref="P147:Q148"/>
    <mergeCell ref="AJ142:AK143"/>
    <mergeCell ref="AL142:AM143"/>
    <mergeCell ref="AN142:AO143"/>
    <mergeCell ref="AP142:AQ143"/>
    <mergeCell ref="AU142:AU143"/>
    <mergeCell ref="AV142:AV143"/>
    <mergeCell ref="R142:S143"/>
    <mergeCell ref="T142:U143"/>
    <mergeCell ref="V142:W143"/>
    <mergeCell ref="AX147:AX148"/>
    <mergeCell ref="AY147:AY148"/>
    <mergeCell ref="AZ147:AZ148"/>
    <mergeCell ref="A139:I140"/>
    <mergeCell ref="B142:E143"/>
    <mergeCell ref="F142:G143"/>
    <mergeCell ref="H142:I143"/>
    <mergeCell ref="J142:K143"/>
    <mergeCell ref="L142:M143"/>
    <mergeCell ref="N142:O143"/>
    <mergeCell ref="P142:Q143"/>
    <mergeCell ref="AE133:AK134"/>
    <mergeCell ref="X142:Y143"/>
    <mergeCell ref="Z142:AA143"/>
    <mergeCell ref="AE142:AI143"/>
    <mergeCell ref="AL133:AQ134"/>
    <mergeCell ref="AV133:AV134"/>
    <mergeCell ref="AW133:AW134"/>
    <mergeCell ref="AX133:AY134"/>
    <mergeCell ref="AU134:AU135"/>
    <mergeCell ref="AW142:AW143"/>
    <mergeCell ref="AY142:AY143"/>
    <mergeCell ref="BA128:BA129"/>
    <mergeCell ref="BB128:BB129"/>
    <mergeCell ref="BC128:BC129"/>
    <mergeCell ref="AJ128:AK129"/>
    <mergeCell ref="AL128:AM129"/>
    <mergeCell ref="AN128:AO129"/>
    <mergeCell ref="AP128:AQ129"/>
    <mergeCell ref="AV128:AV129"/>
    <mergeCell ref="AW128:AW129"/>
    <mergeCell ref="R128:S129"/>
    <mergeCell ref="T128:U129"/>
    <mergeCell ref="V128:W129"/>
    <mergeCell ref="X128:Y129"/>
    <mergeCell ref="Z128:AA129"/>
    <mergeCell ref="AE128:AI129"/>
    <mergeCell ref="C137:D137"/>
    <mergeCell ref="E137:AB137"/>
    <mergeCell ref="C131:AB136"/>
    <mergeCell ref="AZ123:AZ124"/>
    <mergeCell ref="B128:E129"/>
    <mergeCell ref="F128:G129"/>
    <mergeCell ref="H128:I129"/>
    <mergeCell ref="J128:K129"/>
    <mergeCell ref="L128:M129"/>
    <mergeCell ref="N128:O129"/>
    <mergeCell ref="P128:Q129"/>
    <mergeCell ref="AJ123:AK124"/>
    <mergeCell ref="AL123:AM124"/>
    <mergeCell ref="AN123:AO124"/>
    <mergeCell ref="AP123:AQ124"/>
    <mergeCell ref="AU123:AU124"/>
    <mergeCell ref="AV123:AV124"/>
    <mergeCell ref="R123:S124"/>
    <mergeCell ref="T123:U124"/>
    <mergeCell ref="V123:W124"/>
    <mergeCell ref="AX128:AX129"/>
    <mergeCell ref="AY128:AY129"/>
    <mergeCell ref="AZ128:AZ129"/>
    <mergeCell ref="A120:I121"/>
    <mergeCell ref="B123:E124"/>
    <mergeCell ref="F123:G124"/>
    <mergeCell ref="H123:I124"/>
    <mergeCell ref="J123:K124"/>
    <mergeCell ref="L123:M124"/>
    <mergeCell ref="N123:O124"/>
    <mergeCell ref="P123:Q124"/>
    <mergeCell ref="AE114:AK115"/>
    <mergeCell ref="X123:Y124"/>
    <mergeCell ref="Z123:AA124"/>
    <mergeCell ref="AE123:AI124"/>
    <mergeCell ref="AL114:AQ115"/>
    <mergeCell ref="AV114:AV115"/>
    <mergeCell ref="AW114:AW115"/>
    <mergeCell ref="AX114:AY115"/>
    <mergeCell ref="AU115:AU116"/>
    <mergeCell ref="AW123:AW124"/>
    <mergeCell ref="AY123:AY124"/>
    <mergeCell ref="BA109:BA110"/>
    <mergeCell ref="BB109:BB110"/>
    <mergeCell ref="BC109:BC110"/>
    <mergeCell ref="AJ109:AK110"/>
    <mergeCell ref="AL109:AM110"/>
    <mergeCell ref="AN109:AO110"/>
    <mergeCell ref="AP109:AQ110"/>
    <mergeCell ref="AV109:AV110"/>
    <mergeCell ref="AW109:AW110"/>
    <mergeCell ref="R109:S110"/>
    <mergeCell ref="T109:U110"/>
    <mergeCell ref="V109:W110"/>
    <mergeCell ref="X109:Y110"/>
    <mergeCell ref="Z109:AA110"/>
    <mergeCell ref="AE109:AI110"/>
    <mergeCell ref="C118:D118"/>
    <mergeCell ref="E118:AB118"/>
    <mergeCell ref="C112:AB117"/>
    <mergeCell ref="AZ104:AZ105"/>
    <mergeCell ref="B109:E110"/>
    <mergeCell ref="F109:G110"/>
    <mergeCell ref="H109:I110"/>
    <mergeCell ref="J109:K110"/>
    <mergeCell ref="L109:M110"/>
    <mergeCell ref="N109:O110"/>
    <mergeCell ref="P109:Q110"/>
    <mergeCell ref="AJ104:AK105"/>
    <mergeCell ref="AL104:AM105"/>
    <mergeCell ref="AN104:AO105"/>
    <mergeCell ref="AP104:AQ105"/>
    <mergeCell ref="AU104:AU105"/>
    <mergeCell ref="AV104:AV105"/>
    <mergeCell ref="R104:S105"/>
    <mergeCell ref="T104:U105"/>
    <mergeCell ref="V104:W105"/>
    <mergeCell ref="AX109:AX110"/>
    <mergeCell ref="AY109:AY110"/>
    <mergeCell ref="AZ109:AZ110"/>
    <mergeCell ref="A101:I102"/>
    <mergeCell ref="B104:E105"/>
    <mergeCell ref="F104:G105"/>
    <mergeCell ref="H104:I105"/>
    <mergeCell ref="J104:K105"/>
    <mergeCell ref="L104:M105"/>
    <mergeCell ref="N104:O105"/>
    <mergeCell ref="P104:Q105"/>
    <mergeCell ref="AE95:AK96"/>
    <mergeCell ref="X104:Y105"/>
    <mergeCell ref="Z104:AA105"/>
    <mergeCell ref="AE104:AI105"/>
    <mergeCell ref="AL95:AQ96"/>
    <mergeCell ref="AV95:AV96"/>
    <mergeCell ref="AW95:AW96"/>
    <mergeCell ref="AX95:AY96"/>
    <mergeCell ref="AU96:AU97"/>
    <mergeCell ref="AW104:AW105"/>
    <mergeCell ref="AY104:AY105"/>
    <mergeCell ref="BA90:BA91"/>
    <mergeCell ref="BB90:BB91"/>
    <mergeCell ref="BC90:BC91"/>
    <mergeCell ref="AJ90:AK91"/>
    <mergeCell ref="AL90:AM91"/>
    <mergeCell ref="AN90:AO91"/>
    <mergeCell ref="AP90:AQ91"/>
    <mergeCell ref="AV90:AV91"/>
    <mergeCell ref="AW90:AW91"/>
    <mergeCell ref="R90:S91"/>
    <mergeCell ref="T90:U91"/>
    <mergeCell ref="V90:W91"/>
    <mergeCell ref="X90:Y91"/>
    <mergeCell ref="Z90:AA91"/>
    <mergeCell ref="AE90:AI91"/>
    <mergeCell ref="C99:D99"/>
    <mergeCell ref="E99:AB99"/>
    <mergeCell ref="C93:AB98"/>
    <mergeCell ref="AW76:AW77"/>
    <mergeCell ref="AX76:AY77"/>
    <mergeCell ref="AU77:AU78"/>
    <mergeCell ref="AW85:AW86"/>
    <mergeCell ref="AY85:AY86"/>
    <mergeCell ref="AZ85:AZ86"/>
    <mergeCell ref="B90:E91"/>
    <mergeCell ref="F90:G91"/>
    <mergeCell ref="H90:I91"/>
    <mergeCell ref="J90:K91"/>
    <mergeCell ref="L90:M91"/>
    <mergeCell ref="N90:O91"/>
    <mergeCell ref="P90:Q91"/>
    <mergeCell ref="AJ85:AK86"/>
    <mergeCell ref="AL85:AM86"/>
    <mergeCell ref="AN85:AO86"/>
    <mergeCell ref="AP85:AQ86"/>
    <mergeCell ref="AU85:AU86"/>
    <mergeCell ref="AV85:AV86"/>
    <mergeCell ref="R85:S86"/>
    <mergeCell ref="T85:U86"/>
    <mergeCell ref="V85:W86"/>
    <mergeCell ref="AX90:AX91"/>
    <mergeCell ref="AY90:AY91"/>
    <mergeCell ref="AZ90:AZ91"/>
    <mergeCell ref="C80:D80"/>
    <mergeCell ref="E80:AB80"/>
    <mergeCell ref="C74:AB79"/>
    <mergeCell ref="A82:I83"/>
    <mergeCell ref="B85:E86"/>
    <mergeCell ref="F85:G86"/>
    <mergeCell ref="H85:I86"/>
    <mergeCell ref="J85:K86"/>
    <mergeCell ref="L85:M86"/>
    <mergeCell ref="N85:O86"/>
    <mergeCell ref="P85:Q86"/>
    <mergeCell ref="AE76:AK77"/>
    <mergeCell ref="X85:Y86"/>
    <mergeCell ref="Z85:AA86"/>
    <mergeCell ref="AE85:AI86"/>
    <mergeCell ref="AL76:AQ77"/>
    <mergeCell ref="AV76:AV77"/>
    <mergeCell ref="C61:D61"/>
    <mergeCell ref="E61:AB61"/>
    <mergeCell ref="C55:AB60"/>
    <mergeCell ref="A63:I64"/>
    <mergeCell ref="B66:E67"/>
    <mergeCell ref="F66:G67"/>
    <mergeCell ref="H66:I67"/>
    <mergeCell ref="BB71:BB72"/>
    <mergeCell ref="BC71:BC72"/>
    <mergeCell ref="AJ71:AK72"/>
    <mergeCell ref="AL71:AM72"/>
    <mergeCell ref="AN71:AO72"/>
    <mergeCell ref="AP71:AQ72"/>
    <mergeCell ref="AV71:AV72"/>
    <mergeCell ref="AW71:AW72"/>
    <mergeCell ref="R71:S72"/>
    <mergeCell ref="T71:U72"/>
    <mergeCell ref="V71:W72"/>
    <mergeCell ref="X71:Y72"/>
    <mergeCell ref="Z71:AA72"/>
    <mergeCell ref="AE71:AI72"/>
    <mergeCell ref="AZ66:AZ67"/>
    <mergeCell ref="B71:E72"/>
    <mergeCell ref="F71:G72"/>
    <mergeCell ref="H71:I72"/>
    <mergeCell ref="J71:K72"/>
    <mergeCell ref="L71:M72"/>
    <mergeCell ref="N71:O72"/>
    <mergeCell ref="P71:Q72"/>
    <mergeCell ref="AJ66:AK67"/>
    <mergeCell ref="AL66:AM67"/>
    <mergeCell ref="AN66:AO67"/>
    <mergeCell ref="AP66:AQ67"/>
    <mergeCell ref="AU66:AU67"/>
    <mergeCell ref="AV66:AV67"/>
    <mergeCell ref="R66:S67"/>
    <mergeCell ref="T66:U67"/>
    <mergeCell ref="V66:W67"/>
    <mergeCell ref="AX71:AX72"/>
    <mergeCell ref="AY71:AY72"/>
    <mergeCell ref="AZ71:AZ72"/>
    <mergeCell ref="J66:K67"/>
    <mergeCell ref="L66:M67"/>
    <mergeCell ref="N66:O67"/>
    <mergeCell ref="P66:Q67"/>
    <mergeCell ref="AE57:AK58"/>
    <mergeCell ref="X66:Y67"/>
    <mergeCell ref="Z66:AA67"/>
    <mergeCell ref="AE66:AI67"/>
    <mergeCell ref="AL57:AQ58"/>
    <mergeCell ref="AU57:AU58"/>
    <mergeCell ref="AX52:AX53"/>
    <mergeCell ref="AY52:AY53"/>
    <mergeCell ref="AZ52:AZ53"/>
    <mergeCell ref="BA52:BA53"/>
    <mergeCell ref="BA71:BA72"/>
    <mergeCell ref="BB52:BB53"/>
    <mergeCell ref="AJ52:AK53"/>
    <mergeCell ref="AL52:AM53"/>
    <mergeCell ref="AN52:AO53"/>
    <mergeCell ref="AP52:AQ53"/>
    <mergeCell ref="AU52:AU53"/>
    <mergeCell ref="AV52:AV53"/>
    <mergeCell ref="R52:S53"/>
    <mergeCell ref="T52:U53"/>
    <mergeCell ref="V52:W53"/>
    <mergeCell ref="X52:Y53"/>
    <mergeCell ref="Z52:AA53"/>
    <mergeCell ref="AE52:AI53"/>
    <mergeCell ref="AV57:AV58"/>
    <mergeCell ref="AW57:AX58"/>
    <mergeCell ref="AT58:AT59"/>
    <mergeCell ref="AW66:AW67"/>
    <mergeCell ref="AY66:AY67"/>
    <mergeCell ref="B52:E53"/>
    <mergeCell ref="F52:G53"/>
    <mergeCell ref="H52:I53"/>
    <mergeCell ref="J52:K53"/>
    <mergeCell ref="L52:M53"/>
    <mergeCell ref="N52:O53"/>
    <mergeCell ref="P52:Q53"/>
    <mergeCell ref="AJ47:AK48"/>
    <mergeCell ref="AL47:AM48"/>
    <mergeCell ref="AN47:AO48"/>
    <mergeCell ref="AP47:AQ48"/>
    <mergeCell ref="AT47:AT48"/>
    <mergeCell ref="AU47:AU48"/>
    <mergeCell ref="R47:S48"/>
    <mergeCell ref="T47:U48"/>
    <mergeCell ref="V47:W48"/>
    <mergeCell ref="AW52:AW53"/>
    <mergeCell ref="AZ33:AZ34"/>
    <mergeCell ref="BA33:BA34"/>
    <mergeCell ref="BB33:BB34"/>
    <mergeCell ref="AJ33:AK34"/>
    <mergeCell ref="AL33:AM34"/>
    <mergeCell ref="AN33:AO34"/>
    <mergeCell ref="AP33:AQ34"/>
    <mergeCell ref="AU33:AU34"/>
    <mergeCell ref="AV33:AV34"/>
    <mergeCell ref="AE33:AI34"/>
    <mergeCell ref="C42:D42"/>
    <mergeCell ref="E42:AB42"/>
    <mergeCell ref="C36:AB41"/>
    <mergeCell ref="J47:K48"/>
    <mergeCell ref="L47:M48"/>
    <mergeCell ref="N47:O48"/>
    <mergeCell ref="P47:Q48"/>
    <mergeCell ref="AE38:AK39"/>
    <mergeCell ref="X47:Y48"/>
    <mergeCell ref="Z47:AA48"/>
    <mergeCell ref="AE47:AI48"/>
    <mergeCell ref="AL38:AQ39"/>
    <mergeCell ref="AU38:AU39"/>
    <mergeCell ref="AV38:AV39"/>
    <mergeCell ref="AW38:AX39"/>
    <mergeCell ref="AT39:AT40"/>
    <mergeCell ref="AV47:AV48"/>
    <mergeCell ref="AX47:AX48"/>
    <mergeCell ref="AY47:AY48"/>
    <mergeCell ref="AV28:AV29"/>
    <mergeCell ref="AX28:AX29"/>
    <mergeCell ref="AY28:AY29"/>
    <mergeCell ref="B33:E34"/>
    <mergeCell ref="F33:G34"/>
    <mergeCell ref="H33:I34"/>
    <mergeCell ref="J33:K34"/>
    <mergeCell ref="L33:M34"/>
    <mergeCell ref="N33:O34"/>
    <mergeCell ref="P33:Q34"/>
    <mergeCell ref="AJ28:AK29"/>
    <mergeCell ref="AL28:AM29"/>
    <mergeCell ref="AN28:AO29"/>
    <mergeCell ref="AP28:AQ29"/>
    <mergeCell ref="AT28:AT29"/>
    <mergeCell ref="AU28:AU29"/>
    <mergeCell ref="R28:S29"/>
    <mergeCell ref="T28:U29"/>
    <mergeCell ref="V28:W29"/>
    <mergeCell ref="X28:Y29"/>
    <mergeCell ref="Z28:AA29"/>
    <mergeCell ref="AE28:AI29"/>
    <mergeCell ref="AW33:AW34"/>
    <mergeCell ref="AX33:AX34"/>
    <mergeCell ref="AY33:AY34"/>
    <mergeCell ref="A2:H2"/>
    <mergeCell ref="I2:AJ2"/>
    <mergeCell ref="AK2:AS2"/>
    <mergeCell ref="A3:AS3"/>
    <mergeCell ref="A25:I26"/>
    <mergeCell ref="B28:E29"/>
    <mergeCell ref="F28:G29"/>
    <mergeCell ref="H28:I29"/>
    <mergeCell ref="J28:K29"/>
    <mergeCell ref="L28:M29"/>
    <mergeCell ref="N28:O29"/>
    <mergeCell ref="P28:Q29"/>
    <mergeCell ref="B22:AS22"/>
    <mergeCell ref="A44:I45"/>
    <mergeCell ref="B47:E48"/>
    <mergeCell ref="F47:G48"/>
    <mergeCell ref="H47:I48"/>
    <mergeCell ref="R33:S34"/>
    <mergeCell ref="T33:U34"/>
    <mergeCell ref="V33:W34"/>
    <mergeCell ref="X33:Y34"/>
    <mergeCell ref="Z33:AA34"/>
    <mergeCell ref="AC5:AQ6"/>
    <mergeCell ref="Q5:AB6"/>
    <mergeCell ref="C5:P6"/>
    <mergeCell ref="C7:P8"/>
    <mergeCell ref="Q7:AB8"/>
    <mergeCell ref="AC7:AQ8"/>
    <mergeCell ref="C9:AQ9"/>
    <mergeCell ref="C11:AP11"/>
    <mergeCell ref="C12:D12"/>
    <mergeCell ref="E12:AP12"/>
    <mergeCell ref="BB332:BB335"/>
    <mergeCell ref="AA336:AC339"/>
    <mergeCell ref="AD336:AI339"/>
    <mergeCell ref="BA336:BA339"/>
    <mergeCell ref="BB336:BB339"/>
    <mergeCell ref="D226:AR226"/>
    <mergeCell ref="D228:AR228"/>
    <mergeCell ref="F240:F243"/>
    <mergeCell ref="G240:H243"/>
    <mergeCell ref="AD232:AI235"/>
    <mergeCell ref="L236:Q239"/>
    <mergeCell ref="R236:W239"/>
    <mergeCell ref="C232:H235"/>
    <mergeCell ref="I232:K235"/>
    <mergeCell ref="L232:Q235"/>
    <mergeCell ref="R232:W235"/>
    <mergeCell ref="X232:AC232"/>
    <mergeCell ref="X252:Z255"/>
    <mergeCell ref="AA252:AC255"/>
    <mergeCell ref="AD252:AI255"/>
    <mergeCell ref="BA252:BA255"/>
    <mergeCell ref="BB252:BB255"/>
    <mergeCell ref="BB288:BB291"/>
    <mergeCell ref="C284:C287"/>
    <mergeCell ref="D284:D287"/>
    <mergeCell ref="E284:E287"/>
    <mergeCell ref="F284:F287"/>
    <mergeCell ref="G284:H287"/>
    <mergeCell ref="I284:K287"/>
    <mergeCell ref="L284:Q287"/>
    <mergeCell ref="R284:W287"/>
    <mergeCell ref="X284:Z287"/>
    <mergeCell ref="BB340:BB343"/>
    <mergeCell ref="C336:C339"/>
    <mergeCell ref="D336:D339"/>
    <mergeCell ref="E336:E339"/>
    <mergeCell ref="F336:F339"/>
    <mergeCell ref="G336:H339"/>
    <mergeCell ref="C340:C343"/>
    <mergeCell ref="D340:D343"/>
    <mergeCell ref="E340:E343"/>
    <mergeCell ref="F340:F343"/>
    <mergeCell ref="G340:H343"/>
    <mergeCell ref="I340:K343"/>
    <mergeCell ref="L340:Q343"/>
    <mergeCell ref="R340:W343"/>
    <mergeCell ref="X340:Z343"/>
    <mergeCell ref="X336:Z339"/>
    <mergeCell ref="AA284:AC287"/>
    <mergeCell ref="AD284:AI287"/>
    <mergeCell ref="BA284:BA287"/>
    <mergeCell ref="BB284:BB287"/>
    <mergeCell ref="C288:C291"/>
    <mergeCell ref="D288:D291"/>
    <mergeCell ref="E288:E291"/>
    <mergeCell ref="F288:F291"/>
    <mergeCell ref="G288:H291"/>
    <mergeCell ref="I288:K291"/>
    <mergeCell ref="L288:Q291"/>
    <mergeCell ref="R288:W291"/>
    <mergeCell ref="X288:Z291"/>
    <mergeCell ref="AA288:AC291"/>
    <mergeCell ref="AD288:AI291"/>
    <mergeCell ref="BA288:BA291"/>
    <mergeCell ref="X300:Z303"/>
    <mergeCell ref="AA292:AC295"/>
    <mergeCell ref="AD292:AI295"/>
    <mergeCell ref="BA292:BA295"/>
    <mergeCell ref="BB292:BB295"/>
    <mergeCell ref="C296:C299"/>
    <mergeCell ref="D296:D299"/>
    <mergeCell ref="E296:E299"/>
    <mergeCell ref="F296:F299"/>
    <mergeCell ref="G296:H299"/>
    <mergeCell ref="I296:K299"/>
    <mergeCell ref="L296:Q299"/>
    <mergeCell ref="R296:W299"/>
    <mergeCell ref="X296:Z299"/>
    <mergeCell ref="AA296:AC299"/>
    <mergeCell ref="AD296:AI299"/>
    <mergeCell ref="BA296:BA299"/>
    <mergeCell ref="BB296:BB299"/>
    <mergeCell ref="C292:C295"/>
    <mergeCell ref="D292:D295"/>
    <mergeCell ref="E292:E295"/>
    <mergeCell ref="F292:F295"/>
    <mergeCell ref="G292:H295"/>
    <mergeCell ref="I292:K295"/>
    <mergeCell ref="L292:Q295"/>
    <mergeCell ref="R292:W295"/>
    <mergeCell ref="X292:Z295"/>
    <mergeCell ref="E312:E315"/>
    <mergeCell ref="F312:F315"/>
    <mergeCell ref="G312:H315"/>
    <mergeCell ref="I312:K315"/>
    <mergeCell ref="L312:Q315"/>
    <mergeCell ref="R312:W315"/>
    <mergeCell ref="X312:Z315"/>
    <mergeCell ref="AA300:AC303"/>
    <mergeCell ref="AD300:AI303"/>
    <mergeCell ref="BA300:BA303"/>
    <mergeCell ref="BB300:BB303"/>
    <mergeCell ref="C304:C307"/>
    <mergeCell ref="D304:D307"/>
    <mergeCell ref="E304:E307"/>
    <mergeCell ref="F304:F307"/>
    <mergeCell ref="G304:H307"/>
    <mergeCell ref="I304:K307"/>
    <mergeCell ref="L304:Q307"/>
    <mergeCell ref="R304:W307"/>
    <mergeCell ref="X304:Z307"/>
    <mergeCell ref="AA304:AC307"/>
    <mergeCell ref="AD304:AI307"/>
    <mergeCell ref="BA304:BA307"/>
    <mergeCell ref="BB304:BB307"/>
    <mergeCell ref="C300:C303"/>
    <mergeCell ref="D300:D303"/>
    <mergeCell ref="E300:E303"/>
    <mergeCell ref="F300:F303"/>
    <mergeCell ref="G300:H303"/>
    <mergeCell ref="I300:K303"/>
    <mergeCell ref="L300:Q303"/>
    <mergeCell ref="R300:W303"/>
    <mergeCell ref="AA320:AC323"/>
    <mergeCell ref="AD320:AI323"/>
    <mergeCell ref="BA320:BA323"/>
    <mergeCell ref="BB320:BB323"/>
    <mergeCell ref="C320:C323"/>
    <mergeCell ref="D320:D323"/>
    <mergeCell ref="E320:E323"/>
    <mergeCell ref="F320:F323"/>
    <mergeCell ref="G320:H323"/>
    <mergeCell ref="I320:K323"/>
    <mergeCell ref="L320:Q323"/>
    <mergeCell ref="R320:W323"/>
    <mergeCell ref="X320:Z323"/>
    <mergeCell ref="AA312:AC315"/>
    <mergeCell ref="AD312:AI315"/>
    <mergeCell ref="BA312:BA315"/>
    <mergeCell ref="BB312:BB315"/>
    <mergeCell ref="C316:C319"/>
    <mergeCell ref="D316:D319"/>
    <mergeCell ref="E316:E319"/>
    <mergeCell ref="F316:F319"/>
    <mergeCell ref="G316:H319"/>
    <mergeCell ref="I316:K319"/>
    <mergeCell ref="L316:Q319"/>
    <mergeCell ref="R316:W319"/>
    <mergeCell ref="X316:Z319"/>
    <mergeCell ref="AA316:AC319"/>
    <mergeCell ref="AD316:AI319"/>
    <mergeCell ref="BA316:BA319"/>
    <mergeCell ref="BB316:BB319"/>
    <mergeCell ref="C312:C315"/>
    <mergeCell ref="D312:D315"/>
  </mergeCells>
  <phoneticPr fontId="3"/>
  <conditionalFormatting sqref="R236">
    <cfRule type="expression" dxfId="33" priority="37">
      <formula>IF(R236="定",TRUE)</formula>
    </cfRule>
    <cfRule type="expression" dxfId="32" priority="38">
      <formula>IF(#REF!="×",TRUE)</formula>
    </cfRule>
    <cfRule type="expression" dxfId="31" priority="39">
      <formula>IF(R236=0,TRUE)</formula>
    </cfRule>
  </conditionalFormatting>
  <conditionalFormatting sqref="AD236">
    <cfRule type="expression" dxfId="30" priority="34">
      <formula>IF(AD236="定",TRUE)</formula>
    </cfRule>
    <cfRule type="expression" dxfId="29" priority="35">
      <formula>IF(CB236="×",TRUE)</formula>
    </cfRule>
    <cfRule type="expression" dxfId="28" priority="36">
      <formula>IF(AD236=0,TRUE)</formula>
    </cfRule>
  </conditionalFormatting>
  <conditionalFormatting sqref="R240 R244 R248 R252 R256 R260 R264 R268 R272 R276 R280 R324 R328 R332 R336 R340 R344 R348 R352 R356">
    <cfRule type="expression" dxfId="27" priority="31">
      <formula>IF(R240="定",TRUE)</formula>
    </cfRule>
    <cfRule type="expression" dxfId="26" priority="32">
      <formula>IF(#REF!="×",TRUE)</formula>
    </cfRule>
    <cfRule type="expression" dxfId="25" priority="33">
      <formula>IF(R240=0,TRUE)</formula>
    </cfRule>
  </conditionalFormatting>
  <conditionalFormatting sqref="AD240 AD244 AD248 AD252 AD256 AD260 AD264 AD268 AD272 AD276 AD280 AD324 AD328 AD332 AD336 AD340 AD344 AD348 AD352 AD356">
    <cfRule type="expression" dxfId="24" priority="28">
      <formula>IF(AD240="定",TRUE)</formula>
    </cfRule>
    <cfRule type="expression" dxfId="23" priority="29">
      <formula>IF(CB240="×",TRUE)</formula>
    </cfRule>
    <cfRule type="expression" dxfId="22" priority="30">
      <formula>IF(AD240=0,TRUE)</formula>
    </cfRule>
  </conditionalFormatting>
  <conditionalFormatting sqref="R284 R288 R292 R296 R300 R304 R312 R316 R320">
    <cfRule type="expression" dxfId="21" priority="25">
      <formula>IF(R284="定",TRUE)</formula>
    </cfRule>
    <cfRule type="expression" dxfId="20" priority="26">
      <formula>IF(#REF!="×",TRUE)</formula>
    </cfRule>
    <cfRule type="expression" dxfId="19" priority="27">
      <formula>IF(R284=0,TRUE)</formula>
    </cfRule>
  </conditionalFormatting>
  <conditionalFormatting sqref="AD284 AD288 AD292 AD296 AD300 AD304 AD312 AD316 AD320">
    <cfRule type="expression" dxfId="18" priority="22">
      <formula>IF(AD284="定",TRUE)</formula>
    </cfRule>
    <cfRule type="expression" dxfId="17" priority="23">
      <formula>IF(CB284="×",TRUE)</formula>
    </cfRule>
    <cfRule type="expression" dxfId="16" priority="24">
      <formula>IF(AD284=0,TRUE)</formula>
    </cfRule>
  </conditionalFormatting>
  <conditionalFormatting sqref="C240:AI295 D236:AI239">
    <cfRule type="expression" dxfId="15" priority="21">
      <formula>IF($C$13="☑",TRUE)</formula>
    </cfRule>
  </conditionalFormatting>
  <conditionalFormatting sqref="C308:AI311">
    <cfRule type="expression" dxfId="14" priority="18">
      <formula>IF($C$14="☑",TRUE)</formula>
    </cfRule>
  </conditionalFormatting>
  <conditionalFormatting sqref="R372 R376 R380 R384 R388 R392 R396 R400 R404">
    <cfRule type="expression" dxfId="13" priority="15">
      <formula>IF(R372="定",TRUE)</formula>
    </cfRule>
    <cfRule type="expression" dxfId="12" priority="16">
      <formula>IF(#REF!="×",TRUE)</formula>
    </cfRule>
    <cfRule type="expression" dxfId="11" priority="17">
      <formula>IF(R372=0,TRUE)</formula>
    </cfRule>
  </conditionalFormatting>
  <conditionalFormatting sqref="AD372 AD376 AD380 AD384 AD388 AD392 AD396 AD400 AD404">
    <cfRule type="expression" dxfId="10" priority="12">
      <formula>IF(AD372="定",TRUE)</formula>
    </cfRule>
    <cfRule type="expression" dxfId="9" priority="13">
      <formula>IF(CB372="×",TRUE)</formula>
    </cfRule>
    <cfRule type="expression" dxfId="8" priority="14">
      <formula>IF(AD372=0,TRUE)</formula>
    </cfRule>
  </conditionalFormatting>
  <conditionalFormatting sqref="R360 R364 R368">
    <cfRule type="expression" dxfId="7" priority="9">
      <formula>IF(R360="定",TRUE)</formula>
    </cfRule>
    <cfRule type="expression" dxfId="6" priority="10">
      <formula>IF(#REF!="×",TRUE)</formula>
    </cfRule>
    <cfRule type="expression" dxfId="5" priority="11">
      <formula>IF(R360=0,TRUE)</formula>
    </cfRule>
  </conditionalFormatting>
  <conditionalFormatting sqref="AD360 AD364 AD368">
    <cfRule type="expression" dxfId="4" priority="6">
      <formula>IF(AD360="定",TRUE)</formula>
    </cfRule>
    <cfRule type="expression" dxfId="3" priority="7">
      <formula>IF(CB360="×",TRUE)</formula>
    </cfRule>
    <cfRule type="expression" dxfId="2" priority="8">
      <formula>IF(AD360=0,TRUE)</formula>
    </cfRule>
  </conditionalFormatting>
  <conditionalFormatting sqref="C236:AI311">
    <cfRule type="expression" dxfId="1" priority="2">
      <formula>IF($C$14="☑",TRUE)</formula>
    </cfRule>
  </conditionalFormatting>
  <conditionalFormatting sqref="C236:AI295">
    <cfRule type="expression" dxfId="0" priority="1">
      <formula>IF($C$13="☑",TRUE)</formula>
    </cfRule>
  </conditionalFormatting>
  <dataValidations count="6">
    <dataValidation type="whole" allowBlank="1" showInputMessage="1" showErrorMessage="1" sqref="X236:Z307 X312:Z407" xr:uid="{509DEAA1-9B1B-44EB-89B5-25C92EC5D8AE}">
      <formula1>1</formula1>
      <formula2>10</formula2>
    </dataValidation>
    <dataValidation type="list" allowBlank="1" showInputMessage="1" showErrorMessage="1" sqref="I236:K307 I312:K407" xr:uid="{08C872EE-D2F7-4B9C-B909-D043961FE1AE}">
      <formula1>"○,定,×,－"</formula1>
    </dataValidation>
    <dataValidation type="whole" allowBlank="1" showInputMessage="1" showErrorMessage="1" sqref="L28:M29 X28:Y29 L33:M34 X33:Y34 AN33:AO34 AN28:AO29 L47:M48 X47:Y48 L52:M53 X52:Y53 AN52:AO53 AN47:AO48 L66:M67 X66:Y67 L71:M72 X71:Y72 AN71:AO72 AN66:AO67 L85:M86 X85:Y86 L90:M91 X90:Y91 AN90:AO91 AN85:AO86 L104:M105 X104:Y105 L109:M110 X109:Y110 AN109:AO110 AN104:AO105 L123:M124 X123:Y124 L128:M129 X128:Y129 AN128:AO129 AN123:AO124 L142:M143 X142:Y143 L147:M148 X147:Y148 AN147:AO148 AN142:AO143 L161:M162 X161:Y162 L166:M167 X166:Y167 AN166:AO167 AN161:AO162 L180:M181 X180:Y181 L185:M186 X185:Y186 AN185:AO186 AN180:AO181 L199:M200 X199:Y200 L204:M205 X204:Y205 AN204:AO205 AN199:AO200" xr:uid="{C033EF0D-5F09-46C1-9A29-0E69228A7AA2}">
      <formula1>0</formula1>
      <formula2>59</formula2>
    </dataValidation>
    <dataValidation type="list" allowBlank="1" showInputMessage="1" showErrorMessage="1" sqref="C42:D42 C61:D61 C80:D80 C99:D99 C118:D118 C137:D137 C156:D156 C175:D175 C194:D194 C213:D213 C12:D14" xr:uid="{4389926E-99B0-47D7-B175-2359EBD2DAC4}">
      <formula1>"☑,□"</formula1>
    </dataValidation>
    <dataValidation type="decimal" operator="greaterThan" allowBlank="1" showInputMessage="1" showErrorMessage="1" sqref="E220:K221" xr:uid="{4835EE98-3246-4C0D-9B1B-AD707FF0A12E}">
      <formula1>0</formula1>
    </dataValidation>
    <dataValidation type="whole" allowBlank="1" showInputMessage="1" showErrorMessage="1" sqref="H28:I29 H33:I34 H47:I48 H52:I53 H66:I67 H71:I72 H85:I86 H90:I91 H104:I105 H109:I110 H123:I124 H128:I129 H142:I143 H147:I148 H161:I162 H166:I167 H180:I181 H185:I186 H199:I200 H204:I205" xr:uid="{A044B0AD-38C1-4181-A7E9-856CBAB77A02}">
      <formula1>5</formula1>
      <formula2>28</formula2>
    </dataValidation>
  </dataValidations>
  <pageMargins left="0.9055118110236221" right="0.51181102362204722" top="0.55118110236220474" bottom="0.55118110236220474" header="0.31496062992125984" footer="0.31496062992125984"/>
  <pageSetup paperSize="9" scale="51" fitToHeight="0" orientation="portrait" cellComments="asDisplayed" r:id="rId1"/>
  <headerFooter>
    <oddFooter>&amp;C&amp;P /&amp;Nページ</oddFooter>
  </headerFooter>
  <rowBreaks count="3" manualBreakCount="3">
    <brk id="43" max="44" man="1"/>
    <brk id="214" max="44" man="1"/>
    <brk id="311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支給額計算書</vt:lpstr>
      <vt:lpstr>記載例!Print_Area</vt:lpstr>
      <vt:lpstr>支給額計算書!Print_Area</vt:lpstr>
      <vt:lpstr>記載例!Print_Titles</vt:lpstr>
      <vt:lpstr>支給額計算書!Print_Titles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坂本　陽飛</cp:lastModifiedBy>
  <cp:lastPrinted>2021-08-27T05:38:22Z</cp:lastPrinted>
  <dcterms:modified xsi:type="dcterms:W3CDTF">2021-09-10T10:28:20Z</dcterms:modified>
</cp:coreProperties>
</file>