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10期）\要項\HP掲載用\"/>
    </mc:Choice>
  </mc:AlternateContent>
  <xr:revisionPtr revIDLastSave="0" documentId="13_ncr:1_{A76E8762-9FB2-4F4C-9EE3-2B2B744D4DDD}" xr6:coauthVersionLast="36" xr6:coauthVersionMax="36" xr10:uidLastSave="{00000000-0000-0000-0000-000000000000}"/>
  <bookViews>
    <workbookView xWindow="0" yWindow="0" windowWidth="20490" windowHeight="7455" xr2:uid="{F0FED015-14FD-4825-BFCC-3DED9810A5E5}"/>
  </bookViews>
  <sheets>
    <sheet name="記載例" sheetId="3" r:id="rId1"/>
    <sheet name="支給額計算書" sheetId="1" r:id="rId2"/>
  </sheets>
  <definedNames>
    <definedName name="_xlnm.Print_Area" localSheetId="0">記載例!$A$2:$AS$504</definedName>
    <definedName name="_xlnm.Print_Area" localSheetId="1">支給額計算書!$A$2:$AS$504</definedName>
    <definedName name="_xlnm.Print_Titles" localSheetId="0">記載例!$5:$9</definedName>
    <definedName name="_xlnm.Print_Titles" localSheetId="1">支給額計算書!$5:$9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487" i="3" l="1"/>
  <c r="Y487" i="3"/>
  <c r="P487" i="3"/>
  <c r="L487" i="3"/>
  <c r="P483" i="3"/>
  <c r="L483" i="3"/>
  <c r="P479" i="3"/>
  <c r="L479" i="3"/>
  <c r="P475" i="3"/>
  <c r="L475" i="3"/>
  <c r="P471" i="3"/>
  <c r="L471" i="3"/>
  <c r="P467" i="3"/>
  <c r="L467" i="3"/>
  <c r="P463" i="3"/>
  <c r="L463" i="3"/>
  <c r="P459" i="3"/>
  <c r="L459" i="3"/>
  <c r="P455" i="3"/>
  <c r="L455" i="3"/>
  <c r="P451" i="3"/>
  <c r="L451" i="3"/>
  <c r="P447" i="3"/>
  <c r="L447" i="3"/>
  <c r="P443" i="3"/>
  <c r="L443" i="3"/>
  <c r="P439" i="3"/>
  <c r="L439" i="3"/>
  <c r="P435" i="3"/>
  <c r="L435" i="3"/>
  <c r="P431" i="3"/>
  <c r="L431" i="3"/>
  <c r="P427" i="3"/>
  <c r="L427" i="3"/>
  <c r="P423" i="3"/>
  <c r="L423" i="3"/>
  <c r="P419" i="3"/>
  <c r="L419" i="3"/>
  <c r="P415" i="3"/>
  <c r="L415" i="3"/>
  <c r="P411" i="3"/>
  <c r="L411" i="3"/>
  <c r="AV403" i="3"/>
  <c r="AW403" i="3" s="1"/>
  <c r="V403" i="3"/>
  <c r="P403" i="3"/>
  <c r="L403" i="3"/>
  <c r="P399" i="3"/>
  <c r="L399" i="3"/>
  <c r="P395" i="3"/>
  <c r="L395" i="3"/>
  <c r="P391" i="3"/>
  <c r="L391" i="3"/>
  <c r="P387" i="3"/>
  <c r="L387" i="3"/>
  <c r="P383" i="3"/>
  <c r="L383" i="3"/>
  <c r="P379" i="3"/>
  <c r="L379" i="3"/>
  <c r="P375" i="3"/>
  <c r="L375" i="3"/>
  <c r="P371" i="3"/>
  <c r="L371" i="3"/>
  <c r="P367" i="3"/>
  <c r="L367" i="3"/>
  <c r="P363" i="3"/>
  <c r="L363" i="3"/>
  <c r="P359" i="3"/>
  <c r="L359" i="3"/>
  <c r="P355" i="3"/>
  <c r="L355" i="3"/>
  <c r="P351" i="3"/>
  <c r="L351" i="3"/>
  <c r="P347" i="3"/>
  <c r="L347" i="3"/>
  <c r="P343" i="3"/>
  <c r="L343" i="3"/>
  <c r="P339" i="3"/>
  <c r="L339" i="3"/>
  <c r="P335" i="3"/>
  <c r="L335" i="3"/>
  <c r="P331" i="3"/>
  <c r="L331" i="3"/>
  <c r="P327" i="3"/>
  <c r="L327" i="3"/>
  <c r="AW319" i="3"/>
  <c r="AV319" i="3"/>
  <c r="Y319" i="3"/>
  <c r="V319" i="3"/>
  <c r="P319" i="3"/>
  <c r="L319" i="3"/>
  <c r="AW315" i="3"/>
  <c r="AV315" i="3"/>
  <c r="Y315" i="3"/>
  <c r="V315" i="3"/>
  <c r="P315" i="3"/>
  <c r="L315" i="3"/>
  <c r="AW311" i="3"/>
  <c r="AV311" i="3"/>
  <c r="Y311" i="3"/>
  <c r="V311" i="3"/>
  <c r="P311" i="3"/>
  <c r="L311" i="3"/>
  <c r="AW307" i="3"/>
  <c r="AV307" i="3"/>
  <c r="Y307" i="3"/>
  <c r="V307" i="3"/>
  <c r="P307" i="3"/>
  <c r="L307" i="3"/>
  <c r="AW303" i="3"/>
  <c r="AV303" i="3"/>
  <c r="Y303" i="3"/>
  <c r="V303" i="3"/>
  <c r="P303" i="3"/>
  <c r="L303" i="3"/>
  <c r="AW299" i="3"/>
  <c r="AV299" i="3"/>
  <c r="Y299" i="3"/>
  <c r="V299" i="3"/>
  <c r="P299" i="3"/>
  <c r="L299" i="3"/>
  <c r="AW295" i="3"/>
  <c r="AV295" i="3"/>
  <c r="Y295" i="3"/>
  <c r="V295" i="3"/>
  <c r="P295" i="3"/>
  <c r="L295" i="3"/>
  <c r="AW291" i="3"/>
  <c r="AV291" i="3"/>
  <c r="Y291" i="3"/>
  <c r="V291" i="3"/>
  <c r="P291" i="3"/>
  <c r="L291" i="3"/>
  <c r="AW287" i="3"/>
  <c r="AV287" i="3"/>
  <c r="Y287" i="3"/>
  <c r="V287" i="3"/>
  <c r="P287" i="3"/>
  <c r="L287" i="3"/>
  <c r="AW283" i="3"/>
  <c r="AV283" i="3"/>
  <c r="Y283" i="3"/>
  <c r="V283" i="3"/>
  <c r="P283" i="3"/>
  <c r="L283" i="3"/>
  <c r="AW279" i="3"/>
  <c r="AV279" i="3"/>
  <c r="Y279" i="3"/>
  <c r="V279" i="3"/>
  <c r="P279" i="3"/>
  <c r="L279" i="3"/>
  <c r="AW275" i="3"/>
  <c r="AV275" i="3"/>
  <c r="Y275" i="3"/>
  <c r="V275" i="3"/>
  <c r="P275" i="3"/>
  <c r="L275" i="3"/>
  <c r="AW271" i="3"/>
  <c r="AV271" i="3"/>
  <c r="Y271" i="3"/>
  <c r="V271" i="3"/>
  <c r="P271" i="3"/>
  <c r="L271" i="3"/>
  <c r="AW267" i="3"/>
  <c r="AV267" i="3"/>
  <c r="Y267" i="3"/>
  <c r="V267" i="3"/>
  <c r="P267" i="3"/>
  <c r="L267" i="3"/>
  <c r="AW263" i="3"/>
  <c r="AV263" i="3"/>
  <c r="Y263" i="3"/>
  <c r="V263" i="3"/>
  <c r="P263" i="3"/>
  <c r="L263" i="3"/>
  <c r="AW259" i="3"/>
  <c r="AV259" i="3"/>
  <c r="Y259" i="3"/>
  <c r="V259" i="3"/>
  <c r="P259" i="3"/>
  <c r="L259" i="3"/>
  <c r="AW255" i="3"/>
  <c r="AV255" i="3"/>
  <c r="Y255" i="3"/>
  <c r="V255" i="3"/>
  <c r="P255" i="3"/>
  <c r="L255" i="3"/>
  <c r="P219" i="3"/>
  <c r="BC202" i="3"/>
  <c r="AZ202" i="3"/>
  <c r="AW202" i="3" s="1"/>
  <c r="AZ197" i="3"/>
  <c r="AJ197" i="3" s="1"/>
  <c r="AW197" i="3"/>
  <c r="AN197" i="3"/>
  <c r="BC183" i="3"/>
  <c r="AZ183" i="3"/>
  <c r="AW183" i="3"/>
  <c r="AZ178" i="3"/>
  <c r="AL188" i="3" s="1"/>
  <c r="AW178" i="3"/>
  <c r="AW188" i="3" s="1"/>
  <c r="AJ178" i="3"/>
  <c r="AN178" i="3" s="1"/>
  <c r="BC164" i="3"/>
  <c r="AZ164" i="3"/>
  <c r="AW164" i="3" s="1"/>
  <c r="AZ159" i="3"/>
  <c r="AJ159" i="3" s="1"/>
  <c r="AW159" i="3"/>
  <c r="AW169" i="3" s="1"/>
  <c r="AJ164" i="3" s="1"/>
  <c r="AN159" i="3"/>
  <c r="BC145" i="3"/>
  <c r="AZ145" i="3"/>
  <c r="AW145" i="3"/>
  <c r="AZ140" i="3"/>
  <c r="AL150" i="3" s="1"/>
  <c r="AW140" i="3"/>
  <c r="AW150" i="3" s="1"/>
  <c r="AJ140" i="3"/>
  <c r="AN140" i="3" s="1"/>
  <c r="BC126" i="3"/>
  <c r="AZ126" i="3"/>
  <c r="AW126" i="3" s="1"/>
  <c r="AZ121" i="3"/>
  <c r="AJ121" i="3" s="1"/>
  <c r="AW121" i="3"/>
  <c r="AN121" i="3"/>
  <c r="BC107" i="3"/>
  <c r="AZ107" i="3"/>
  <c r="AW107" i="3"/>
  <c r="AZ102" i="3"/>
  <c r="AL112" i="3" s="1"/>
  <c r="AW102" i="3"/>
  <c r="AW112" i="3" s="1"/>
  <c r="AJ102" i="3"/>
  <c r="AN102" i="3" s="1"/>
  <c r="BC88" i="3"/>
  <c r="AZ88" i="3"/>
  <c r="AW88" i="3" s="1"/>
  <c r="AZ83" i="3"/>
  <c r="AJ83" i="3" s="1"/>
  <c r="AW83" i="3"/>
  <c r="AW93" i="3" s="1"/>
  <c r="AJ88" i="3" s="1"/>
  <c r="AN83" i="3"/>
  <c r="BC69" i="3"/>
  <c r="AZ69" i="3"/>
  <c r="AW69" i="3"/>
  <c r="AZ64" i="3"/>
  <c r="AL74" i="3" s="1"/>
  <c r="AW64" i="3"/>
  <c r="AW74" i="3" s="1"/>
  <c r="AJ64" i="3"/>
  <c r="AN64" i="3" s="1"/>
  <c r="BC50" i="3"/>
  <c r="AZ50" i="3"/>
  <c r="AZ45" i="3"/>
  <c r="AJ45" i="3" s="1"/>
  <c r="AW45" i="3"/>
  <c r="AN45" i="3"/>
  <c r="BC32" i="3"/>
  <c r="AZ32" i="3"/>
  <c r="AW32" i="3" s="1"/>
  <c r="AZ27" i="3"/>
  <c r="AW27" i="3"/>
  <c r="AJ27" i="3"/>
  <c r="AN27" i="3" s="1"/>
  <c r="AW45" i="1"/>
  <c r="AZ45" i="1"/>
  <c r="AJ45" i="1" s="1"/>
  <c r="AZ50" i="1"/>
  <c r="AW50" i="1" s="1"/>
  <c r="AW55" i="1" s="1"/>
  <c r="BC50" i="1"/>
  <c r="AL55" i="1"/>
  <c r="AV399" i="3" l="1"/>
  <c r="Y403" i="3"/>
  <c r="AB263" i="3"/>
  <c r="AL263" i="3" s="1"/>
  <c r="AB271" i="3"/>
  <c r="AL271" i="3" s="1"/>
  <c r="AB279" i="3"/>
  <c r="AL279" i="3" s="1"/>
  <c r="AB287" i="3"/>
  <c r="AL287" i="3" s="1"/>
  <c r="AB295" i="3"/>
  <c r="AL295" i="3" s="1"/>
  <c r="AB299" i="3"/>
  <c r="AL299" i="3" s="1"/>
  <c r="AB303" i="3"/>
  <c r="AL303" i="3" s="1"/>
  <c r="AB307" i="3"/>
  <c r="AL307" i="3" s="1"/>
  <c r="AB311" i="3"/>
  <c r="AL311" i="3" s="1"/>
  <c r="AB315" i="3"/>
  <c r="AL315" i="3" s="1"/>
  <c r="AB319" i="3"/>
  <c r="AL319" i="3" s="1"/>
  <c r="AB403" i="3"/>
  <c r="AB255" i="3"/>
  <c r="AL255" i="3" s="1"/>
  <c r="AW50" i="3"/>
  <c r="AW37" i="3"/>
  <c r="AL37" i="3" s="1"/>
  <c r="AJ107" i="3"/>
  <c r="AN107" i="3" s="1"/>
  <c r="AJ183" i="3"/>
  <c r="AN183" i="3" s="1"/>
  <c r="AJ69" i="3"/>
  <c r="AN69" i="3" s="1"/>
  <c r="AJ145" i="3"/>
  <c r="AN145" i="3" s="1"/>
  <c r="AN88" i="3"/>
  <c r="AL131" i="3"/>
  <c r="AN164" i="3"/>
  <c r="AL207" i="3"/>
  <c r="AW55" i="3"/>
  <c r="AL55" i="3" s="1"/>
  <c r="AL93" i="3"/>
  <c r="AW131" i="3"/>
  <c r="AL169" i="3"/>
  <c r="AW207" i="3"/>
  <c r="AB259" i="3"/>
  <c r="AL259" i="3" s="1"/>
  <c r="AB267" i="3"/>
  <c r="AL267" i="3" s="1"/>
  <c r="AB275" i="3"/>
  <c r="AL275" i="3" s="1"/>
  <c r="AB283" i="3"/>
  <c r="AL283" i="3" s="1"/>
  <c r="AB291" i="3"/>
  <c r="AL291" i="3" s="1"/>
  <c r="AW399" i="3"/>
  <c r="V399" i="3"/>
  <c r="AV395" i="3"/>
  <c r="Y399" i="3"/>
  <c r="AW487" i="3"/>
  <c r="V487" i="3"/>
  <c r="AB487" i="3" s="1"/>
  <c r="AV483" i="3"/>
  <c r="AJ50" i="1"/>
  <c r="AN50" i="1"/>
  <c r="AN45" i="1"/>
  <c r="P419" i="1"/>
  <c r="P423" i="1"/>
  <c r="P427" i="1"/>
  <c r="P431" i="1"/>
  <c r="P435" i="1"/>
  <c r="P439" i="1"/>
  <c r="P443" i="1"/>
  <c r="P447" i="1"/>
  <c r="P451" i="1"/>
  <c r="P455" i="1"/>
  <c r="P459" i="1"/>
  <c r="P463" i="1"/>
  <c r="P467" i="1"/>
  <c r="P471" i="1"/>
  <c r="P475" i="1"/>
  <c r="P479" i="1"/>
  <c r="P483" i="1"/>
  <c r="P487" i="1"/>
  <c r="P415" i="1"/>
  <c r="L415" i="1"/>
  <c r="L419" i="1"/>
  <c r="L423" i="1"/>
  <c r="L427" i="1"/>
  <c r="L431" i="1"/>
  <c r="L435" i="1"/>
  <c r="L439" i="1"/>
  <c r="L443" i="1"/>
  <c r="L447" i="1"/>
  <c r="L451" i="1"/>
  <c r="L455" i="1"/>
  <c r="L459" i="1"/>
  <c r="L463" i="1"/>
  <c r="L467" i="1"/>
  <c r="L471" i="1"/>
  <c r="L475" i="1"/>
  <c r="L479" i="1"/>
  <c r="L483" i="1"/>
  <c r="L487" i="1"/>
  <c r="P411" i="1"/>
  <c r="L411" i="1"/>
  <c r="AV487" i="1"/>
  <c r="AW487" i="1" s="1"/>
  <c r="AI323" i="3" l="1"/>
  <c r="AJ32" i="3"/>
  <c r="AN32" i="3" s="1"/>
  <c r="AI475" i="3"/>
  <c r="AI483" i="3"/>
  <c r="AI387" i="3"/>
  <c r="AI351" i="3"/>
  <c r="AI419" i="3"/>
  <c r="AI375" i="3"/>
  <c r="AI455" i="3"/>
  <c r="AI347" i="3"/>
  <c r="AI463" i="3"/>
  <c r="AI451" i="3"/>
  <c r="AI391" i="3"/>
  <c r="AI335" i="3"/>
  <c r="AI471" i="3"/>
  <c r="AI363" i="3"/>
  <c r="AI431" i="3"/>
  <c r="AI403" i="3"/>
  <c r="AL403" i="3" s="1"/>
  <c r="AI435" i="3"/>
  <c r="AI467" i="3"/>
  <c r="AI331" i="3"/>
  <c r="AI383" i="3"/>
  <c r="AI423" i="3"/>
  <c r="AI327" i="3"/>
  <c r="AI359" i="3"/>
  <c r="AI439" i="3"/>
  <c r="AI487" i="3"/>
  <c r="AL487" i="3" s="1"/>
  <c r="AI355" i="3"/>
  <c r="AI379" i="3"/>
  <c r="AI415" i="3"/>
  <c r="AI447" i="3"/>
  <c r="AI479" i="3"/>
  <c r="AI411" i="3"/>
  <c r="AI427" i="3"/>
  <c r="AI443" i="3"/>
  <c r="AI459" i="3"/>
  <c r="Y483" i="3"/>
  <c r="V483" i="3"/>
  <c r="AW483" i="3"/>
  <c r="AV479" i="3"/>
  <c r="Y395" i="3"/>
  <c r="AW395" i="3"/>
  <c r="AV391" i="3"/>
  <c r="V395" i="3"/>
  <c r="AJ202" i="3"/>
  <c r="AN202" i="3" s="1"/>
  <c r="AJ126" i="3"/>
  <c r="AN126" i="3" s="1"/>
  <c r="AJ50" i="3"/>
  <c r="AN50" i="3" s="1"/>
  <c r="AB399" i="3"/>
  <c r="AL399" i="3" s="1"/>
  <c r="AT399" i="3" s="1"/>
  <c r="V487" i="1"/>
  <c r="AV483" i="1"/>
  <c r="AW483" i="1" s="1"/>
  <c r="Y487" i="1"/>
  <c r="AB487" i="1" s="1"/>
  <c r="AW391" i="3" l="1"/>
  <c r="V391" i="3"/>
  <c r="Y391" i="3"/>
  <c r="AV387" i="3"/>
  <c r="AB395" i="3"/>
  <c r="AL395" i="3" s="1"/>
  <c r="AT395" i="3" s="1"/>
  <c r="AW479" i="3"/>
  <c r="V479" i="3"/>
  <c r="AV475" i="3"/>
  <c r="Y479" i="3"/>
  <c r="AB483" i="3"/>
  <c r="AL483" i="3" s="1"/>
  <c r="V483" i="1"/>
  <c r="AV479" i="1"/>
  <c r="V479" i="1" s="1"/>
  <c r="Y483" i="1"/>
  <c r="AB483" i="1" s="1"/>
  <c r="Y475" i="3" l="1"/>
  <c r="AW475" i="3"/>
  <c r="AV471" i="3"/>
  <c r="V475" i="3"/>
  <c r="Y387" i="3"/>
  <c r="AW387" i="3"/>
  <c r="AV383" i="3"/>
  <c r="V387" i="3"/>
  <c r="AB391" i="3"/>
  <c r="AL391" i="3" s="1"/>
  <c r="AB479" i="3"/>
  <c r="AL479" i="3" s="1"/>
  <c r="AW479" i="1"/>
  <c r="Y479" i="1"/>
  <c r="AV475" i="1"/>
  <c r="V475" i="1" s="1"/>
  <c r="AB479" i="1"/>
  <c r="AW383" i="3" l="1"/>
  <c r="V383" i="3"/>
  <c r="AV379" i="3"/>
  <c r="Y383" i="3"/>
  <c r="AB387" i="3"/>
  <c r="AL387" i="3" s="1"/>
  <c r="AB475" i="3"/>
  <c r="AL475" i="3" s="1"/>
  <c r="AW471" i="3"/>
  <c r="V471" i="3"/>
  <c r="AV467" i="3"/>
  <c r="Y471" i="3"/>
  <c r="AV471" i="1"/>
  <c r="AW475" i="1"/>
  <c r="Y475" i="1"/>
  <c r="AB475" i="1" s="1"/>
  <c r="Y471" i="1"/>
  <c r="AW471" i="1"/>
  <c r="V471" i="1"/>
  <c r="AB471" i="1" s="1"/>
  <c r="AV467" i="1"/>
  <c r="AB471" i="3" l="1"/>
  <c r="AL471" i="3" s="1"/>
  <c r="AB383" i="3"/>
  <c r="AL383" i="3" s="1"/>
  <c r="Y467" i="3"/>
  <c r="V467" i="3"/>
  <c r="AW467" i="3"/>
  <c r="AV463" i="3"/>
  <c r="Y379" i="3"/>
  <c r="V379" i="3"/>
  <c r="AW379" i="3"/>
  <c r="AV375" i="3"/>
  <c r="AW467" i="1"/>
  <c r="V467" i="1"/>
  <c r="AV463" i="1"/>
  <c r="Y467" i="1"/>
  <c r="AW375" i="3" l="1"/>
  <c r="V375" i="3"/>
  <c r="AV371" i="3"/>
  <c r="Y375" i="3"/>
  <c r="AB379" i="3"/>
  <c r="AL379" i="3" s="1"/>
  <c r="AW463" i="3"/>
  <c r="V463" i="3"/>
  <c r="AV459" i="3"/>
  <c r="Y463" i="3"/>
  <c r="AB467" i="3"/>
  <c r="AL467" i="3" s="1"/>
  <c r="AB467" i="1"/>
  <c r="Y463" i="1"/>
  <c r="AW463" i="1"/>
  <c r="V463" i="1"/>
  <c r="AB463" i="1" s="1"/>
  <c r="AV459" i="1"/>
  <c r="Y459" i="3" l="1"/>
  <c r="AW459" i="3"/>
  <c r="AV455" i="3"/>
  <c r="V459" i="3"/>
  <c r="AB375" i="3"/>
  <c r="AL375" i="3" s="1"/>
  <c r="AB463" i="3"/>
  <c r="AL463" i="3" s="1"/>
  <c r="Y371" i="3"/>
  <c r="AW371" i="3"/>
  <c r="AV367" i="3"/>
  <c r="V371" i="3"/>
  <c r="AW459" i="1"/>
  <c r="V459" i="1"/>
  <c r="AV455" i="1"/>
  <c r="Y459" i="1"/>
  <c r="AW367" i="3" l="1"/>
  <c r="V367" i="3"/>
  <c r="AV363" i="3"/>
  <c r="Y367" i="3"/>
  <c r="AW455" i="3"/>
  <c r="V455" i="3"/>
  <c r="AV451" i="3"/>
  <c r="Y455" i="3"/>
  <c r="AB371" i="3"/>
  <c r="AL371" i="3" s="1"/>
  <c r="AT371" i="3" s="1"/>
  <c r="AB459" i="3"/>
  <c r="AL459" i="3" s="1"/>
  <c r="V455" i="1"/>
  <c r="Y455" i="1"/>
  <c r="AB459" i="1"/>
  <c r="AW455" i="1"/>
  <c r="AV451" i="1"/>
  <c r="AB455" i="3" l="1"/>
  <c r="AL455" i="3" s="1"/>
  <c r="AB367" i="3"/>
  <c r="AL367" i="3" s="1"/>
  <c r="AT367" i="3" s="1"/>
  <c r="Y451" i="3"/>
  <c r="V451" i="3"/>
  <c r="AW451" i="3"/>
  <c r="AV447" i="3"/>
  <c r="Y363" i="3"/>
  <c r="V363" i="3"/>
  <c r="AW363" i="3"/>
  <c r="AV359" i="3"/>
  <c r="AB455" i="1"/>
  <c r="Y451" i="1"/>
  <c r="V451" i="1"/>
  <c r="AW451" i="1"/>
  <c r="AV447" i="1"/>
  <c r="AB451" i="3" l="1"/>
  <c r="AL451" i="3" s="1"/>
  <c r="AB363" i="3"/>
  <c r="AL363" i="3" s="1"/>
  <c r="AW359" i="3"/>
  <c r="V359" i="3"/>
  <c r="AV355" i="3"/>
  <c r="Y359" i="3"/>
  <c r="AW447" i="3"/>
  <c r="V447" i="3"/>
  <c r="AV443" i="3"/>
  <c r="Y447" i="3"/>
  <c r="AB451" i="1"/>
  <c r="Y447" i="1"/>
  <c r="AV443" i="1"/>
  <c r="AW447" i="1"/>
  <c r="V447" i="1"/>
  <c r="AB447" i="3" l="1"/>
  <c r="AL447" i="3" s="1"/>
  <c r="AB359" i="3"/>
  <c r="AL359" i="3" s="1"/>
  <c r="Y443" i="3"/>
  <c r="AW443" i="3"/>
  <c r="AV439" i="3"/>
  <c r="V443" i="3"/>
  <c r="AB443" i="3" s="1"/>
  <c r="AL443" i="3" s="1"/>
  <c r="Y355" i="3"/>
  <c r="AW355" i="3"/>
  <c r="AV351" i="3"/>
  <c r="V355" i="3"/>
  <c r="AB355" i="3" s="1"/>
  <c r="AL355" i="3" s="1"/>
  <c r="AB447" i="1"/>
  <c r="AW443" i="1"/>
  <c r="V443" i="1"/>
  <c r="AV439" i="1"/>
  <c r="Y443" i="1"/>
  <c r="AW351" i="3" l="1"/>
  <c r="V351" i="3"/>
  <c r="AV347" i="3"/>
  <c r="Y351" i="3"/>
  <c r="AW439" i="3"/>
  <c r="V439" i="3"/>
  <c r="AV435" i="3"/>
  <c r="Y439" i="3"/>
  <c r="AB443" i="1"/>
  <c r="Y439" i="1"/>
  <c r="AV435" i="1"/>
  <c r="AW439" i="1"/>
  <c r="V439" i="1"/>
  <c r="AB439" i="3" l="1"/>
  <c r="AL439" i="3" s="1"/>
  <c r="AB351" i="3"/>
  <c r="AL351" i="3" s="1"/>
  <c r="Y435" i="3"/>
  <c r="V435" i="3"/>
  <c r="AW435" i="3"/>
  <c r="AV431" i="3"/>
  <c r="Y347" i="3"/>
  <c r="V347" i="3"/>
  <c r="AB347" i="3" s="1"/>
  <c r="AL347" i="3" s="1"/>
  <c r="AW347" i="3"/>
  <c r="AV343" i="3"/>
  <c r="AB439" i="1"/>
  <c r="AW435" i="1"/>
  <c r="V435" i="1"/>
  <c r="AV431" i="1"/>
  <c r="Y435" i="1"/>
  <c r="AB435" i="3" l="1"/>
  <c r="AL435" i="3" s="1"/>
  <c r="AW343" i="3"/>
  <c r="V343" i="3"/>
  <c r="AV339" i="3"/>
  <c r="Y343" i="3"/>
  <c r="AW431" i="3"/>
  <c r="V431" i="3"/>
  <c r="AV427" i="3"/>
  <c r="Y431" i="3"/>
  <c r="AB435" i="1"/>
  <c r="Y431" i="1"/>
  <c r="AV427" i="1"/>
  <c r="AW431" i="1"/>
  <c r="V431" i="1"/>
  <c r="AB431" i="3" l="1"/>
  <c r="AL431" i="3" s="1"/>
  <c r="AB343" i="3"/>
  <c r="AL343" i="3" s="1"/>
  <c r="AT343" i="3" s="1"/>
  <c r="Y427" i="3"/>
  <c r="AW427" i="3"/>
  <c r="AV423" i="3"/>
  <c r="V427" i="3"/>
  <c r="AW339" i="3"/>
  <c r="V339" i="3"/>
  <c r="AV335" i="3"/>
  <c r="Y339" i="3"/>
  <c r="AB431" i="1"/>
  <c r="V427" i="1"/>
  <c r="Y427" i="1"/>
  <c r="AW427" i="1"/>
  <c r="AV423" i="1"/>
  <c r="AB427" i="3" l="1"/>
  <c r="AL427" i="3" s="1"/>
  <c r="AB339" i="3"/>
  <c r="AL339" i="3" s="1"/>
  <c r="AT339" i="3" s="1"/>
  <c r="AT407" i="3" s="1"/>
  <c r="Y335" i="3"/>
  <c r="AW335" i="3"/>
  <c r="V335" i="3"/>
  <c r="AV331" i="3"/>
  <c r="AW423" i="3"/>
  <c r="V423" i="3"/>
  <c r="AV419" i="3"/>
  <c r="Y423" i="3"/>
  <c r="Y423" i="1"/>
  <c r="V423" i="1"/>
  <c r="AB427" i="1"/>
  <c r="AW423" i="1"/>
  <c r="AV419" i="1"/>
  <c r="AB335" i="3" l="1"/>
  <c r="AL335" i="3" s="1"/>
  <c r="AB423" i="3"/>
  <c r="AL423" i="3" s="1"/>
  <c r="Y419" i="3"/>
  <c r="V419" i="3"/>
  <c r="AB419" i="3" s="1"/>
  <c r="AL419" i="3" s="1"/>
  <c r="AW419" i="3"/>
  <c r="AV415" i="3"/>
  <c r="AW331" i="3"/>
  <c r="V331" i="3"/>
  <c r="AV327" i="3"/>
  <c r="Y331" i="3"/>
  <c r="BD407" i="3"/>
  <c r="AG502" i="3"/>
  <c r="AB423" i="1"/>
  <c r="AW419" i="1"/>
  <c r="V419" i="1"/>
  <c r="AV415" i="1"/>
  <c r="Y419" i="1"/>
  <c r="AB331" i="3" l="1"/>
  <c r="AL331" i="3" s="1"/>
  <c r="Y327" i="3"/>
  <c r="AW327" i="3"/>
  <c r="V327" i="3"/>
  <c r="AW415" i="3"/>
  <c r="V415" i="3"/>
  <c r="AV411" i="3"/>
  <c r="Y415" i="3"/>
  <c r="AB419" i="1"/>
  <c r="Y415" i="1"/>
  <c r="AW415" i="1"/>
  <c r="V415" i="1"/>
  <c r="AV411" i="1"/>
  <c r="AB327" i="3" l="1"/>
  <c r="AL327" i="3" s="1"/>
  <c r="AI407" i="3" s="1"/>
  <c r="AB415" i="3"/>
  <c r="AL415" i="3" s="1"/>
  <c r="Y411" i="3"/>
  <c r="AW411" i="3"/>
  <c r="V411" i="3"/>
  <c r="AB411" i="3" s="1"/>
  <c r="AL411" i="3" s="1"/>
  <c r="AB415" i="1"/>
  <c r="AW411" i="1"/>
  <c r="V411" i="1"/>
  <c r="Y411" i="1"/>
  <c r="AI491" i="3" l="1"/>
  <c r="AI495" i="3" s="1"/>
  <c r="AB411" i="1"/>
  <c r="AV403" i="1" l="1"/>
  <c r="V403" i="1" s="1"/>
  <c r="P403" i="1"/>
  <c r="L403" i="1"/>
  <c r="P399" i="1"/>
  <c r="L399" i="1"/>
  <c r="P395" i="1"/>
  <c r="L395" i="1"/>
  <c r="P391" i="1"/>
  <c r="L391" i="1"/>
  <c r="P387" i="1"/>
  <c r="L387" i="1"/>
  <c r="P383" i="1"/>
  <c r="L383" i="1"/>
  <c r="P379" i="1"/>
  <c r="L379" i="1"/>
  <c r="P375" i="1"/>
  <c r="L375" i="1"/>
  <c r="P371" i="1"/>
  <c r="L371" i="1"/>
  <c r="P367" i="1"/>
  <c r="L367" i="1"/>
  <c r="P363" i="1"/>
  <c r="L363" i="1"/>
  <c r="P359" i="1"/>
  <c r="L359" i="1"/>
  <c r="P355" i="1"/>
  <c r="L355" i="1"/>
  <c r="P351" i="1"/>
  <c r="L351" i="1"/>
  <c r="P347" i="1"/>
  <c r="L347" i="1"/>
  <c r="P343" i="1"/>
  <c r="L343" i="1"/>
  <c r="P339" i="1"/>
  <c r="L339" i="1"/>
  <c r="P335" i="1"/>
  <c r="L335" i="1"/>
  <c r="P331" i="1"/>
  <c r="L331" i="1"/>
  <c r="P327" i="1"/>
  <c r="L327" i="1"/>
  <c r="AV319" i="1"/>
  <c r="V319" i="1" s="1"/>
  <c r="P319" i="1"/>
  <c r="L319" i="1"/>
  <c r="P315" i="1"/>
  <c r="L315" i="1"/>
  <c r="P311" i="1"/>
  <c r="L311" i="1"/>
  <c r="P307" i="1"/>
  <c r="L307" i="1"/>
  <c r="P303" i="1"/>
  <c r="L303" i="1"/>
  <c r="P299" i="1"/>
  <c r="L299" i="1"/>
  <c r="P295" i="1"/>
  <c r="L295" i="1"/>
  <c r="P291" i="1"/>
  <c r="L291" i="1"/>
  <c r="P287" i="1"/>
  <c r="L287" i="1"/>
  <c r="P283" i="1"/>
  <c r="L283" i="1"/>
  <c r="P279" i="1"/>
  <c r="L279" i="1"/>
  <c r="P275" i="1"/>
  <c r="L275" i="1"/>
  <c r="P271" i="1"/>
  <c r="L271" i="1"/>
  <c r="P267" i="1"/>
  <c r="L267" i="1"/>
  <c r="P263" i="1"/>
  <c r="L263" i="1"/>
  <c r="P259" i="1"/>
  <c r="L259" i="1"/>
  <c r="P255" i="1"/>
  <c r="L255" i="1"/>
  <c r="P219" i="1"/>
  <c r="BC202" i="1"/>
  <c r="AZ202" i="1"/>
  <c r="AZ197" i="1"/>
  <c r="AJ197" i="1" s="1"/>
  <c r="AW197" i="1"/>
  <c r="BC183" i="1"/>
  <c r="AZ183" i="1"/>
  <c r="AZ178" i="1"/>
  <c r="AL188" i="1" s="1"/>
  <c r="AW178" i="1"/>
  <c r="AJ178" i="1"/>
  <c r="AN178" i="1" s="1"/>
  <c r="BC164" i="1"/>
  <c r="AZ164" i="1"/>
  <c r="AZ159" i="1"/>
  <c r="AJ159" i="1" s="1"/>
  <c r="AW159" i="1"/>
  <c r="BC145" i="1"/>
  <c r="AZ145" i="1"/>
  <c r="AZ140" i="1"/>
  <c r="AL150" i="1" s="1"/>
  <c r="AW140" i="1"/>
  <c r="AJ140" i="1"/>
  <c r="AN140" i="1" s="1"/>
  <c r="BC126" i="1"/>
  <c r="AZ126" i="1"/>
  <c r="AZ121" i="1"/>
  <c r="AJ121" i="1" s="1"/>
  <c r="AW121" i="1"/>
  <c r="BC107" i="1"/>
  <c r="AZ107" i="1"/>
  <c r="AZ102" i="1"/>
  <c r="AW102" i="1"/>
  <c r="AJ102" i="1"/>
  <c r="AN102" i="1" s="1"/>
  <c r="BC88" i="1"/>
  <c r="AZ88" i="1"/>
  <c r="AZ83" i="1"/>
  <c r="AJ83" i="1" s="1"/>
  <c r="AW83" i="1"/>
  <c r="BC69" i="1"/>
  <c r="AZ69" i="1"/>
  <c r="AZ64" i="1"/>
  <c r="AL74" i="1" s="1"/>
  <c r="AW64" i="1"/>
  <c r="AJ64" i="1"/>
  <c r="AN64" i="1" s="1"/>
  <c r="BC32" i="1"/>
  <c r="AZ32" i="1"/>
  <c r="AZ27" i="1"/>
  <c r="AJ27" i="1" s="1"/>
  <c r="AN27" i="1" s="1"/>
  <c r="AW27" i="1"/>
  <c r="AN197" i="1" l="1"/>
  <c r="AN121" i="1"/>
  <c r="AW32" i="1"/>
  <c r="AW403" i="1"/>
  <c r="Y403" i="1"/>
  <c r="AW319" i="1"/>
  <c r="Y319" i="1"/>
  <c r="AW69" i="1"/>
  <c r="AW74" i="1" s="1"/>
  <c r="AJ69" i="1" s="1"/>
  <c r="AN69" i="1" s="1"/>
  <c r="AW107" i="1"/>
  <c r="AW112" i="1" s="1"/>
  <c r="AV315" i="1"/>
  <c r="V315" i="1" s="1"/>
  <c r="AV399" i="1"/>
  <c r="V399" i="1" s="1"/>
  <c r="AW183" i="1"/>
  <c r="AW126" i="1"/>
  <c r="AW131" i="1" s="1"/>
  <c r="AW145" i="1"/>
  <c r="AW150" i="1" s="1"/>
  <c r="AW202" i="1"/>
  <c r="AW207" i="1" s="1"/>
  <c r="AW88" i="1"/>
  <c r="AW93" i="1" s="1"/>
  <c r="AW164" i="1"/>
  <c r="AW169" i="1" s="1"/>
  <c r="AN159" i="1"/>
  <c r="AN83" i="1"/>
  <c r="AL93" i="1"/>
  <c r="AL169" i="1"/>
  <c r="AL131" i="1"/>
  <c r="AL207" i="1"/>
  <c r="AW188" i="1" l="1"/>
  <c r="AJ183" i="1" s="1"/>
  <c r="AN183" i="1" s="1"/>
  <c r="AW37" i="1"/>
  <c r="AB403" i="1"/>
  <c r="AV395" i="1"/>
  <c r="Y399" i="1"/>
  <c r="AB319" i="1"/>
  <c r="AL319" i="1" s="1"/>
  <c r="Y315" i="1"/>
  <c r="AW399" i="1"/>
  <c r="AL112" i="1"/>
  <c r="AJ107" i="1"/>
  <c r="AN107" i="1" s="1"/>
  <c r="AW315" i="1"/>
  <c r="AV311" i="1"/>
  <c r="V311" i="1" s="1"/>
  <c r="AJ126" i="1"/>
  <c r="AN126" i="1" s="1"/>
  <c r="AJ202" i="1"/>
  <c r="AN202" i="1" s="1"/>
  <c r="AJ164" i="1"/>
  <c r="AN164" i="1" s="1"/>
  <c r="AV391" i="1"/>
  <c r="V391" i="1" s="1"/>
  <c r="AJ88" i="1"/>
  <c r="AN88" i="1" s="1"/>
  <c r="AJ145" i="1"/>
  <c r="AN145" i="1" s="1"/>
  <c r="AW395" i="1" l="1"/>
  <c r="V395" i="1"/>
  <c r="AJ32" i="1"/>
  <c r="AN32" i="1" s="1"/>
  <c r="AL37" i="1"/>
  <c r="Y391" i="1"/>
  <c r="AB399" i="1"/>
  <c r="AL399" i="1" s="1"/>
  <c r="Y395" i="1"/>
  <c r="Y311" i="1"/>
  <c r="AB315" i="1"/>
  <c r="AL315" i="1" s="1"/>
  <c r="AW311" i="1"/>
  <c r="AV307" i="1"/>
  <c r="V307" i="1" s="1"/>
  <c r="AW391" i="1"/>
  <c r="AV387" i="1"/>
  <c r="V387" i="1" s="1"/>
  <c r="AI479" i="1" l="1"/>
  <c r="AL479" i="1" s="1"/>
  <c r="AI451" i="1"/>
  <c r="AL451" i="1" s="1"/>
  <c r="AI423" i="1"/>
  <c r="AL423" i="1" s="1"/>
  <c r="AI471" i="1"/>
  <c r="AL471" i="1" s="1"/>
  <c r="AI463" i="1"/>
  <c r="AL463" i="1" s="1"/>
  <c r="AI447" i="1"/>
  <c r="AL447" i="1" s="1"/>
  <c r="AI439" i="1"/>
  <c r="AL439" i="1" s="1"/>
  <c r="AI431" i="1"/>
  <c r="AL431" i="1" s="1"/>
  <c r="AI415" i="1"/>
  <c r="AL415" i="1" s="1"/>
  <c r="AI475" i="1"/>
  <c r="AL475" i="1" s="1"/>
  <c r="AI467" i="1"/>
  <c r="AL467" i="1" s="1"/>
  <c r="AI459" i="1"/>
  <c r="AL459" i="1" s="1"/>
  <c r="AI443" i="1"/>
  <c r="AL443" i="1" s="1"/>
  <c r="AI435" i="1"/>
  <c r="AL435" i="1" s="1"/>
  <c r="AI419" i="1"/>
  <c r="AL419" i="1" s="1"/>
  <c r="AI411" i="1"/>
  <c r="AL411" i="1" s="1"/>
  <c r="AI483" i="1"/>
  <c r="AL483" i="1" s="1"/>
  <c r="AI455" i="1"/>
  <c r="AL455" i="1" s="1"/>
  <c r="AI427" i="1"/>
  <c r="AL427" i="1" s="1"/>
  <c r="AI487" i="1"/>
  <c r="AL487" i="1" s="1"/>
  <c r="AI363" i="1"/>
  <c r="AI331" i="1"/>
  <c r="AI351" i="1"/>
  <c r="AI355" i="1"/>
  <c r="AI375" i="1"/>
  <c r="AI359" i="1"/>
  <c r="AI403" i="1"/>
  <c r="AL403" i="1" s="1"/>
  <c r="AI387" i="1"/>
  <c r="AI347" i="1"/>
  <c r="AI379" i="1"/>
  <c r="AI391" i="1"/>
  <c r="AI327" i="1"/>
  <c r="AI335" i="1"/>
  <c r="AI383" i="1"/>
  <c r="AT399" i="1"/>
  <c r="AB391" i="1"/>
  <c r="AB395" i="1"/>
  <c r="AL395" i="1" s="1"/>
  <c r="AT395" i="1" s="1"/>
  <c r="Y387" i="1"/>
  <c r="AB311" i="1"/>
  <c r="AL311" i="1" s="1"/>
  <c r="Y307" i="1"/>
  <c r="AW307" i="1"/>
  <c r="AV303" i="1"/>
  <c r="V303" i="1" s="1"/>
  <c r="AV383" i="1"/>
  <c r="V383" i="1" s="1"/>
  <c r="AW387" i="1"/>
  <c r="AI491" i="1" l="1"/>
  <c r="AL391" i="1"/>
  <c r="AB387" i="1"/>
  <c r="AL387" i="1" s="1"/>
  <c r="Y383" i="1"/>
  <c r="Y303" i="1"/>
  <c r="AB307" i="1"/>
  <c r="AL307" i="1" s="1"/>
  <c r="AW303" i="1"/>
  <c r="AV299" i="1"/>
  <c r="V299" i="1" s="1"/>
  <c r="AW383" i="1"/>
  <c r="AV379" i="1"/>
  <c r="V379" i="1" s="1"/>
  <c r="AB383" i="1" l="1"/>
  <c r="AL383" i="1" s="1"/>
  <c r="Y379" i="1"/>
  <c r="AB303" i="1"/>
  <c r="AL303" i="1" s="1"/>
  <c r="Y299" i="1"/>
  <c r="AW299" i="1"/>
  <c r="AV295" i="1"/>
  <c r="V295" i="1" s="1"/>
  <c r="AW379" i="1"/>
  <c r="AV375" i="1"/>
  <c r="V375" i="1" s="1"/>
  <c r="AB379" i="1" l="1"/>
  <c r="AL379" i="1" s="1"/>
  <c r="Y375" i="1"/>
  <c r="Y295" i="1"/>
  <c r="AB299" i="1"/>
  <c r="AL299" i="1" s="1"/>
  <c r="AW295" i="1"/>
  <c r="AV291" i="1"/>
  <c r="V291" i="1" s="1"/>
  <c r="AW375" i="1"/>
  <c r="AV371" i="1"/>
  <c r="V371" i="1" s="1"/>
  <c r="AB375" i="1" l="1"/>
  <c r="AL375" i="1" s="1"/>
  <c r="Y371" i="1"/>
  <c r="AB295" i="1"/>
  <c r="AL295" i="1" s="1"/>
  <c r="Y291" i="1"/>
  <c r="AW291" i="1"/>
  <c r="AV287" i="1"/>
  <c r="V287" i="1" s="1"/>
  <c r="AW371" i="1"/>
  <c r="AV367" i="1"/>
  <c r="V367" i="1" s="1"/>
  <c r="AB371" i="1" l="1"/>
  <c r="AL371" i="1" s="1"/>
  <c r="AT371" i="1" s="1"/>
  <c r="Y367" i="1"/>
  <c r="Y287" i="1"/>
  <c r="AB291" i="1"/>
  <c r="AL291" i="1" s="1"/>
  <c r="AW287" i="1"/>
  <c r="AV283" i="1"/>
  <c r="V283" i="1" s="1"/>
  <c r="AW367" i="1"/>
  <c r="AV363" i="1"/>
  <c r="V363" i="1" s="1"/>
  <c r="AB367" i="1" l="1"/>
  <c r="AL367" i="1" s="1"/>
  <c r="AT367" i="1" s="1"/>
  <c r="Y363" i="1"/>
  <c r="AB287" i="1"/>
  <c r="AL287" i="1" s="1"/>
  <c r="Y283" i="1"/>
  <c r="AW283" i="1"/>
  <c r="AV279" i="1"/>
  <c r="V279" i="1" s="1"/>
  <c r="AW363" i="1"/>
  <c r="AV359" i="1"/>
  <c r="V359" i="1" s="1"/>
  <c r="AB363" i="1" l="1"/>
  <c r="AL363" i="1" s="1"/>
  <c r="Y359" i="1"/>
  <c r="Y279" i="1"/>
  <c r="AB283" i="1"/>
  <c r="AL283" i="1" s="1"/>
  <c r="AW279" i="1"/>
  <c r="AV275" i="1"/>
  <c r="V275" i="1" s="1"/>
  <c r="AW359" i="1"/>
  <c r="AV355" i="1"/>
  <c r="V355" i="1" s="1"/>
  <c r="AB359" i="1" l="1"/>
  <c r="AL359" i="1" s="1"/>
  <c r="Y355" i="1"/>
  <c r="AB279" i="1"/>
  <c r="AL279" i="1" s="1"/>
  <c r="Y275" i="1"/>
  <c r="AW275" i="1"/>
  <c r="AV271" i="1"/>
  <c r="V271" i="1" s="1"/>
  <c r="AW355" i="1"/>
  <c r="AV351" i="1"/>
  <c r="V351" i="1" s="1"/>
  <c r="AB355" i="1" l="1"/>
  <c r="AL355" i="1" s="1"/>
  <c r="Y351" i="1"/>
  <c r="Y271" i="1"/>
  <c r="AB275" i="1"/>
  <c r="AL275" i="1" s="1"/>
  <c r="AW271" i="1"/>
  <c r="AV267" i="1"/>
  <c r="V267" i="1" s="1"/>
  <c r="AW351" i="1"/>
  <c r="AV347" i="1"/>
  <c r="V347" i="1" s="1"/>
  <c r="Y347" i="1" l="1"/>
  <c r="AB351" i="1"/>
  <c r="AL351" i="1" s="1"/>
  <c r="AB271" i="1"/>
  <c r="AL271" i="1" s="1"/>
  <c r="Y267" i="1"/>
  <c r="AW267" i="1"/>
  <c r="AV263" i="1"/>
  <c r="V263" i="1" s="1"/>
  <c r="AW347" i="1"/>
  <c r="AV343" i="1"/>
  <c r="V343" i="1" s="1"/>
  <c r="AB347" i="1" l="1"/>
  <c r="AL347" i="1" s="1"/>
  <c r="Y343" i="1"/>
  <c r="Y263" i="1"/>
  <c r="AB267" i="1"/>
  <c r="AL267" i="1" s="1"/>
  <c r="AW263" i="1"/>
  <c r="AV259" i="1"/>
  <c r="V259" i="1" s="1"/>
  <c r="AW343" i="1"/>
  <c r="AV339" i="1"/>
  <c r="V339" i="1" s="1"/>
  <c r="AB343" i="1" l="1"/>
  <c r="AL343" i="1" s="1"/>
  <c r="AT343" i="1" s="1"/>
  <c r="Y339" i="1"/>
  <c r="AB263" i="1"/>
  <c r="AL263" i="1" s="1"/>
  <c r="Y259" i="1"/>
  <c r="AW259" i="1"/>
  <c r="AV255" i="1"/>
  <c r="V255" i="1" s="1"/>
  <c r="AW339" i="1"/>
  <c r="AV335" i="1"/>
  <c r="V335" i="1" s="1"/>
  <c r="AB339" i="1" l="1"/>
  <c r="AL339" i="1" s="1"/>
  <c r="AT339" i="1" s="1"/>
  <c r="AT407" i="1" s="1"/>
  <c r="Y335" i="1"/>
  <c r="AB259" i="1"/>
  <c r="AL259" i="1" s="1"/>
  <c r="AW255" i="1"/>
  <c r="Y255" i="1"/>
  <c r="AW335" i="1"/>
  <c r="AV331" i="1"/>
  <c r="V331" i="1" s="1"/>
  <c r="BD407" i="1" l="1"/>
  <c r="AG502" i="1"/>
  <c r="AB335" i="1"/>
  <c r="AL335" i="1" s="1"/>
  <c r="Y331" i="1"/>
  <c r="AB255" i="1"/>
  <c r="AL255" i="1" s="1"/>
  <c r="AI323" i="1" s="1"/>
  <c r="AW331" i="1"/>
  <c r="AV327" i="1"/>
  <c r="V327" i="1" s="1"/>
  <c r="AB331" i="1" l="1"/>
  <c r="AL331" i="1" s="1"/>
  <c r="AW327" i="1"/>
  <c r="Y327" i="1"/>
  <c r="AB327" i="1" l="1"/>
  <c r="AL327" i="1" s="1"/>
  <c r="AI407" i="1" s="1"/>
  <c r="AI495" i="1" s="1"/>
</calcChain>
</file>

<file path=xl/sharedStrings.xml><?xml version="1.0" encoding="utf-8"?>
<sst xmlns="http://schemas.openxmlformats.org/spreadsheetml/2006/main" count="1769" uniqueCount="166">
  <si>
    <t>・通常時及び時短要請期間中の営業時間を記入してください。</t>
    <rPh sb="1" eb="3">
      <t>ツウジョウ</t>
    </rPh>
    <rPh sb="3" eb="4">
      <t>ジ</t>
    </rPh>
    <rPh sb="4" eb="5">
      <t>オヨ</t>
    </rPh>
    <rPh sb="6" eb="8">
      <t>ジタン</t>
    </rPh>
    <rPh sb="8" eb="10">
      <t>ヨウセイ</t>
    </rPh>
    <rPh sb="10" eb="13">
      <t>キカンチュウ</t>
    </rPh>
    <rPh sb="14" eb="16">
      <t>エイギョウ</t>
    </rPh>
    <rPh sb="16" eb="18">
      <t>ジカン</t>
    </rPh>
    <rPh sb="19" eb="21">
      <t>キニュウ</t>
    </rPh>
    <phoneticPr fontId="3"/>
  </si>
  <si>
    <r>
      <t>・期間中に営業時間のパターンが複数ある場合は、</t>
    </r>
    <r>
      <rPr>
        <u/>
        <sz val="16"/>
        <rFont val="ＭＳ ゴシック"/>
        <family val="3"/>
        <charset val="128"/>
      </rPr>
      <t>パターンごとに</t>
    </r>
    <r>
      <rPr>
        <sz val="16"/>
        <rFont val="ＭＳ ゴシック"/>
        <family val="3"/>
        <charset val="128"/>
      </rPr>
      <t>記入してください。</t>
    </r>
    <rPh sb="1" eb="4">
      <t>キカンチュウ</t>
    </rPh>
    <rPh sb="5" eb="7">
      <t>エイギョウ</t>
    </rPh>
    <rPh sb="7" eb="9">
      <t>ジカン</t>
    </rPh>
    <rPh sb="15" eb="17">
      <t>フクスウ</t>
    </rPh>
    <rPh sb="19" eb="21">
      <t>バアイ</t>
    </rPh>
    <rPh sb="30" eb="32">
      <t>キニュウ</t>
    </rPh>
    <phoneticPr fontId="3"/>
  </si>
  <si>
    <r>
      <t>・時短要請期間中に休業した場合は、</t>
    </r>
    <r>
      <rPr>
        <u/>
        <sz val="16"/>
        <rFont val="ＭＳ ゴシック"/>
        <family val="3"/>
        <charset val="128"/>
      </rPr>
      <t>通常時の営業時間のみ</t>
    </r>
    <r>
      <rPr>
        <sz val="16"/>
        <rFont val="ＭＳ ゴシック"/>
        <family val="3"/>
        <charset val="128"/>
      </rPr>
      <t>記入してください。</t>
    </r>
    <rPh sb="1" eb="3">
      <t>ジタン</t>
    </rPh>
    <rPh sb="3" eb="5">
      <t>ヨウセイ</t>
    </rPh>
    <rPh sb="5" eb="8">
      <t>キカンチュウ</t>
    </rPh>
    <rPh sb="9" eb="11">
      <t>キュウギョウ</t>
    </rPh>
    <rPh sb="13" eb="15">
      <t>バアイ</t>
    </rPh>
    <rPh sb="17" eb="19">
      <t>ツウジョウ</t>
    </rPh>
    <rPh sb="19" eb="20">
      <t>ジ</t>
    </rPh>
    <rPh sb="21" eb="23">
      <t>エイギョウ</t>
    </rPh>
    <rPh sb="23" eb="25">
      <t>ジカン</t>
    </rPh>
    <rPh sb="27" eb="29">
      <t>キニュウ</t>
    </rPh>
    <phoneticPr fontId="3"/>
  </si>
  <si>
    <t>＜時短要請期間等＞</t>
    <rPh sb="1" eb="3">
      <t>ジタン</t>
    </rPh>
    <rPh sb="3" eb="5">
      <t>ヨウセイ</t>
    </rPh>
    <rPh sb="5" eb="7">
      <t>キカン</t>
    </rPh>
    <rPh sb="7" eb="8">
      <t>トウ</t>
    </rPh>
    <phoneticPr fontId="3"/>
  </si>
  <si>
    <t>期間</t>
    <rPh sb="0" eb="2">
      <t>キカン</t>
    </rPh>
    <phoneticPr fontId="3"/>
  </si>
  <si>
    <t>区分</t>
    <rPh sb="0" eb="2">
      <t>クブン</t>
    </rPh>
    <phoneticPr fontId="3"/>
  </si>
  <si>
    <t>要請内容</t>
    <rPh sb="0" eb="2">
      <t>ヨウセイ</t>
    </rPh>
    <rPh sb="2" eb="4">
      <t>ナイヨウ</t>
    </rPh>
    <phoneticPr fontId="3"/>
  </si>
  <si>
    <t>備考</t>
    <rPh sb="0" eb="2">
      <t>ビコウ</t>
    </rPh>
    <phoneticPr fontId="3"/>
  </si>
  <si>
    <t>4/25～5/11</t>
    <phoneticPr fontId="3"/>
  </si>
  <si>
    <t>全日</t>
    <rPh sb="0" eb="2">
      <t>ゼンジツ</t>
    </rPh>
    <phoneticPr fontId="3"/>
  </si>
  <si>
    <t>休業要請</t>
    <rPh sb="0" eb="2">
      <t>キュウギョウ</t>
    </rPh>
    <rPh sb="2" eb="4">
      <t>ヨウセイ</t>
    </rPh>
    <phoneticPr fontId="3"/>
  </si>
  <si>
    <t>5/12～5/31</t>
    <phoneticPr fontId="3"/>
  </si>
  <si>
    <t>土日</t>
    <rPh sb="0" eb="2">
      <t>ドニチ</t>
    </rPh>
    <phoneticPr fontId="3"/>
  </si>
  <si>
    <t>平日</t>
    <rPh sb="0" eb="2">
      <t>ヘイジツ</t>
    </rPh>
    <phoneticPr fontId="3"/>
  </si>
  <si>
    <t>時短要請</t>
    <rPh sb="0" eb="2">
      <t>ジタン</t>
    </rPh>
    <rPh sb="2" eb="4">
      <t>ヨウセイ</t>
    </rPh>
    <phoneticPr fontId="3"/>
  </si>
  <si>
    <t>パターン1</t>
    <phoneticPr fontId="3"/>
  </si>
  <si>
    <t>＜計算用分数換算＞※入力しないでください</t>
    <rPh sb="1" eb="4">
      <t>ケイサンヨウ</t>
    </rPh>
    <rPh sb="10" eb="12">
      <t>ニュウリョク</t>
    </rPh>
    <phoneticPr fontId="3"/>
  </si>
  <si>
    <t>[通常時]　</t>
    <rPh sb="1" eb="3">
      <t>ツウジョウ</t>
    </rPh>
    <rPh sb="3" eb="4">
      <t>ジ</t>
    </rPh>
    <phoneticPr fontId="3"/>
  </si>
  <si>
    <t>[通常時の営業時間数]　</t>
    <rPh sb="1" eb="3">
      <t>ツウジョウ</t>
    </rPh>
    <rPh sb="3" eb="4">
      <t>ジ</t>
    </rPh>
    <rPh sb="5" eb="7">
      <t>エイギョウ</t>
    </rPh>
    <rPh sb="7" eb="10">
      <t>ジカンスウ</t>
    </rPh>
    <phoneticPr fontId="3"/>
  </si>
  <si>
    <t>営業終了時間</t>
    <rPh sb="0" eb="2">
      <t>エイギョウ</t>
    </rPh>
    <rPh sb="2" eb="4">
      <t>シュウリョウ</t>
    </rPh>
    <rPh sb="4" eb="6">
      <t>ジカン</t>
    </rPh>
    <phoneticPr fontId="3"/>
  </si>
  <si>
    <t>営業時間</t>
    <rPh sb="0" eb="2">
      <t>エイギョウ</t>
    </rPh>
    <rPh sb="2" eb="4">
      <t>ジカン</t>
    </rPh>
    <phoneticPr fontId="3"/>
  </si>
  <si>
    <t>営業時間
（*1）</t>
    <rPh sb="0" eb="2">
      <t>エイギョウ</t>
    </rPh>
    <rPh sb="2" eb="4">
      <t>ジカン</t>
    </rPh>
    <phoneticPr fontId="3"/>
  </si>
  <si>
    <t>開始</t>
    <rPh sb="0" eb="2">
      <t>カイシ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</si>
  <si>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</si>
  <si>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</si>
  <si>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</si>
  <si>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終了</t>
    <rPh sb="0" eb="2">
      <t>シュウリョウ</t>
    </rPh>
    <phoneticPr fontId="3"/>
  </si>
  <si>
    <t>営業時間数
Ｘⅰ</t>
    <rPh sb="0" eb="2">
      <t>エイギョウ</t>
    </rPh>
    <rPh sb="2" eb="4">
      <t>ジカン</t>
    </rPh>
    <rPh sb="4" eb="5">
      <t>カズ</t>
    </rPh>
    <phoneticPr fontId="3"/>
  </si>
  <si>
    <t>時間</t>
    <rPh sb="0" eb="1">
      <t>ジ</t>
    </rPh>
    <rPh sb="1" eb="2">
      <t>アイダ</t>
    </rPh>
    <phoneticPr fontId="3"/>
  </si>
  <si>
    <t>①</t>
    <phoneticPr fontId="3"/>
  </si>
  <si>
    <t>Ａ</t>
    <phoneticPr fontId="3"/>
  </si>
  <si>
    <t>※自動入力</t>
    <rPh sb="1" eb="3">
      <t>ジドウ</t>
    </rPh>
    <rPh sb="3" eb="5">
      <t>ニュウリョク</t>
    </rPh>
    <phoneticPr fontId="3"/>
  </si>
  <si>
    <t>計算上の</t>
    <rPh sb="0" eb="3">
      <t>ケイサンジョウ</t>
    </rPh>
    <phoneticPr fontId="3"/>
  </si>
  <si>
    <t>実際の</t>
    <phoneticPr fontId="3"/>
  </si>
  <si>
    <t>20時又は</t>
    <phoneticPr fontId="3"/>
  </si>
  <si>
    <t>[終了時間の短縮]　</t>
    <rPh sb="1" eb="3">
      <t>シュウリョウ</t>
    </rPh>
    <rPh sb="3" eb="5">
      <t>ジカン</t>
    </rPh>
    <rPh sb="6" eb="8">
      <t>タンシュク</t>
    </rPh>
    <phoneticPr fontId="3"/>
  </si>
  <si>
    <t>終了時間</t>
    <phoneticPr fontId="3"/>
  </si>
  <si>
    <t>終了時間</t>
    <rPh sb="0" eb="2">
      <t>シュウリョウ</t>
    </rPh>
    <rPh sb="2" eb="4">
      <t>ジカン</t>
    </rPh>
    <phoneticPr fontId="3"/>
  </si>
  <si>
    <t>21時まで</t>
    <rPh sb="2" eb="3">
      <t>ジ</t>
    </rPh>
    <phoneticPr fontId="3"/>
  </si>
  <si>
    <t>短縮時間
Ｙⅰ（*2）</t>
    <rPh sb="0" eb="2">
      <t>タンシュク</t>
    </rPh>
    <rPh sb="2" eb="4">
      <t>ジカン</t>
    </rPh>
    <phoneticPr fontId="3"/>
  </si>
  <si>
    <t>②</t>
    <phoneticPr fontId="3"/>
  </si>
  <si>
    <t>②'</t>
    <phoneticPr fontId="3"/>
  </si>
  <si>
    <t>②"</t>
    <phoneticPr fontId="3"/>
  </si>
  <si>
    <t>※②'と②"いずれか大きい方</t>
    <rPh sb="10" eb="11">
      <t>オオ</t>
    </rPh>
    <rPh sb="13" eb="14">
      <t>ホウ</t>
    </rPh>
    <phoneticPr fontId="3"/>
  </si>
  <si>
    <t>※20時又は21時を超える場合は</t>
    <rPh sb="3" eb="4">
      <t>ジ</t>
    </rPh>
    <rPh sb="4" eb="5">
      <t>マタ</t>
    </rPh>
    <rPh sb="8" eb="9">
      <t>ジ</t>
    </rPh>
    <rPh sb="10" eb="11">
      <t>コ</t>
    </rPh>
    <rPh sb="13" eb="15">
      <t>バアイ</t>
    </rPh>
    <phoneticPr fontId="3"/>
  </si>
  <si>
    <t>[時短比率]　</t>
    <rPh sb="1" eb="3">
      <t>ジタン</t>
    </rPh>
    <rPh sb="3" eb="5">
      <t>ヒリツ</t>
    </rPh>
    <phoneticPr fontId="3"/>
  </si>
  <si>
    <t>短縮時間</t>
    <rPh sb="0" eb="2">
      <t>タンシュク</t>
    </rPh>
    <rPh sb="2" eb="4">
      <t>ジカン</t>
    </rPh>
    <phoneticPr fontId="3"/>
  </si>
  <si>
    <t>　短縮時間なし</t>
    <rPh sb="1" eb="3">
      <t>タンシュク</t>
    </rPh>
    <rPh sb="3" eb="5">
      <t>ジカン</t>
    </rPh>
    <phoneticPr fontId="3"/>
  </si>
  <si>
    <t>時短比率
Ｚⅰ＝Ｙⅰ/Ｘⅰ</t>
    <rPh sb="0" eb="2">
      <t>ジタン</t>
    </rPh>
    <rPh sb="2" eb="4">
      <t>ヒリツ</t>
    </rPh>
    <phoneticPr fontId="3"/>
  </si>
  <si>
    <t>Ｂ</t>
    <phoneticPr fontId="3"/>
  </si>
  <si>
    <t>①－②</t>
    <phoneticPr fontId="3"/>
  </si>
  <si>
    <t>※少数点第４位切上</t>
    <rPh sb="1" eb="3">
      <t>ショウスウ</t>
    </rPh>
    <rPh sb="3" eb="4">
      <t>テン</t>
    </rPh>
    <rPh sb="4" eb="5">
      <t>ダイ</t>
    </rPh>
    <rPh sb="6" eb="7">
      <t>イ</t>
    </rPh>
    <rPh sb="7" eb="8">
      <t>キ</t>
    </rPh>
    <rPh sb="8" eb="9">
      <t>ア</t>
    </rPh>
    <phoneticPr fontId="3"/>
  </si>
  <si>
    <t>□</t>
  </si>
  <si>
    <t>イベント開催時の営業パターンである</t>
    <rPh sb="4" eb="6">
      <t>カイサイ</t>
    </rPh>
    <rPh sb="6" eb="7">
      <t>ジ</t>
    </rPh>
    <rPh sb="8" eb="10">
      <t>エイギョウ</t>
    </rPh>
    <phoneticPr fontId="3"/>
  </si>
  <si>
    <t>パターン2</t>
    <phoneticPr fontId="3"/>
  </si>
  <si>
    <t>※対象期間内の営業時間のパターンがひとつしかない場合は記入不要です。</t>
    <rPh sb="1" eb="3">
      <t>タイショウ</t>
    </rPh>
    <rPh sb="3" eb="5">
      <t>キカン</t>
    </rPh>
    <rPh sb="5" eb="6">
      <t>ナイ</t>
    </rPh>
    <rPh sb="7" eb="9">
      <t>エイギョウ</t>
    </rPh>
    <rPh sb="9" eb="11">
      <t>ジカン</t>
    </rPh>
    <rPh sb="24" eb="26">
      <t>バアイ</t>
    </rPh>
    <rPh sb="27" eb="29">
      <t>キニュウ</t>
    </rPh>
    <rPh sb="29" eb="31">
      <t>フヨウ</t>
    </rPh>
    <phoneticPr fontId="3"/>
  </si>
  <si>
    <t>営業時間数
Ｘⅱ</t>
    <rPh sb="0" eb="2">
      <t>エイギョウ</t>
    </rPh>
    <rPh sb="2" eb="4">
      <t>ジカン</t>
    </rPh>
    <rPh sb="4" eb="5">
      <t>カズ</t>
    </rPh>
    <phoneticPr fontId="3"/>
  </si>
  <si>
    <t>営業時間
（*2）</t>
    <rPh sb="0" eb="2">
      <t>エイギョウ</t>
    </rPh>
    <rPh sb="2" eb="4">
      <t>ジカン</t>
    </rPh>
    <phoneticPr fontId="3"/>
  </si>
  <si>
    <t>短縮時間
Ｙⅱ（*3）</t>
    <rPh sb="0" eb="2">
      <t>タンシュク</t>
    </rPh>
    <rPh sb="2" eb="4">
      <t>ジカン</t>
    </rPh>
    <phoneticPr fontId="3"/>
  </si>
  <si>
    <t>時短比率
Ｚⅱ＝Ｙⅱ/Ｘⅱ</t>
    <rPh sb="0" eb="2">
      <t>ジタン</t>
    </rPh>
    <rPh sb="2" eb="4">
      <t>ヒリツ</t>
    </rPh>
    <phoneticPr fontId="3"/>
  </si>
  <si>
    <t>イベント関連施設におけるイベント開催時の営業パターンである</t>
    <rPh sb="4" eb="6">
      <t>カンレン</t>
    </rPh>
    <rPh sb="6" eb="8">
      <t>シセツ</t>
    </rPh>
    <rPh sb="16" eb="18">
      <t>カイサイ</t>
    </rPh>
    <rPh sb="18" eb="19">
      <t>ジ</t>
    </rPh>
    <rPh sb="20" eb="22">
      <t>エイギョウ</t>
    </rPh>
    <phoneticPr fontId="3"/>
  </si>
  <si>
    <t>パターン3</t>
    <phoneticPr fontId="3"/>
  </si>
  <si>
    <t>※対象期間内の営業時間のパターンがない場合は記入不要です。</t>
    <rPh sb="1" eb="3">
      <t>タイショウ</t>
    </rPh>
    <rPh sb="3" eb="5">
      <t>キカン</t>
    </rPh>
    <rPh sb="5" eb="6">
      <t>ナイ</t>
    </rPh>
    <rPh sb="7" eb="9">
      <t>エイギョウ</t>
    </rPh>
    <rPh sb="9" eb="11">
      <t>ジカン</t>
    </rPh>
    <rPh sb="19" eb="21">
      <t>バアイ</t>
    </rPh>
    <rPh sb="22" eb="24">
      <t>キニュウ</t>
    </rPh>
    <rPh sb="24" eb="26">
      <t>フヨウ</t>
    </rPh>
    <phoneticPr fontId="3"/>
  </si>
  <si>
    <t>パターン4</t>
    <phoneticPr fontId="3"/>
  </si>
  <si>
    <t>パターン5</t>
    <phoneticPr fontId="3"/>
  </si>
  <si>
    <t>パターン6</t>
    <phoneticPr fontId="3"/>
  </si>
  <si>
    <t>パターン7</t>
    <phoneticPr fontId="3"/>
  </si>
  <si>
    <t>パターン8</t>
    <phoneticPr fontId="3"/>
  </si>
  <si>
    <t>パターン9</t>
    <phoneticPr fontId="3"/>
  </si>
  <si>
    <t>パターン10</t>
    <phoneticPr fontId="3"/>
  </si>
  <si>
    <t>※パターン4～パターン10の入力欄は非表示にしています。パターンが足りない場合は、「再表示」させてください。</t>
    <rPh sb="14" eb="17">
      <t>ニュウリョクラン</t>
    </rPh>
    <rPh sb="18" eb="21">
      <t>ヒヒョウジ</t>
    </rPh>
    <rPh sb="33" eb="34">
      <t>タ</t>
    </rPh>
    <rPh sb="37" eb="39">
      <t>バアイ</t>
    </rPh>
    <rPh sb="42" eb="43">
      <t>サイ</t>
    </rPh>
    <rPh sb="43" eb="45">
      <t>ヒョウジ</t>
    </rPh>
    <phoneticPr fontId="3"/>
  </si>
  <si>
    <t>＜協力金の考え方＞</t>
    <rPh sb="1" eb="4">
      <t>キョウリョクキン</t>
    </rPh>
    <rPh sb="5" eb="6">
      <t>カンガ</t>
    </rPh>
    <rPh sb="7" eb="8">
      <t>カタ</t>
    </rPh>
    <phoneticPr fontId="3"/>
  </si>
  <si>
    <t>区　分</t>
    <rPh sb="0" eb="1">
      <t>ク</t>
    </rPh>
    <rPh sb="2" eb="3">
      <t>ブン</t>
    </rPh>
    <phoneticPr fontId="3"/>
  </si>
  <si>
    <t>計算方法</t>
    <rPh sb="0" eb="2">
      <t>ケイサン</t>
    </rPh>
    <rPh sb="2" eb="4">
      <t>ホウホウ</t>
    </rPh>
    <phoneticPr fontId="3"/>
  </si>
  <si>
    <t>一日あたり支給額</t>
    <rPh sb="0" eb="2">
      <t>イチニチ</t>
    </rPh>
    <rPh sb="5" eb="7">
      <t>シキュウ</t>
    </rPh>
    <rPh sb="7" eb="8">
      <t>ガク</t>
    </rPh>
    <phoneticPr fontId="3"/>
  </si>
  <si>
    <t>自己利用部分の
休業面積</t>
    <rPh sb="0" eb="2">
      <t>ジコ</t>
    </rPh>
    <rPh sb="2" eb="4">
      <t>リヨウ</t>
    </rPh>
    <rPh sb="4" eb="6">
      <t>ブブン</t>
    </rPh>
    <rPh sb="8" eb="9">
      <t>キュウ</t>
    </rPh>
    <rPh sb="9" eb="10">
      <t>ゴウ</t>
    </rPh>
    <rPh sb="10" eb="11">
      <t>メン</t>
    </rPh>
    <rPh sb="11" eb="12">
      <t>セキ</t>
    </rPh>
    <phoneticPr fontId="3"/>
  </si>
  <si>
    <t>（</t>
    <phoneticPr fontId="3"/>
  </si>
  <si>
    <t>休業面積</t>
    <rPh sb="0" eb="2">
      <t>キュウギョウ</t>
    </rPh>
    <rPh sb="2" eb="4">
      <t>メンセキ</t>
    </rPh>
    <phoneticPr fontId="3"/>
  </si>
  <si>
    <t>－</t>
    <phoneticPr fontId="3"/>
  </si>
  <si>
    <t>㎡）</t>
    <phoneticPr fontId="3"/>
  </si>
  <si>
    <t>÷</t>
    <phoneticPr fontId="3"/>
  </si>
  <si>
    <t>㎡＝</t>
    <phoneticPr fontId="3"/>
  </si>
  <si>
    <r>
      <t>加算</t>
    </r>
    <r>
      <rPr>
        <sz val="16"/>
        <rFont val="ＭＳ ゴシック"/>
        <family val="3"/>
        <charset val="128"/>
      </rPr>
      <t>単位</t>
    </r>
    <rPh sb="0" eb="2">
      <t>カサン</t>
    </rPh>
    <rPh sb="2" eb="4">
      <t>タンイ</t>
    </rPh>
    <phoneticPr fontId="3"/>
  </si>
  <si>
    <t>※少数点以下切捨</t>
    <rPh sb="1" eb="3">
      <t>ショウスウ</t>
    </rPh>
    <rPh sb="3" eb="4">
      <t>テン</t>
    </rPh>
    <rPh sb="4" eb="6">
      <t>イカ</t>
    </rPh>
    <rPh sb="6" eb="7">
      <t>キ</t>
    </rPh>
    <rPh sb="7" eb="8">
      <t>ス</t>
    </rPh>
    <phoneticPr fontId="3"/>
  </si>
  <si>
    <t>Ａ＋Ｂ</t>
    <phoneticPr fontId="3"/>
  </si>
  <si>
    <t>万円</t>
    <rPh sb="0" eb="2">
      <t>マンエン</t>
    </rPh>
    <phoneticPr fontId="3"/>
  </si>
  <si>
    <t>万円＋</t>
    <rPh sb="0" eb="1">
      <t>マン</t>
    </rPh>
    <rPh sb="1" eb="2">
      <t>エン</t>
    </rPh>
    <phoneticPr fontId="3"/>
  </si>
  <si>
    <t>×</t>
    <phoneticPr fontId="3"/>
  </si>
  <si>
    <t>万円＝</t>
    <rPh sb="0" eb="1">
      <t>マン</t>
    </rPh>
    <rPh sb="1" eb="2">
      <t>エン</t>
    </rPh>
    <phoneticPr fontId="3"/>
  </si>
  <si>
    <t>※基礎額</t>
    <rPh sb="1" eb="3">
      <t>キソ</t>
    </rPh>
    <rPh sb="3" eb="4">
      <t>ガク</t>
    </rPh>
    <phoneticPr fontId="3"/>
  </si>
  <si>
    <t>テナント等数</t>
    <rPh sb="4" eb="5">
      <t>トウ</t>
    </rPh>
    <rPh sb="5" eb="6">
      <t>スウ</t>
    </rPh>
    <phoneticPr fontId="3"/>
  </si>
  <si>
    <t>　テナント店舗数</t>
    <rPh sb="5" eb="7">
      <t>テンポ</t>
    </rPh>
    <rPh sb="7" eb="8">
      <t>スウ</t>
    </rPh>
    <phoneticPr fontId="3"/>
  </si>
  <si>
    <t>※時短要請対象期間は時短比率を乗じる</t>
    <rPh sb="1" eb="3">
      <t>ジタン</t>
    </rPh>
    <rPh sb="3" eb="5">
      <t>ヨウセイ</t>
    </rPh>
    <rPh sb="5" eb="7">
      <t>タイショウ</t>
    </rPh>
    <rPh sb="7" eb="9">
      <t>キカン</t>
    </rPh>
    <rPh sb="10" eb="12">
      <t>ジタン</t>
    </rPh>
    <rPh sb="12" eb="14">
      <t>ヒリツ</t>
    </rPh>
    <rPh sb="15" eb="16">
      <t>ジョウ</t>
    </rPh>
    <phoneticPr fontId="3"/>
  </si>
  <si>
    <t>※10店舗以上の場合のみ</t>
    <rPh sb="3" eb="5">
      <t>テンポ</t>
    </rPh>
    <rPh sb="5" eb="7">
      <t>イジョウ</t>
    </rPh>
    <rPh sb="8" eb="10">
      <t>バアイ</t>
    </rPh>
    <phoneticPr fontId="3"/>
  </si>
  <si>
    <t>〔計算変数入力項目〕</t>
    <rPh sb="1" eb="3">
      <t>ケイサン</t>
    </rPh>
    <rPh sb="3" eb="5">
      <t>ヘンスウ</t>
    </rPh>
    <rPh sb="5" eb="7">
      <t>ニュウリョク</t>
    </rPh>
    <rPh sb="7" eb="9">
      <t>コウモク</t>
    </rPh>
    <phoneticPr fontId="3"/>
  </si>
  <si>
    <t>自己利用部分の休業等面積</t>
    <rPh sb="0" eb="6">
      <t>ジコリヨウブブン</t>
    </rPh>
    <rPh sb="7" eb="9">
      <t>キュウギョウ</t>
    </rPh>
    <rPh sb="9" eb="10">
      <t>トウ</t>
    </rPh>
    <rPh sb="10" eb="12">
      <t>メンセキ</t>
    </rPh>
    <phoneticPr fontId="3"/>
  </si>
  <si>
    <t>㎡</t>
    <phoneticPr fontId="3"/>
  </si>
  <si>
    <t>テナント店舗数</t>
    <rPh sb="4" eb="6">
      <t>テンポ</t>
    </rPh>
    <rPh sb="6" eb="7">
      <t>スウ</t>
    </rPh>
    <phoneticPr fontId="3"/>
  </si>
  <si>
    <t>店舗</t>
    <rPh sb="0" eb="2">
      <t>テンポ</t>
    </rPh>
    <phoneticPr fontId="3"/>
  </si>
  <si>
    <t>店舗数が日によって異なる場合は、下表の「テナント等店舗数」欄に直接店舗数を入力してください。</t>
    <rPh sb="0" eb="2">
      <t>テンポ</t>
    </rPh>
    <rPh sb="2" eb="3">
      <t>スウ</t>
    </rPh>
    <rPh sb="4" eb="5">
      <t>ヒ</t>
    </rPh>
    <rPh sb="9" eb="10">
      <t>コト</t>
    </rPh>
    <rPh sb="12" eb="14">
      <t>バアイ</t>
    </rPh>
    <rPh sb="16" eb="18">
      <t>カヒョウ</t>
    </rPh>
    <rPh sb="24" eb="25">
      <t>トウ</t>
    </rPh>
    <rPh sb="25" eb="28">
      <t>テンポスウ</t>
    </rPh>
    <rPh sb="29" eb="30">
      <t>ラン</t>
    </rPh>
    <rPh sb="31" eb="33">
      <t>チョクセツ</t>
    </rPh>
    <rPh sb="33" eb="36">
      <t>テンポスウ</t>
    </rPh>
    <rPh sb="37" eb="39">
      <t>ニュウリョク</t>
    </rPh>
    <phoneticPr fontId="3"/>
  </si>
  <si>
    <t>＜協力金額＞</t>
    <rPh sb="1" eb="3">
      <t>キョウリョク</t>
    </rPh>
    <rPh sb="3" eb="5">
      <t>キンガク</t>
    </rPh>
    <phoneticPr fontId="3"/>
  </si>
  <si>
    <t>・</t>
    <phoneticPr fontId="3"/>
  </si>
  <si>
    <t>下表の太枠部分に必要事項を記入してください。</t>
    <rPh sb="0" eb="2">
      <t>カヒョウ</t>
    </rPh>
    <rPh sb="3" eb="5">
      <t>フトワク</t>
    </rPh>
    <rPh sb="5" eb="7">
      <t>ブブン</t>
    </rPh>
    <rPh sb="8" eb="10">
      <t>ヒツヨウ</t>
    </rPh>
    <rPh sb="10" eb="12">
      <t>ジコウ</t>
    </rPh>
    <rPh sb="13" eb="15">
      <t>キニュウ</t>
    </rPh>
    <phoneticPr fontId="3"/>
  </si>
  <si>
    <t>「休業等」欄には、休業要請に応じた日に「○」を、時短要請に応じた日に「△」を、通常時の</t>
    <rPh sb="1" eb="3">
      <t>キュウギョウ</t>
    </rPh>
    <rPh sb="3" eb="4">
      <t>トウ</t>
    </rPh>
    <rPh sb="5" eb="6">
      <t>ラン</t>
    </rPh>
    <rPh sb="9" eb="11">
      <t>キュウギョウ</t>
    </rPh>
    <rPh sb="11" eb="13">
      <t>ヨウセイ</t>
    </rPh>
    <rPh sb="14" eb="15">
      <t>オウ</t>
    </rPh>
    <rPh sb="17" eb="18">
      <t>ヒ</t>
    </rPh>
    <rPh sb="24" eb="26">
      <t>ジタン</t>
    </rPh>
    <rPh sb="26" eb="28">
      <t>ヨウセイ</t>
    </rPh>
    <rPh sb="29" eb="30">
      <t>オウ</t>
    </rPh>
    <rPh sb="32" eb="33">
      <t>ヒ</t>
    </rPh>
    <phoneticPr fontId="3"/>
  </si>
  <si>
    <t>※</t>
    <phoneticPr fontId="3"/>
  </si>
  <si>
    <t>5/12以降の土日は休業要請期間です。休業した場合のみ「○」を記入してください。</t>
    <rPh sb="4" eb="6">
      <t>イコウ</t>
    </rPh>
    <rPh sb="19" eb="21">
      <t>キュウギョウ</t>
    </rPh>
    <rPh sb="23" eb="25">
      <t>バアイ</t>
    </rPh>
    <rPh sb="31" eb="33">
      <t>キニュウ</t>
    </rPh>
    <phoneticPr fontId="3"/>
  </si>
  <si>
    <t>日によって営業時間が異なる場合は、時短状況欄にパターン番号を記入してください。</t>
    <rPh sb="0" eb="1">
      <t>ヒ</t>
    </rPh>
    <rPh sb="5" eb="9">
      <t>エイギョウジカン</t>
    </rPh>
    <rPh sb="10" eb="11">
      <t>コト</t>
    </rPh>
    <rPh sb="13" eb="15">
      <t>バアイ</t>
    </rPh>
    <rPh sb="17" eb="19">
      <t>ジタン</t>
    </rPh>
    <rPh sb="19" eb="21">
      <t>ジョウキョウ</t>
    </rPh>
    <rPh sb="21" eb="22">
      <t>ラン</t>
    </rPh>
    <rPh sb="27" eb="29">
      <t>バンゴウ</t>
    </rPh>
    <rPh sb="30" eb="32">
      <t>キニュウ</t>
    </rPh>
    <phoneticPr fontId="3"/>
  </si>
  <si>
    <t>※入力しないでください</t>
    <rPh sb="1" eb="3">
      <t>ニュウリョク</t>
    </rPh>
    <phoneticPr fontId="3"/>
  </si>
  <si>
    <t>月日</t>
    <rPh sb="0" eb="2">
      <t>ツキヒ</t>
    </rPh>
    <phoneticPr fontId="3"/>
  </si>
  <si>
    <t>休業等</t>
    <rPh sb="0" eb="2">
      <t>キュウギョウ</t>
    </rPh>
    <rPh sb="2" eb="3">
      <t>トウ</t>
    </rPh>
    <phoneticPr fontId="3"/>
  </si>
  <si>
    <t>休業等
面積</t>
    <rPh sb="0" eb="2">
      <t>キュウギョウ</t>
    </rPh>
    <rPh sb="2" eb="3">
      <t>トウ</t>
    </rPh>
    <rPh sb="4" eb="6">
      <t>メンセキ</t>
    </rPh>
    <phoneticPr fontId="3"/>
  </si>
  <si>
    <t>区分別支給額</t>
    <rPh sb="0" eb="2">
      <t>クブン</t>
    </rPh>
    <rPh sb="2" eb="3">
      <t>ベツ</t>
    </rPh>
    <rPh sb="3" eb="6">
      <t>シキュウガク</t>
    </rPh>
    <phoneticPr fontId="3"/>
  </si>
  <si>
    <t>時短状況</t>
    <rPh sb="0" eb="2">
      <t>ジタン</t>
    </rPh>
    <rPh sb="2" eb="4">
      <t>ジョウキョウ</t>
    </rPh>
    <phoneticPr fontId="3"/>
  </si>
  <si>
    <t>継続性
ﾁｪｯｸ</t>
    <rPh sb="0" eb="3">
      <t>ケイゾクセイ</t>
    </rPh>
    <phoneticPr fontId="3"/>
  </si>
  <si>
    <t>計算対象ﾁｪｯｸ</t>
    <rPh sb="0" eb="2">
      <t>ケイサン</t>
    </rPh>
    <rPh sb="2" eb="4">
      <t>タイショウ</t>
    </rPh>
    <phoneticPr fontId="3"/>
  </si>
  <si>
    <t>面積（A）</t>
    <rPh sb="0" eb="2">
      <t>メンセキ</t>
    </rPh>
    <phoneticPr fontId="3"/>
  </si>
  <si>
    <t>パターン</t>
    <phoneticPr fontId="3"/>
  </si>
  <si>
    <t>時短
比率
（β）</t>
    <rPh sb="0" eb="2">
      <t>ジタン</t>
    </rPh>
    <rPh sb="3" eb="5">
      <t>ヒリツ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</si>
  <si>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</si>
  <si>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</si>
  <si>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日</t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</si>
  <si>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</si>
  <si>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</si>
  <si>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</si>
  <si>
    <t>木</t>
  </si>
  <si>
    <t>金</t>
  </si>
  <si>
    <t>土</t>
  </si>
  <si>
    <t>日</t>
  </si>
  <si>
    <t>月</t>
  </si>
  <si>
    <t>火</t>
  </si>
  <si>
    <t>小計（4/25～5/11）</t>
    <rPh sb="0" eb="1">
      <t>ショウ</t>
    </rPh>
    <rPh sb="1" eb="2">
      <t>ケイ</t>
    </rPh>
    <phoneticPr fontId="3"/>
  </si>
  <si>
    <t>枠外</t>
    <rPh sb="0" eb="1">
      <t>ワク</t>
    </rPh>
    <rPh sb="1" eb="2">
      <t>ガイ</t>
    </rPh>
    <phoneticPr fontId="3"/>
  </si>
  <si>
    <t>小計（5/12～5/31）</t>
    <rPh sb="0" eb="1">
      <t>ショウ</t>
    </rPh>
    <rPh sb="1" eb="2">
      <t>ケイ</t>
    </rPh>
    <phoneticPr fontId="3"/>
  </si>
  <si>
    <t>合　　　　計</t>
    <rPh sb="0" eb="1">
      <t>ゴウ</t>
    </rPh>
    <rPh sb="5" eb="6">
      <t>ケイ</t>
    </rPh>
    <phoneticPr fontId="3"/>
  </si>
  <si>
    <t>テナント数（B）</t>
    <rPh sb="4" eb="5">
      <t>スウ</t>
    </rPh>
    <phoneticPr fontId="3"/>
  </si>
  <si>
    <t>　通常時及び時短要請期間中の営業時間等</t>
    <rPh sb="1" eb="3">
      <t>ツウジョウ</t>
    </rPh>
    <rPh sb="3" eb="4">
      <t>ジ</t>
    </rPh>
    <rPh sb="4" eb="5">
      <t>オヨ</t>
    </rPh>
    <rPh sb="6" eb="8">
      <t>ジタン</t>
    </rPh>
    <rPh sb="8" eb="10">
      <t>ヨウセイ</t>
    </rPh>
    <rPh sb="10" eb="13">
      <t>キカンチュウ</t>
    </rPh>
    <rPh sb="14" eb="16">
      <t>エイギョウ</t>
    </rPh>
    <rPh sb="16" eb="18">
      <t>ジカン</t>
    </rPh>
    <rPh sb="18" eb="19">
      <t>トウ</t>
    </rPh>
    <phoneticPr fontId="3"/>
  </si>
  <si>
    <t>　協力金額</t>
    <rPh sb="1" eb="3">
      <t>キョウリョク</t>
    </rPh>
    <rPh sb="3" eb="5">
      <t>キンガク</t>
    </rPh>
    <phoneticPr fontId="3"/>
  </si>
  <si>
    <t>事務局使用欄
支給額には影響ありません。</t>
    <rPh sb="0" eb="3">
      <t>ジムキョク</t>
    </rPh>
    <rPh sb="3" eb="6">
      <t>シヨウラン</t>
    </rPh>
    <rPh sb="7" eb="10">
      <t>シキュウガク</t>
    </rPh>
    <rPh sb="12" eb="14">
      <t>エイキョウ</t>
    </rPh>
    <phoneticPr fontId="3"/>
  </si>
  <si>
    <t>支給額計算書</t>
    <rPh sb="0" eb="3">
      <t>シキュウガク</t>
    </rPh>
    <rPh sb="3" eb="6">
      <t>ケイサンショ</t>
    </rPh>
    <phoneticPr fontId="3"/>
  </si>
  <si>
    <t>4/25～5/11</t>
    <phoneticPr fontId="3"/>
  </si>
  <si>
    <t>5/12～5/31</t>
    <phoneticPr fontId="3"/>
  </si>
  <si>
    <t>（様式Ｂ）</t>
    <rPh sb="1" eb="3">
      <t>ヨウシキ</t>
    </rPh>
    <phoneticPr fontId="3"/>
  </si>
  <si>
    <t>特定大規模施設（屋内運動施設）運営事業者</t>
    <rPh sb="0" eb="2">
      <t>トクテイ</t>
    </rPh>
    <rPh sb="2" eb="5">
      <t>ダイキボ</t>
    </rPh>
    <rPh sb="5" eb="7">
      <t>シセツ</t>
    </rPh>
    <rPh sb="8" eb="10">
      <t>オクナイ</t>
    </rPh>
    <rPh sb="10" eb="12">
      <t>ウンドウ</t>
    </rPh>
    <rPh sb="12" eb="14">
      <t>シセツ</t>
    </rPh>
    <rPh sb="15" eb="17">
      <t>ウンエイ</t>
    </rPh>
    <rPh sb="17" eb="20">
      <t>ジギョウシャ</t>
    </rPh>
    <phoneticPr fontId="3"/>
  </si>
  <si>
    <t>自己利用部分（施設運営事業者自らが一般消費者向けに直接サービスを提供している部分）のうち、要請に応じて休業または時短営業を行っている部分の面積
（テナント店舗、飲食店として協力金の支給を受ける店舗の面積などは含みません。）</t>
    <rPh sb="0" eb="6">
      <t>ジコリヨウブブン</t>
    </rPh>
    <rPh sb="7" eb="9">
      <t>シセツ</t>
    </rPh>
    <rPh sb="9" eb="11">
      <t>ウンエイ</t>
    </rPh>
    <rPh sb="11" eb="14">
      <t>ジギョウシャ</t>
    </rPh>
    <rPh sb="14" eb="15">
      <t>ミズカ</t>
    </rPh>
    <rPh sb="17" eb="19">
      <t>イッパン</t>
    </rPh>
    <rPh sb="19" eb="22">
      <t>ショウヒシャ</t>
    </rPh>
    <rPh sb="22" eb="23">
      <t>ム</t>
    </rPh>
    <rPh sb="25" eb="27">
      <t>チョクセツ</t>
    </rPh>
    <rPh sb="32" eb="34">
      <t>テイキョウ</t>
    </rPh>
    <rPh sb="33" eb="34">
      <t>キョウ</t>
    </rPh>
    <rPh sb="38" eb="40">
      <t>ブブン</t>
    </rPh>
    <rPh sb="77" eb="79">
      <t>テンポ</t>
    </rPh>
    <rPh sb="80" eb="83">
      <t>インショクテン</t>
    </rPh>
    <rPh sb="86" eb="89">
      <t>キョウリョクキン</t>
    </rPh>
    <rPh sb="90" eb="92">
      <t>シキュウ</t>
    </rPh>
    <rPh sb="93" eb="94">
      <t>ウ</t>
    </rPh>
    <rPh sb="96" eb="98">
      <t>テンポ</t>
    </rPh>
    <rPh sb="99" eb="101">
      <t>メンセキ</t>
    </rPh>
    <rPh sb="104" eb="105">
      <t>フク</t>
    </rPh>
    <phoneticPr fontId="3"/>
  </si>
  <si>
    <r>
      <rPr>
        <b/>
        <sz val="28"/>
        <rFont val="ＭＳ Ｐゴシック"/>
        <family val="3"/>
        <charset val="128"/>
      </rPr>
      <t>申請者名</t>
    </r>
    <r>
      <rPr>
        <sz val="28"/>
        <rFont val="ＭＳ Ｐゴシック"/>
        <family val="3"/>
        <charset val="128"/>
      </rPr>
      <t xml:space="preserve">
</t>
    </r>
    <r>
      <rPr>
        <sz val="14"/>
        <rFont val="ＭＳ Ｐゴシック"/>
        <family val="3"/>
        <charset val="128"/>
      </rPr>
      <t>法人名又は個人事業主氏名</t>
    </r>
    <rPh sb="0" eb="3">
      <t>シンセイシャ</t>
    </rPh>
    <rPh sb="3" eb="4">
      <t>メイ</t>
    </rPh>
    <rPh sb="5" eb="8">
      <t>ホウジンメイ</t>
    </rPh>
    <rPh sb="8" eb="9">
      <t>マタ</t>
    </rPh>
    <rPh sb="10" eb="12">
      <t>コジン</t>
    </rPh>
    <rPh sb="12" eb="15">
      <t>ジギョウヌシ</t>
    </rPh>
    <rPh sb="15" eb="17">
      <t>シメイ</t>
    </rPh>
    <phoneticPr fontId="3"/>
  </si>
  <si>
    <t>施設名称</t>
    <rPh sb="0" eb="4">
      <t>シセツメイショウ</t>
    </rPh>
    <phoneticPr fontId="3"/>
  </si>
  <si>
    <r>
      <t xml:space="preserve">一日あたり
支給額
</t>
    </r>
    <r>
      <rPr>
        <sz val="12"/>
        <rFont val="ＭＳ ゴシック"/>
        <family val="3"/>
        <charset val="128"/>
      </rPr>
      <t>(α×β)
※千円未満切上</t>
    </r>
    <rPh sb="0" eb="2">
      <t>イチニチ</t>
    </rPh>
    <rPh sb="6" eb="9">
      <t>シキュウガク</t>
    </rPh>
    <rPh sb="17" eb="19">
      <t>センエン</t>
    </rPh>
    <rPh sb="19" eb="21">
      <t>ミマン</t>
    </rPh>
    <rPh sb="21" eb="22">
      <t>キ</t>
    </rPh>
    <rPh sb="22" eb="23">
      <t>ア</t>
    </rPh>
    <phoneticPr fontId="3"/>
  </si>
  <si>
    <t>小計
(α＝A＋B)</t>
    <rPh sb="0" eb="2">
      <t>ショウケイ</t>
    </rPh>
    <phoneticPr fontId="3"/>
  </si>
  <si>
    <t>定休日及び不定休による店休日には「定」を、要請に応じなかった日に「×」を記入してください。</t>
    <rPh sb="21" eb="23">
      <t>ヨウセイ</t>
    </rPh>
    <rPh sb="24" eb="25">
      <t>オウ</t>
    </rPh>
    <phoneticPr fontId="3"/>
  </si>
  <si>
    <t>場合は「－」を記入してください。</t>
    <rPh sb="0" eb="2">
      <t>バアイ</t>
    </rPh>
    <phoneticPr fontId="3"/>
  </si>
  <si>
    <t>要請の対象とならない日（5/12以降の平日で、通常の営業終了時間が20時以前の場合など）がある</t>
    <rPh sb="0" eb="2">
      <t>ヨウセイ</t>
    </rPh>
    <rPh sb="3" eb="5">
      <t>タイショウ</t>
    </rPh>
    <rPh sb="10" eb="11">
      <t>ヒ</t>
    </rPh>
    <rPh sb="16" eb="18">
      <t>イコウ</t>
    </rPh>
    <rPh sb="19" eb="21">
      <t>ヘイジツ</t>
    </rPh>
    <rPh sb="23" eb="25">
      <t>ツウジョウ</t>
    </rPh>
    <rPh sb="26" eb="32">
      <t>エイギョウシュウリョウジカン</t>
    </rPh>
    <rPh sb="35" eb="36">
      <t>ジ</t>
    </rPh>
    <rPh sb="36" eb="38">
      <t>イゼン</t>
    </rPh>
    <rPh sb="39" eb="41">
      <t>バアイ</t>
    </rPh>
    <phoneticPr fontId="3"/>
  </si>
  <si>
    <t>〇〇株式会社</t>
    <rPh sb="2" eb="6">
      <t>カブシキガイシャ</t>
    </rPh>
    <phoneticPr fontId="3"/>
  </si>
  <si>
    <t>△△総合スポーツセンター</t>
    <rPh sb="2" eb="4">
      <t>ソウゴウ</t>
    </rPh>
    <phoneticPr fontId="3"/>
  </si>
  <si>
    <t>☑</t>
  </si>
  <si>
    <t>○</t>
  </si>
  <si>
    <t>△</t>
  </si>
  <si>
    <t>6/1～6/20</t>
    <phoneticPr fontId="3"/>
  </si>
  <si>
    <t>5/12以降の時短要請は、イベント開催以外の場合は20時まで
イベント開催（観客等を入れるもの）の場合は21時まで</t>
    <phoneticPr fontId="3"/>
  </si>
  <si>
    <t>[時短要請期間中（5/12～6/20)]　</t>
    <rPh sb="1" eb="3">
      <t>ジタン</t>
    </rPh>
    <rPh sb="3" eb="5">
      <t>ヨウセイ</t>
    </rPh>
    <rPh sb="5" eb="7">
      <t>キカン</t>
    </rPh>
    <rPh sb="7" eb="8">
      <t>チュウ</t>
    </rPh>
    <phoneticPr fontId="3"/>
  </si>
  <si>
    <t>5/12～5/31の平日及び6/1以降は時短要請期間です。休業した場合でも「△」を記入してください。</t>
    <rPh sb="12" eb="13">
      <t>オヨ</t>
    </rPh>
    <rPh sb="17" eb="19">
      <t>イコウ</t>
    </rPh>
    <phoneticPr fontId="3"/>
  </si>
  <si>
    <t>小計（6/1～6/20）</t>
    <rPh sb="0" eb="1">
      <t>ショウ</t>
    </rPh>
    <rPh sb="1" eb="2">
      <t>ケイ</t>
    </rPh>
    <phoneticPr fontId="3"/>
  </si>
  <si>
    <t>支給額には影響ありません。</t>
    <rPh sb="0" eb="3">
      <t>シキュウガク</t>
    </rPh>
    <rPh sb="5" eb="7">
      <t>エイキョウ</t>
    </rPh>
    <phoneticPr fontId="3"/>
  </si>
  <si>
    <t>事務局使用欄
5/12～5/31</t>
    <rPh sb="0" eb="5">
      <t>ジムキョクシヨウ</t>
    </rPh>
    <rPh sb="5" eb="6">
      <t>ラン</t>
    </rPh>
    <phoneticPr fontId="3"/>
  </si>
  <si>
    <t>火</t>
    <rPh sb="0" eb="1">
      <t>ヒ</t>
    </rPh>
    <phoneticPr fontId="3"/>
  </si>
  <si>
    <t>※　24時間表記で記入してください。
※　24時間営業の場合は「5時00分～29時00分」と記入してください。
※　特措法に基づく要請分(20時までの時短)が協力金の対象のため、
　20時以前に営業を終了した場合でも、通常の営業終了時間から20時
　までに短縮した時間となります。
※　イベント開催時は、20時を21時に読み替えますので、下のボック
　スにチェック☑してください。</t>
    <rPh sb="58" eb="61">
      <t>トクソホウ</t>
    </rPh>
    <rPh sb="62" eb="63">
      <t>モト</t>
    </rPh>
    <phoneticPr fontId="3"/>
  </si>
  <si>
    <t>※　24時間表記で記入してください。
※　24時間営業の場合は「5時00分～29時00分」と記入してください。
※　特措法に基づく要請分(20時までの時短)が協力金の対象のため、
　20時以前に営業を終了した場合でも、通常の営業終了時間から20時
　までに短縮した時間となります。
※　イベント開催時は、20時を21時に読み替えますので、下のボック
　スにチェック☑してください。</t>
    <rPh sb="57" eb="60">
      <t>トクソホウ</t>
    </rPh>
    <rPh sb="61" eb="62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</si>
</sst>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0;\-00;00"/>
    <numFmt numFmtId="177" formatCode="#,##0.000;[Red]\-#,##0.000;0.000"/>
    <numFmt numFmtId="178" formatCode="General;;0"/>
    <numFmt numFmtId="179" formatCode="General&quot;㎡&quot;"/>
    <numFmt numFmtId="180" formatCode="General&quot;店&quot;&quot;舗&quot;"/>
    <numFmt numFmtId="181" formatCode="0.0"/>
    <numFmt numFmtId="182" formatCode="0.0&quot;万&quot;&quot;円&quot;"/>
    <numFmt numFmtId="183" formatCode="0.00;;"/>
    <numFmt numFmtId="184" formatCode="#,##0.0;[Red]\-#,##0.0"/>
    <numFmt numFmtId="185" formatCode="0.000;;"/>
    <numFmt numFmtId="186" formatCode="0.00;;0.00"/>
  </numFmts>
  <fonts count="42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6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name val="ＭＳ ゴシック"/>
      <family val="3"/>
      <charset val="128"/>
    </font>
    <font>
      <b/>
      <sz val="28"/>
      <name val="HGS創英角ｺﾞｼｯｸUB"/>
      <family val="3"/>
      <charset val="128"/>
    </font>
    <font>
      <b/>
      <sz val="20"/>
      <name val="HGS創英角ｺﾞｼｯｸUB"/>
      <family val="3"/>
      <charset val="128"/>
    </font>
    <font>
      <b/>
      <sz val="18"/>
      <name val="HGS創英角ｺﾞｼｯｸUB"/>
      <family val="3"/>
      <charset val="128"/>
    </font>
    <font>
      <b/>
      <sz val="16"/>
      <name val="ＭＳ ゴシック"/>
      <family val="3"/>
      <charset val="128"/>
    </font>
    <font>
      <sz val="18"/>
      <name val="HGS創英角ｺﾞｼｯｸUB"/>
      <family val="3"/>
      <charset val="128"/>
    </font>
    <font>
      <sz val="18"/>
      <name val="ＭＳ ゴシック"/>
      <family val="3"/>
      <charset val="128"/>
    </font>
    <font>
      <u/>
      <sz val="16"/>
      <name val="ＭＳ ゴシック"/>
      <family val="3"/>
      <charset val="128"/>
    </font>
    <font>
      <b/>
      <sz val="16"/>
      <name val="HGS創英角ｺﾞｼｯｸUB"/>
      <family val="3"/>
      <charset val="128"/>
    </font>
    <font>
      <sz val="16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24"/>
      <name val="ＭＳ ゴシック"/>
      <family val="2"/>
      <charset val="128"/>
    </font>
    <font>
      <sz val="18"/>
      <name val="ＭＳ ゴシック"/>
      <family val="2"/>
      <charset val="128"/>
    </font>
    <font>
      <sz val="14"/>
      <name val="ＭＳ ゴシック"/>
      <family val="2"/>
      <charset val="128"/>
    </font>
    <font>
      <u/>
      <sz val="16"/>
      <name val="ＭＳ ゴシック"/>
      <family val="2"/>
      <charset val="128"/>
    </font>
    <font>
      <sz val="12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HGS創英角ｺﾞｼｯｸUB"/>
      <family val="3"/>
      <charset val="128"/>
    </font>
    <font>
      <u/>
      <sz val="18"/>
      <name val="ＭＳ ゴシック"/>
      <family val="2"/>
      <charset val="128"/>
    </font>
    <font>
      <b/>
      <sz val="22"/>
      <name val="ＭＳ ゴシック"/>
      <family val="3"/>
      <charset val="128"/>
    </font>
    <font>
      <sz val="16"/>
      <color theme="0" tint="-0.34998626667073579"/>
      <name val="ＭＳ ゴシック"/>
      <family val="3"/>
      <charset val="128"/>
    </font>
    <font>
      <sz val="16"/>
      <color theme="0" tint="-0.34998626667073579"/>
      <name val="ＭＳ ゴシック"/>
      <family val="2"/>
      <charset val="128"/>
    </font>
    <font>
      <b/>
      <sz val="18"/>
      <color theme="0" tint="-0.34998626667073579"/>
      <name val="HGS創英角ｺﾞｼｯｸUB"/>
      <family val="3"/>
      <charset val="128"/>
    </font>
    <font>
      <sz val="18"/>
      <color theme="0" tint="-0.34998626667073579"/>
      <name val="HGS創英角ｺﾞｼｯｸUB"/>
      <family val="3"/>
      <charset val="128"/>
    </font>
    <font>
      <b/>
      <sz val="16"/>
      <color theme="0" tint="-0.34998626667073579"/>
      <name val="HGS創英角ｺﾞｼｯｸUB"/>
      <family val="3"/>
      <charset val="128"/>
    </font>
    <font>
      <b/>
      <sz val="16"/>
      <color theme="0" tint="-0.34998626667073579"/>
      <name val="ＭＳ ゴシック"/>
      <family val="3"/>
      <charset val="128"/>
    </font>
    <font>
      <sz val="18"/>
      <color theme="0" tint="-0.34998626667073579"/>
      <name val="ＭＳ ゴシック"/>
      <family val="3"/>
      <charset val="128"/>
    </font>
    <font>
      <sz val="18"/>
      <color theme="0" tint="-0.34998626667073579"/>
      <name val="ＭＳ ゴシック"/>
      <family val="2"/>
      <charset val="128"/>
    </font>
    <font>
      <sz val="2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8"/>
      <name val="ＭＳ ゴシック"/>
      <family val="3"/>
      <charset val="128"/>
    </font>
    <font>
      <b/>
      <sz val="28"/>
      <color theme="4" tint="-0.249977111117893"/>
      <name val="ＭＳ ゴシック"/>
      <family val="3"/>
      <charset val="128"/>
    </font>
    <font>
      <sz val="16"/>
      <color theme="4" tint="-0.249977111117893"/>
      <name val="ＭＳ ゴシック"/>
      <family val="2"/>
      <charset val="128"/>
    </font>
    <font>
      <sz val="16"/>
      <color theme="4" tint="-0.249977111117893"/>
      <name val="ＭＳ ゴシック"/>
      <family val="3"/>
      <charset val="128"/>
    </font>
    <font>
      <b/>
      <sz val="24"/>
      <color theme="4" tint="-0.249977111117893"/>
      <name val="ＭＳ ゴシック"/>
      <family val="3"/>
      <charset val="128"/>
    </font>
    <font>
      <b/>
      <sz val="18"/>
      <color theme="4" tint="-0.249977111117893"/>
      <name val="ＭＳ ゴシック"/>
      <family val="3"/>
      <charset val="128"/>
    </font>
    <font>
      <b/>
      <sz val="16"/>
      <color theme="4" tint="-0.249977111117893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CBAD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rgb="FFFF0000"/>
      </right>
      <top/>
      <bottom style="double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0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 shrinkToFit="1"/>
      <protection hidden="1"/>
    </xf>
    <xf numFmtId="0" fontId="25" fillId="0" borderId="0" xfId="0" applyFont="1" applyBorder="1" applyProtection="1">
      <alignment vertical="center"/>
      <protection hidden="1"/>
    </xf>
    <xf numFmtId="0" fontId="25" fillId="0" borderId="0" xfId="0" applyFont="1" applyFill="1" applyBorder="1" applyProtection="1">
      <alignment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7" fillId="2" borderId="0" xfId="0" applyFont="1" applyFill="1" applyProtection="1">
      <alignment vertical="center"/>
      <protection hidden="1"/>
    </xf>
    <xf numFmtId="0" fontId="7" fillId="2" borderId="0" xfId="0" applyFont="1" applyFill="1" applyAlignment="1" applyProtection="1">
      <alignment vertical="center" shrinkToFit="1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Protection="1">
      <alignment vertical="center"/>
      <protection hidden="1"/>
    </xf>
    <xf numFmtId="0" fontId="26" fillId="0" borderId="0" xfId="0" applyFont="1" applyBorder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9" fillId="0" borderId="0" xfId="0" applyFont="1" applyAlignment="1" applyProtection="1">
      <alignment vertical="center" shrinkToFi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27" fillId="0" borderId="0" xfId="0" applyFont="1" applyFill="1" applyBorder="1" applyProtection="1">
      <alignment vertical="center"/>
      <protection hidden="1"/>
    </xf>
    <xf numFmtId="0" fontId="27" fillId="0" borderId="0" xfId="0" applyFont="1" applyBorder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Protection="1">
      <alignment vertical="center"/>
      <protection hidden="1"/>
    </xf>
    <xf numFmtId="0" fontId="24" fillId="0" borderId="0" xfId="0" applyFont="1" applyFill="1" applyBorder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12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28" fillId="0" borderId="0" xfId="0" applyFont="1" applyFill="1" applyBorder="1" applyProtection="1">
      <alignment vertical="center"/>
      <protection hidden="1"/>
    </xf>
    <xf numFmtId="0" fontId="28" fillId="0" borderId="0" xfId="0" applyFont="1" applyBorder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29" fillId="0" borderId="0" xfId="0" applyFont="1" applyBorder="1" applyProtection="1">
      <alignment vertical="center"/>
      <protection hidden="1"/>
    </xf>
    <xf numFmtId="0" fontId="8" fillId="0" borderId="0" xfId="0" applyFont="1" applyFill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Protection="1">
      <alignment vertical="center"/>
      <protection hidden="1"/>
    </xf>
    <xf numFmtId="0" fontId="13" fillId="0" borderId="0" xfId="0" applyFont="1" applyBorder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vertical="center" wrapText="1" shrinkToFit="1"/>
      <protection hidden="1"/>
    </xf>
    <xf numFmtId="0" fontId="7" fillId="0" borderId="13" xfId="0" applyFont="1" applyBorder="1" applyProtection="1">
      <alignment vertical="center"/>
      <protection hidden="1"/>
    </xf>
    <xf numFmtId="0" fontId="14" fillId="0" borderId="13" xfId="0" applyFont="1" applyBorder="1" applyProtection="1">
      <alignment vertical="center"/>
      <protection hidden="1"/>
    </xf>
    <xf numFmtId="0" fontId="2" fillId="0" borderId="13" xfId="0" applyFont="1" applyBorder="1" applyProtection="1">
      <alignment vertical="center"/>
      <protection hidden="1"/>
    </xf>
    <xf numFmtId="0" fontId="2" fillId="0" borderId="14" xfId="0" applyFont="1" applyBorder="1" applyProtection="1">
      <alignment vertical="center"/>
      <protection hidden="1"/>
    </xf>
    <xf numFmtId="0" fontId="9" fillId="0" borderId="0" xfId="0" applyFont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2" fillId="0" borderId="6" xfId="0" applyFont="1" applyBorder="1" applyAlignment="1" applyProtection="1">
      <alignment vertical="center" wrapText="1" shrinkToFit="1"/>
      <protection hidden="1"/>
    </xf>
    <xf numFmtId="0" fontId="2" fillId="0" borderId="0" xfId="0" applyFont="1" applyBorder="1" applyAlignment="1" applyProtection="1">
      <alignment vertical="center" wrapText="1" shrinkToFi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Protection="1">
      <alignment vertical="center"/>
      <protection hidden="1"/>
    </xf>
    <xf numFmtId="0" fontId="7" fillId="0" borderId="0" xfId="0" applyFont="1" applyFill="1" applyBorder="1" applyProtection="1">
      <alignment vertical="center"/>
      <protection hidden="1"/>
    </xf>
    <xf numFmtId="0" fontId="31" fillId="4" borderId="0" xfId="0" applyFont="1" applyFill="1" applyBorder="1" applyProtection="1">
      <alignment vertical="center"/>
      <protection hidden="1"/>
    </xf>
    <xf numFmtId="0" fontId="16" fillId="4" borderId="14" xfId="0" applyFont="1" applyFill="1" applyBorder="1" applyProtection="1">
      <alignment vertical="center"/>
      <protection hidden="1"/>
    </xf>
    <xf numFmtId="0" fontId="9" fillId="4" borderId="0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wrapText="1" shrinkToFit="1"/>
      <protection hidden="1"/>
    </xf>
    <xf numFmtId="0" fontId="16" fillId="4" borderId="0" xfId="0" applyFont="1" applyFill="1" applyProtection="1">
      <alignment vertical="center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2" fillId="0" borderId="14" xfId="0" applyFont="1" applyBorder="1" applyAlignment="1" applyProtection="1">
      <alignment vertical="center" wrapText="1" shrinkToFit="1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14" fillId="0" borderId="0" xfId="0" applyFont="1" applyBorder="1" applyProtection="1">
      <alignment vertical="center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2" fillId="0" borderId="24" xfId="0" applyFont="1" applyBorder="1" applyAlignment="1" applyProtection="1">
      <alignment vertical="center" wrapText="1" shrinkToFit="1"/>
      <protection hidden="1"/>
    </xf>
    <xf numFmtId="0" fontId="2" fillId="0" borderId="25" xfId="0" applyFont="1" applyBorder="1" applyAlignment="1" applyProtection="1">
      <alignment vertical="center" wrapText="1" shrinkToFit="1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25" xfId="0" applyFont="1" applyBorder="1" applyProtection="1">
      <alignment vertical="center"/>
      <protection hidden="1"/>
    </xf>
    <xf numFmtId="0" fontId="17" fillId="0" borderId="25" xfId="0" applyFont="1" applyBorder="1" applyAlignment="1" applyProtection="1">
      <alignment vertical="top"/>
      <protection hidden="1"/>
    </xf>
    <xf numFmtId="0" fontId="7" fillId="0" borderId="25" xfId="0" applyFont="1" applyBorder="1" applyProtection="1">
      <alignment vertical="center"/>
      <protection hidden="1"/>
    </xf>
    <xf numFmtId="0" fontId="10" fillId="5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Protection="1">
      <alignment vertical="center"/>
      <protection hidden="1"/>
    </xf>
    <xf numFmtId="0" fontId="16" fillId="0" borderId="0" xfId="0" applyFont="1" applyFill="1" applyBorder="1" applyProtection="1">
      <alignment vertical="center"/>
      <protection hidden="1"/>
    </xf>
    <xf numFmtId="0" fontId="2" fillId="0" borderId="0" xfId="0" applyFont="1" applyFill="1" applyBorder="1" applyProtection="1">
      <alignment vertical="center"/>
      <protection hidden="1"/>
    </xf>
    <xf numFmtId="0" fontId="9" fillId="0" borderId="14" xfId="0" applyFont="1" applyBorder="1" applyProtection="1">
      <alignment vertical="center"/>
      <protection hidden="1"/>
    </xf>
    <xf numFmtId="0" fontId="19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" fillId="0" borderId="2" xfId="0" applyFont="1" applyFill="1" applyBorder="1" applyProtection="1">
      <alignment vertical="center"/>
      <protection hidden="1"/>
    </xf>
    <xf numFmtId="38" fontId="4" fillId="0" borderId="6" xfId="1" applyFont="1" applyFill="1" applyBorder="1" applyAlignment="1" applyProtection="1">
      <alignment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4" fillId="0" borderId="6" xfId="0" applyFont="1" applyFill="1" applyBorder="1" applyAlignment="1" applyProtection="1">
      <alignment horizontal="left" vertical="center"/>
      <protection hidden="1"/>
    </xf>
    <xf numFmtId="0" fontId="2" fillId="0" borderId="6" xfId="0" applyFont="1" applyFill="1" applyBorder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0" fontId="2" fillId="0" borderId="31" xfId="0" applyFont="1" applyBorder="1" applyProtection="1">
      <alignment vertical="center"/>
      <protection hidden="1"/>
    </xf>
    <xf numFmtId="0" fontId="2" fillId="0" borderId="6" xfId="0" applyFont="1" applyBorder="1" applyProtection="1">
      <alignment vertical="center"/>
      <protection hidden="1"/>
    </xf>
    <xf numFmtId="0" fontId="2" fillId="0" borderId="32" xfId="0" applyFont="1" applyBorder="1" applyProtection="1">
      <alignment vertical="center"/>
      <protection hidden="1"/>
    </xf>
    <xf numFmtId="0" fontId="14" fillId="0" borderId="8" xfId="0" applyFont="1" applyFill="1" applyBorder="1" applyAlignment="1" applyProtection="1">
      <alignment horizontal="left" vertical="top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0" fontId="2" fillId="0" borderId="8" xfId="0" applyFont="1" applyFill="1" applyBorder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38" fontId="2" fillId="0" borderId="0" xfId="1" applyFont="1" applyFill="1" applyBorder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horizontal="left" vertical="center"/>
      <protection hidden="1"/>
    </xf>
    <xf numFmtId="0" fontId="17" fillId="0" borderId="11" xfId="0" applyFont="1" applyFill="1" applyBorder="1" applyProtection="1">
      <alignment vertical="center"/>
      <protection hidden="1"/>
    </xf>
    <xf numFmtId="0" fontId="2" fillId="0" borderId="11" xfId="0" applyFont="1" applyFill="1" applyBorder="1" applyProtection="1">
      <alignment vertical="center"/>
      <protection hidden="1"/>
    </xf>
    <xf numFmtId="0" fontId="14" fillId="0" borderId="11" xfId="0" applyFont="1" applyFill="1" applyBorder="1" applyAlignment="1" applyProtection="1">
      <alignment vertical="top"/>
      <protection hidden="1"/>
    </xf>
    <xf numFmtId="0" fontId="2" fillId="0" borderId="11" xfId="0" applyFont="1" applyFill="1" applyBorder="1" applyAlignment="1" applyProtection="1">
      <alignment vertical="top"/>
      <protection hidden="1"/>
    </xf>
    <xf numFmtId="0" fontId="14" fillId="0" borderId="11" xfId="0" applyFont="1" applyFill="1" applyBorder="1" applyAlignment="1" applyProtection="1">
      <alignment vertical="center"/>
      <protection hidden="1"/>
    </xf>
    <xf numFmtId="0" fontId="14" fillId="0" borderId="2" xfId="0" applyFont="1" applyFill="1" applyBorder="1" applyAlignment="1" applyProtection="1">
      <alignment horizontal="left" vertical="center"/>
      <protection hidden="1"/>
    </xf>
    <xf numFmtId="0" fontId="14" fillId="0" borderId="6" xfId="0" applyFont="1" applyFill="1" applyBorder="1" applyAlignment="1" applyProtection="1">
      <alignment vertical="top"/>
      <protection hidden="1"/>
    </xf>
    <xf numFmtId="0" fontId="2" fillId="0" borderId="6" xfId="0" applyFont="1" applyFill="1" applyBorder="1" applyAlignment="1" applyProtection="1">
      <alignment vertical="top"/>
      <protection hidden="1"/>
    </xf>
    <xf numFmtId="0" fontId="14" fillId="0" borderId="6" xfId="0" applyFont="1" applyFill="1" applyBorder="1" applyAlignment="1" applyProtection="1">
      <alignment vertical="center"/>
      <protection hidden="1"/>
    </xf>
    <xf numFmtId="38" fontId="4" fillId="0" borderId="8" xfId="0" applyNumberFormat="1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6" fillId="0" borderId="0" xfId="0" applyFont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16" fillId="0" borderId="0" xfId="0" applyFont="1" applyAlignment="1" applyProtection="1">
      <alignment vertical="center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30" fillId="0" borderId="0" xfId="0" applyFont="1" applyBorder="1" applyProtection="1">
      <alignment vertical="center"/>
      <protection hidden="1"/>
    </xf>
    <xf numFmtId="0" fontId="21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2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vertical="top"/>
      <protection hidden="1"/>
    </xf>
    <xf numFmtId="0" fontId="9" fillId="0" borderId="36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38" fontId="2" fillId="0" borderId="0" xfId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12" fillId="0" borderId="0" xfId="0" applyFont="1" applyFill="1" applyBorder="1" applyProtection="1">
      <alignment vertical="center"/>
      <protection hidden="1"/>
    </xf>
    <xf numFmtId="0" fontId="8" fillId="0" borderId="0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6" fillId="0" borderId="0" xfId="0" applyFont="1" applyBorder="1" applyAlignment="1" applyProtection="1">
      <alignment vertical="center" shrinkToFit="1"/>
      <protection hidden="1"/>
    </xf>
    <xf numFmtId="0" fontId="10" fillId="0" borderId="0" xfId="0" applyFont="1" applyBorder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38" fontId="2" fillId="0" borderId="0" xfId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8" fontId="2" fillId="0" borderId="0" xfId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2" fillId="0" borderId="79" xfId="0" applyFont="1" applyBorder="1" applyAlignment="1" applyProtection="1">
      <alignment horizontal="center" vertical="center"/>
      <protection hidden="1"/>
    </xf>
    <xf numFmtId="0" fontId="2" fillId="0" borderId="74" xfId="0" applyFont="1" applyBorder="1" applyAlignment="1" applyProtection="1">
      <alignment horizontal="center" vertical="center"/>
      <protection hidden="1"/>
    </xf>
    <xf numFmtId="0" fontId="2" fillId="0" borderId="80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82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83" xfId="0" applyFont="1" applyBorder="1" applyAlignment="1" applyProtection="1">
      <alignment horizontal="center" vertical="center"/>
      <protection hidden="1"/>
    </xf>
    <xf numFmtId="184" fontId="23" fillId="0" borderId="81" xfId="1" applyNumberFormat="1" applyFont="1" applyFill="1" applyBorder="1" applyAlignment="1" applyProtection="1">
      <alignment horizontal="right" vertical="center"/>
      <protection hidden="1"/>
    </xf>
    <xf numFmtId="184" fontId="23" fillId="0" borderId="0" xfId="1" applyNumberFormat="1" applyFont="1" applyFill="1" applyBorder="1" applyAlignment="1" applyProtection="1">
      <alignment horizontal="right" vertical="center"/>
      <protection hidden="1"/>
    </xf>
    <xf numFmtId="184" fontId="23" fillId="0" borderId="84" xfId="1" applyNumberFormat="1" applyFont="1" applyFill="1" applyBorder="1" applyAlignment="1" applyProtection="1">
      <alignment horizontal="right" vertical="center"/>
      <protection hidden="1"/>
    </xf>
    <xf numFmtId="184" fontId="23" fillId="0" borderId="68" xfId="1" applyNumberFormat="1" applyFont="1" applyFill="1" applyBorder="1" applyAlignment="1" applyProtection="1">
      <alignment horizontal="right" vertical="center"/>
      <protection hidden="1"/>
    </xf>
    <xf numFmtId="38" fontId="2" fillId="0" borderId="0" xfId="1" applyFont="1" applyFill="1" applyBorder="1" applyAlignment="1" applyProtection="1">
      <alignment horizontal="center" vertical="center"/>
      <protection hidden="1"/>
    </xf>
    <xf numFmtId="38" fontId="2" fillId="0" borderId="82" xfId="1" applyFont="1" applyFill="1" applyBorder="1" applyAlignment="1" applyProtection="1">
      <alignment horizontal="center" vertical="center"/>
      <protection hidden="1"/>
    </xf>
    <xf numFmtId="38" fontId="2" fillId="0" borderId="68" xfId="1" applyFont="1" applyFill="1" applyBorder="1" applyAlignment="1" applyProtection="1">
      <alignment horizontal="center" vertical="center"/>
      <protection hidden="1"/>
    </xf>
    <xf numFmtId="38" fontId="2" fillId="0" borderId="85" xfId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2" fillId="5" borderId="6" xfId="0" applyFont="1" applyFill="1" applyBorder="1" applyAlignment="1" applyProtection="1">
      <alignment horizontal="center" vertical="center"/>
      <protection hidden="1"/>
    </xf>
    <xf numFmtId="0" fontId="2" fillId="5" borderId="61" xfId="0" applyFont="1" applyFill="1" applyBorder="1" applyAlignment="1" applyProtection="1">
      <alignment horizontal="center" vertical="center"/>
      <protection hidden="1"/>
    </xf>
    <xf numFmtId="0" fontId="2" fillId="5" borderId="8" xfId="0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2" fillId="5" borderId="65" xfId="0" applyFont="1" applyFill="1" applyBorder="1" applyAlignment="1" applyProtection="1">
      <alignment horizontal="center" vertical="center"/>
      <protection hidden="1"/>
    </xf>
    <xf numFmtId="0" fontId="2" fillId="5" borderId="67" xfId="0" applyFont="1" applyFill="1" applyBorder="1" applyAlignment="1" applyProtection="1">
      <alignment horizontal="center" vertical="center"/>
      <protection hidden="1"/>
    </xf>
    <xf numFmtId="0" fontId="2" fillId="5" borderId="68" xfId="0" applyFont="1" applyFill="1" applyBorder="1" applyAlignment="1" applyProtection="1">
      <alignment horizontal="center" vertical="center"/>
      <protection hidden="1"/>
    </xf>
    <xf numFmtId="0" fontId="2" fillId="5" borderId="69" xfId="0" applyFont="1" applyFill="1" applyBorder="1" applyAlignment="1" applyProtection="1">
      <alignment horizontal="center" vertical="center"/>
      <protection hidden="1"/>
    </xf>
    <xf numFmtId="184" fontId="23" fillId="5" borderId="62" xfId="1" applyNumberFormat="1" applyFont="1" applyFill="1" applyBorder="1" applyAlignment="1" applyProtection="1">
      <alignment horizontal="right" vertical="center"/>
      <protection hidden="1"/>
    </xf>
    <xf numFmtId="184" fontId="23" fillId="5" borderId="63" xfId="1" applyNumberFormat="1" applyFont="1" applyFill="1" applyBorder="1" applyAlignment="1" applyProtection="1">
      <alignment horizontal="right" vertical="center"/>
      <protection hidden="1"/>
    </xf>
    <xf numFmtId="184" fontId="23" fillId="5" borderId="66" xfId="1" applyNumberFormat="1" applyFont="1" applyFill="1" applyBorder="1" applyAlignment="1" applyProtection="1">
      <alignment horizontal="right" vertical="center"/>
      <protection hidden="1"/>
    </xf>
    <xf numFmtId="184" fontId="23" fillId="5" borderId="0" xfId="1" applyNumberFormat="1" applyFont="1" applyFill="1" applyBorder="1" applyAlignment="1" applyProtection="1">
      <alignment horizontal="right" vertical="center"/>
      <protection hidden="1"/>
    </xf>
    <xf numFmtId="184" fontId="23" fillId="5" borderId="70" xfId="1" applyNumberFormat="1" applyFont="1" applyFill="1" applyBorder="1" applyAlignment="1" applyProtection="1">
      <alignment horizontal="right" vertical="center"/>
      <protection hidden="1"/>
    </xf>
    <xf numFmtId="184" fontId="23" fillId="5" borderId="71" xfId="1" applyNumberFormat="1" applyFont="1" applyFill="1" applyBorder="1" applyAlignment="1" applyProtection="1">
      <alignment horizontal="right" vertical="center"/>
      <protection hidden="1"/>
    </xf>
    <xf numFmtId="38" fontId="2" fillId="5" borderId="63" xfId="1" applyFont="1" applyFill="1" applyBorder="1" applyAlignment="1" applyProtection="1">
      <alignment horizontal="center" vertical="center"/>
      <protection hidden="1"/>
    </xf>
    <xf numFmtId="38" fontId="2" fillId="5" borderId="64" xfId="1" applyFont="1" applyFill="1" applyBorder="1" applyAlignment="1" applyProtection="1">
      <alignment horizontal="center" vertical="center"/>
      <protection hidden="1"/>
    </xf>
    <xf numFmtId="38" fontId="2" fillId="5" borderId="0" xfId="1" applyFont="1" applyFill="1" applyBorder="1" applyAlignment="1" applyProtection="1">
      <alignment horizontal="center" vertical="center"/>
      <protection hidden="1"/>
    </xf>
    <xf numFmtId="38" fontId="2" fillId="5" borderId="65" xfId="1" applyFont="1" applyFill="1" applyBorder="1" applyAlignment="1" applyProtection="1">
      <alignment horizontal="center" vertical="center"/>
      <protection hidden="1"/>
    </xf>
    <xf numFmtId="38" fontId="2" fillId="5" borderId="71" xfId="1" applyFont="1" applyFill="1" applyBorder="1" applyAlignment="1" applyProtection="1">
      <alignment horizontal="center" vertical="center"/>
      <protection hidden="1"/>
    </xf>
    <xf numFmtId="38" fontId="2" fillId="5" borderId="72" xfId="1" applyFont="1" applyFill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77" xfId="0" applyFont="1" applyBorder="1" applyAlignment="1" applyProtection="1">
      <alignment horizontal="center" vertical="center"/>
      <protection hidden="1"/>
    </xf>
    <xf numFmtId="0" fontId="2" fillId="0" borderId="78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left" vertical="center" wrapText="1"/>
      <protection hidden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47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185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185" fontId="2" fillId="0" borderId="15" xfId="0" applyNumberFormat="1" applyFont="1" applyFill="1" applyBorder="1" applyAlignment="1" applyProtection="1">
      <alignment horizontal="center" vertical="center"/>
      <protection hidden="1"/>
    </xf>
    <xf numFmtId="185" fontId="2" fillId="0" borderId="76" xfId="0" applyNumberFormat="1" applyFont="1" applyFill="1" applyBorder="1" applyAlignment="1" applyProtection="1">
      <alignment horizontal="center" vertical="center"/>
      <protection hidden="1"/>
    </xf>
    <xf numFmtId="185" fontId="2" fillId="0" borderId="1" xfId="0" applyNumberFormat="1" applyFont="1" applyFill="1" applyBorder="1" applyAlignment="1" applyProtection="1">
      <alignment horizontal="center" vertical="center"/>
      <protection hidden="1"/>
    </xf>
    <xf numFmtId="185" fontId="2" fillId="0" borderId="30" xfId="0" applyNumberFormat="1" applyFont="1" applyFill="1" applyBorder="1" applyAlignment="1" applyProtection="1">
      <alignment horizontal="center" vertical="center"/>
      <protection hidden="1"/>
    </xf>
    <xf numFmtId="182" fontId="2" fillId="0" borderId="6" xfId="0" applyNumberFormat="1" applyFont="1" applyBorder="1" applyAlignment="1" applyProtection="1">
      <alignment horizontal="right" vertical="center"/>
      <protection hidden="1"/>
    </xf>
    <xf numFmtId="182" fontId="2" fillId="0" borderId="7" xfId="0" applyNumberFormat="1" applyFont="1" applyBorder="1" applyAlignment="1" applyProtection="1">
      <alignment horizontal="right" vertical="center"/>
      <protection hidden="1"/>
    </xf>
    <xf numFmtId="182" fontId="2" fillId="0" borderId="0" xfId="0" applyNumberFormat="1" applyFont="1" applyBorder="1" applyAlignment="1" applyProtection="1">
      <alignment horizontal="right" vertical="center"/>
      <protection hidden="1"/>
    </xf>
    <xf numFmtId="182" fontId="2" fillId="0" borderId="9" xfId="0" applyNumberFormat="1" applyFont="1" applyBorder="1" applyAlignment="1" applyProtection="1">
      <alignment horizontal="right" vertical="center"/>
      <protection hidden="1"/>
    </xf>
    <xf numFmtId="182" fontId="2" fillId="0" borderId="11" xfId="0" applyNumberFormat="1" applyFont="1" applyBorder="1" applyAlignment="1" applyProtection="1">
      <alignment horizontal="right" vertical="center"/>
      <protection hidden="1"/>
    </xf>
    <xf numFmtId="182" fontId="2" fillId="0" borderId="12" xfId="0" applyNumberFormat="1" applyFont="1" applyBorder="1" applyAlignment="1" applyProtection="1">
      <alignment horizontal="right" vertical="center"/>
      <protection hidden="1"/>
    </xf>
    <xf numFmtId="0" fontId="37" fillId="3" borderId="33" xfId="0" applyFont="1" applyFill="1" applyBorder="1" applyAlignment="1" applyProtection="1">
      <alignment horizontal="center" vertical="center"/>
      <protection locked="0" hidden="1"/>
    </xf>
    <xf numFmtId="0" fontId="38" fillId="3" borderId="0" xfId="0" applyFont="1" applyFill="1" applyBorder="1" applyAlignment="1" applyProtection="1">
      <alignment horizontal="center" vertical="center"/>
      <protection locked="0" hidden="1"/>
    </xf>
    <xf numFmtId="0" fontId="38" fillId="3" borderId="9" xfId="0" applyFont="1" applyFill="1" applyBorder="1" applyAlignment="1" applyProtection="1">
      <alignment horizontal="center" vertical="center"/>
      <protection locked="0" hidden="1"/>
    </xf>
    <xf numFmtId="0" fontId="38" fillId="3" borderId="47" xfId="0" applyFont="1" applyFill="1" applyBorder="1" applyAlignment="1" applyProtection="1">
      <alignment horizontal="center" vertical="center"/>
      <protection locked="0" hidden="1"/>
    </xf>
    <xf numFmtId="0" fontId="38" fillId="3" borderId="11" xfId="0" applyFont="1" applyFill="1" applyBorder="1" applyAlignment="1" applyProtection="1">
      <alignment horizontal="center" vertical="center"/>
      <protection locked="0" hidden="1"/>
    </xf>
    <xf numFmtId="0" fontId="38" fillId="3" borderId="12" xfId="0" applyFont="1" applyFill="1" applyBorder="1" applyAlignment="1" applyProtection="1">
      <alignment horizontal="center" vertical="center"/>
      <protection locked="0" hidden="1"/>
    </xf>
    <xf numFmtId="179" fontId="37" fillId="3" borderId="31" xfId="0" applyNumberFormat="1" applyFont="1" applyFill="1" applyBorder="1" applyAlignment="1" applyProtection="1">
      <alignment horizontal="center" vertical="center"/>
      <protection locked="0"/>
    </xf>
    <xf numFmtId="179" fontId="37" fillId="3" borderId="6" xfId="0" applyNumberFormat="1" applyFont="1" applyFill="1" applyBorder="1" applyAlignment="1" applyProtection="1">
      <alignment horizontal="center" vertical="center"/>
      <protection locked="0"/>
    </xf>
    <xf numFmtId="179" fontId="37" fillId="3" borderId="33" xfId="0" applyNumberFormat="1" applyFont="1" applyFill="1" applyBorder="1" applyAlignment="1" applyProtection="1">
      <alignment horizontal="center" vertical="center"/>
      <protection locked="0"/>
    </xf>
    <xf numFmtId="179" fontId="37" fillId="3" borderId="0" xfId="0" applyNumberFormat="1" applyFont="1" applyFill="1" applyBorder="1" applyAlignment="1" applyProtection="1">
      <alignment horizontal="center" vertical="center"/>
      <protection locked="0"/>
    </xf>
    <xf numFmtId="179" fontId="37" fillId="3" borderId="47" xfId="0" applyNumberFormat="1" applyFont="1" applyFill="1" applyBorder="1" applyAlignment="1" applyProtection="1">
      <alignment horizontal="center" vertical="center"/>
      <protection locked="0"/>
    </xf>
    <xf numFmtId="179" fontId="37" fillId="3" borderId="11" xfId="0" applyNumberFormat="1" applyFont="1" applyFill="1" applyBorder="1" applyAlignment="1" applyProtection="1">
      <alignment horizontal="center" vertical="center"/>
      <protection locked="0"/>
    </xf>
    <xf numFmtId="180" fontId="37" fillId="3" borderId="31" xfId="0" applyNumberFormat="1" applyFont="1" applyFill="1" applyBorder="1" applyAlignment="1" applyProtection="1">
      <alignment horizontal="center" vertical="center"/>
      <protection locked="0"/>
    </xf>
    <xf numFmtId="180" fontId="37" fillId="3" borderId="6" xfId="0" applyNumberFormat="1" applyFont="1" applyFill="1" applyBorder="1" applyAlignment="1" applyProtection="1">
      <alignment horizontal="center" vertical="center"/>
      <protection locked="0"/>
    </xf>
    <xf numFmtId="180" fontId="37" fillId="3" borderId="32" xfId="0" applyNumberFormat="1" applyFont="1" applyFill="1" applyBorder="1" applyAlignment="1" applyProtection="1">
      <alignment horizontal="center" vertical="center"/>
      <protection locked="0"/>
    </xf>
    <xf numFmtId="180" fontId="37" fillId="3" borderId="33" xfId="0" applyNumberFormat="1" applyFont="1" applyFill="1" applyBorder="1" applyAlignment="1" applyProtection="1">
      <alignment horizontal="center" vertical="center"/>
      <protection locked="0"/>
    </xf>
    <xf numFmtId="180" fontId="37" fillId="3" borderId="0" xfId="0" applyNumberFormat="1" applyFont="1" applyFill="1" applyBorder="1" applyAlignment="1" applyProtection="1">
      <alignment horizontal="center" vertical="center"/>
      <protection locked="0"/>
    </xf>
    <xf numFmtId="180" fontId="37" fillId="3" borderId="34" xfId="0" applyNumberFormat="1" applyFont="1" applyFill="1" applyBorder="1" applyAlignment="1" applyProtection="1">
      <alignment horizontal="center" vertical="center"/>
      <protection locked="0"/>
    </xf>
    <xf numFmtId="180" fontId="37" fillId="3" borderId="47" xfId="0" applyNumberFormat="1" applyFont="1" applyFill="1" applyBorder="1" applyAlignment="1" applyProtection="1">
      <alignment horizontal="center" vertical="center"/>
      <protection locked="0"/>
    </xf>
    <xf numFmtId="180" fontId="37" fillId="3" borderId="11" xfId="0" applyNumberFormat="1" applyFont="1" applyFill="1" applyBorder="1" applyAlignment="1" applyProtection="1">
      <alignment horizontal="center" vertical="center"/>
      <protection locked="0"/>
    </xf>
    <xf numFmtId="180" fontId="37" fillId="3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hidden="1"/>
    </xf>
    <xf numFmtId="0" fontId="2" fillId="0" borderId="7" xfId="0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9" xfId="0" applyNumberFormat="1" applyFont="1" applyBorder="1" applyAlignment="1" applyProtection="1">
      <alignment horizontal="center" vertical="center"/>
      <protection hidden="1"/>
    </xf>
    <xf numFmtId="0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12" xfId="0" applyNumberFormat="1" applyFont="1" applyBorder="1" applyAlignment="1" applyProtection="1">
      <alignment horizontal="center" vertical="center"/>
      <protection hidden="1"/>
    </xf>
    <xf numFmtId="181" fontId="2" fillId="0" borderId="2" xfId="0" applyNumberFormat="1" applyFont="1" applyBorder="1" applyAlignment="1" applyProtection="1">
      <alignment horizontal="center" vertical="center"/>
      <protection hidden="1"/>
    </xf>
    <xf numFmtId="181" fontId="2" fillId="0" borderId="6" xfId="0" applyNumberFormat="1" applyFont="1" applyBorder="1" applyAlignment="1" applyProtection="1">
      <alignment horizontal="center" vertical="center"/>
      <protection hidden="1"/>
    </xf>
    <xf numFmtId="181" fontId="2" fillId="0" borderId="7" xfId="0" applyNumberFormat="1" applyFont="1" applyBorder="1" applyAlignment="1" applyProtection="1">
      <alignment horizontal="center" vertical="center"/>
      <protection hidden="1"/>
    </xf>
    <xf numFmtId="181" fontId="2" fillId="0" borderId="8" xfId="0" applyNumberFormat="1" applyFont="1" applyBorder="1" applyAlignment="1" applyProtection="1">
      <alignment horizontal="center" vertical="center"/>
      <protection hidden="1"/>
    </xf>
    <xf numFmtId="181" fontId="2" fillId="0" borderId="0" xfId="0" applyNumberFormat="1" applyFont="1" applyBorder="1" applyAlignment="1" applyProtection="1">
      <alignment horizontal="center" vertical="center"/>
      <protection hidden="1"/>
    </xf>
    <xf numFmtId="181" fontId="2" fillId="0" borderId="9" xfId="0" applyNumberFormat="1" applyFont="1" applyBorder="1" applyAlignment="1" applyProtection="1">
      <alignment horizontal="center" vertical="center"/>
      <protection hidden="1"/>
    </xf>
    <xf numFmtId="181" fontId="2" fillId="0" borderId="10" xfId="0" applyNumberFormat="1" applyFont="1" applyBorder="1" applyAlignment="1" applyProtection="1">
      <alignment horizontal="center" vertical="center"/>
      <protection hidden="1"/>
    </xf>
    <xf numFmtId="181" fontId="2" fillId="0" borderId="11" xfId="0" applyNumberFormat="1" applyFont="1" applyBorder="1" applyAlignment="1" applyProtection="1">
      <alignment horizontal="center" vertical="center"/>
      <protection hidden="1"/>
    </xf>
    <xf numFmtId="181" fontId="2" fillId="0" borderId="12" xfId="0" applyNumberFormat="1" applyFont="1" applyBorder="1" applyAlignment="1" applyProtection="1">
      <alignment horizontal="center" vertical="center"/>
      <protection hidden="1"/>
    </xf>
    <xf numFmtId="182" fontId="2" fillId="0" borderId="2" xfId="0" applyNumberFormat="1" applyFont="1" applyBorder="1" applyAlignment="1" applyProtection="1">
      <alignment horizontal="center" vertical="center" shrinkToFit="1"/>
      <protection hidden="1"/>
    </xf>
    <xf numFmtId="182" fontId="2" fillId="0" borderId="6" xfId="0" applyNumberFormat="1" applyFont="1" applyBorder="1" applyAlignment="1" applyProtection="1">
      <alignment horizontal="center" vertical="center" shrinkToFit="1"/>
      <protection hidden="1"/>
    </xf>
    <xf numFmtId="182" fontId="2" fillId="0" borderId="32" xfId="0" applyNumberFormat="1" applyFont="1" applyBorder="1" applyAlignment="1" applyProtection="1">
      <alignment horizontal="center" vertical="center" shrinkToFit="1"/>
      <protection hidden="1"/>
    </xf>
    <xf numFmtId="182" fontId="2" fillId="0" borderId="8" xfId="0" applyNumberFormat="1" applyFont="1" applyBorder="1" applyAlignment="1" applyProtection="1">
      <alignment horizontal="center" vertical="center" shrinkToFit="1"/>
      <protection hidden="1"/>
    </xf>
    <xf numFmtId="182" fontId="2" fillId="0" borderId="0" xfId="0" applyNumberFormat="1" applyFont="1" applyBorder="1" applyAlignment="1" applyProtection="1">
      <alignment horizontal="center" vertical="center" shrinkToFit="1"/>
      <protection hidden="1"/>
    </xf>
    <xf numFmtId="182" fontId="2" fillId="0" borderId="34" xfId="0" applyNumberFormat="1" applyFont="1" applyBorder="1" applyAlignment="1" applyProtection="1">
      <alignment horizontal="center" vertical="center" shrinkToFit="1"/>
      <protection hidden="1"/>
    </xf>
    <xf numFmtId="182" fontId="2" fillId="0" borderId="10" xfId="0" applyNumberFormat="1" applyFont="1" applyBorder="1" applyAlignment="1" applyProtection="1">
      <alignment horizontal="center" vertical="center" shrinkToFit="1"/>
      <protection hidden="1"/>
    </xf>
    <xf numFmtId="182" fontId="2" fillId="0" borderId="11" xfId="0" applyNumberFormat="1" applyFont="1" applyBorder="1" applyAlignment="1" applyProtection="1">
      <alignment horizontal="center" vertical="center" shrinkToFit="1"/>
      <protection hidden="1"/>
    </xf>
    <xf numFmtId="182" fontId="2" fillId="0" borderId="46" xfId="0" applyNumberFormat="1" applyFont="1" applyBorder="1" applyAlignment="1" applyProtection="1">
      <alignment horizontal="center" vertical="center" shrinkToFit="1"/>
      <protection hidden="1"/>
    </xf>
    <xf numFmtId="0" fontId="4" fillId="8" borderId="2" xfId="0" applyFont="1" applyFill="1" applyBorder="1" applyAlignment="1" applyProtection="1">
      <alignment horizontal="center" vertical="center"/>
      <protection hidden="1"/>
    </xf>
    <xf numFmtId="0" fontId="4" fillId="8" borderId="8" xfId="0" applyFont="1" applyFill="1" applyBorder="1" applyAlignment="1" applyProtection="1">
      <alignment horizontal="center" vertical="center"/>
      <protection hidden="1"/>
    </xf>
    <xf numFmtId="0" fontId="4" fillId="8" borderId="10" xfId="0" applyFont="1" applyFill="1" applyBorder="1" applyAlignment="1" applyProtection="1">
      <alignment horizontal="center" vertical="center"/>
      <protection hidden="1"/>
    </xf>
    <xf numFmtId="0" fontId="4" fillId="8" borderId="6" xfId="0" applyFont="1" applyFill="1" applyBorder="1" applyAlignment="1" applyProtection="1">
      <alignment horizontal="center" vertical="center" shrinkToFit="1"/>
      <protection hidden="1"/>
    </xf>
    <xf numFmtId="0" fontId="4" fillId="8" borderId="0" xfId="0" applyFont="1" applyFill="1" applyBorder="1" applyAlignment="1" applyProtection="1">
      <alignment horizontal="center" vertical="center" shrinkToFit="1"/>
      <protection hidden="1"/>
    </xf>
    <xf numFmtId="0" fontId="4" fillId="8" borderId="11" xfId="0" applyFont="1" applyFill="1" applyBorder="1" applyAlignment="1" applyProtection="1">
      <alignment horizontal="center" vertical="center" shrinkToFit="1"/>
      <protection hidden="1"/>
    </xf>
    <xf numFmtId="0" fontId="4" fillId="8" borderId="6" xfId="0" applyFont="1" applyFill="1" applyBorder="1" applyAlignment="1" applyProtection="1">
      <alignment horizontal="center" vertical="center"/>
      <protection hidden="1"/>
    </xf>
    <xf numFmtId="0" fontId="4" fillId="8" borderId="0" xfId="0" applyFont="1" applyFill="1" applyBorder="1" applyAlignment="1" applyProtection="1">
      <alignment horizontal="center" vertical="center"/>
      <protection hidden="1"/>
    </xf>
    <xf numFmtId="0" fontId="4" fillId="8" borderId="11" xfId="0" applyFont="1" applyFill="1" applyBorder="1" applyAlignment="1" applyProtection="1">
      <alignment horizontal="center" vertical="center"/>
      <protection hidden="1"/>
    </xf>
    <xf numFmtId="0" fontId="41" fillId="3" borderId="33" xfId="0" applyFont="1" applyFill="1" applyBorder="1" applyAlignment="1" applyProtection="1">
      <alignment horizontal="center" vertical="center"/>
      <protection locked="0"/>
    </xf>
    <xf numFmtId="0" fontId="41" fillId="3" borderId="0" xfId="0" applyFont="1" applyFill="1" applyBorder="1" applyAlignment="1" applyProtection="1">
      <alignment horizontal="center" vertical="center"/>
      <protection locked="0"/>
    </xf>
    <xf numFmtId="0" fontId="41" fillId="3" borderId="9" xfId="0" applyFont="1" applyFill="1" applyBorder="1" applyAlignment="1" applyProtection="1">
      <alignment horizontal="center" vertical="center"/>
      <protection locked="0"/>
    </xf>
    <xf numFmtId="0" fontId="41" fillId="3" borderId="47" xfId="0" applyFont="1" applyFill="1" applyBorder="1" applyAlignment="1" applyProtection="1">
      <alignment horizontal="center" vertical="center"/>
      <protection locked="0"/>
    </xf>
    <xf numFmtId="0" fontId="41" fillId="3" borderId="11" xfId="0" applyFont="1" applyFill="1" applyBorder="1" applyAlignment="1" applyProtection="1">
      <alignment horizontal="center" vertical="center"/>
      <protection locked="0"/>
    </xf>
    <xf numFmtId="0" fontId="41" fillId="3" borderId="12" xfId="0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Border="1" applyAlignment="1" applyProtection="1">
      <alignment horizontal="center" vertical="center"/>
      <protection hidden="1"/>
    </xf>
    <xf numFmtId="0" fontId="2" fillId="0" borderId="33" xfId="0" applyNumberFormat="1" applyFont="1" applyBorder="1" applyAlignment="1" applyProtection="1">
      <alignment horizontal="center" vertical="center"/>
      <protection hidden="1"/>
    </xf>
    <xf numFmtId="0" fontId="2" fillId="0" borderId="47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180" fontId="37" fillId="3" borderId="73" xfId="0" applyNumberFormat="1" applyFont="1" applyFill="1" applyBorder="1" applyAlignment="1" applyProtection="1">
      <alignment horizontal="center" vertical="center"/>
      <protection locked="0"/>
    </xf>
    <xf numFmtId="180" fontId="37" fillId="3" borderId="74" xfId="0" applyNumberFormat="1" applyFont="1" applyFill="1" applyBorder="1" applyAlignment="1" applyProtection="1">
      <alignment horizontal="center" vertical="center"/>
      <protection locked="0"/>
    </xf>
    <xf numFmtId="180" fontId="37" fillId="3" borderId="75" xfId="0" applyNumberFormat="1" applyFont="1" applyFill="1" applyBorder="1" applyAlignment="1" applyProtection="1">
      <alignment horizontal="center" vertical="center"/>
      <protection locked="0"/>
    </xf>
    <xf numFmtId="186" fontId="2" fillId="7" borderId="51" xfId="0" applyNumberFormat="1" applyFont="1" applyFill="1" applyBorder="1" applyAlignment="1" applyProtection="1">
      <alignment horizontal="center" vertical="center" wrapText="1"/>
      <protection hidden="1"/>
    </xf>
    <xf numFmtId="186" fontId="2" fillId="7" borderId="51" xfId="0" applyNumberFormat="1" applyFont="1" applyFill="1" applyBorder="1" applyAlignment="1" applyProtection="1">
      <alignment horizontal="center" vertical="center"/>
      <protection hidden="1"/>
    </xf>
    <xf numFmtId="186" fontId="2" fillId="7" borderId="52" xfId="0" applyNumberFormat="1" applyFont="1" applyFill="1" applyBorder="1" applyAlignment="1" applyProtection="1">
      <alignment horizontal="center" vertical="center"/>
      <protection hidden="1"/>
    </xf>
    <xf numFmtId="0" fontId="2" fillId="7" borderId="48" xfId="0" applyFont="1" applyFill="1" applyBorder="1" applyAlignment="1" applyProtection="1">
      <alignment horizontal="center" vertical="center"/>
      <protection hidden="1"/>
    </xf>
    <xf numFmtId="0" fontId="2" fillId="7" borderId="49" xfId="0" applyFont="1" applyFill="1" applyBorder="1" applyAlignment="1" applyProtection="1">
      <alignment horizontal="center" vertical="center"/>
      <protection hidden="1"/>
    </xf>
    <xf numFmtId="0" fontId="2" fillId="7" borderId="50" xfId="0" applyFont="1" applyFill="1" applyBorder="1" applyAlignment="1" applyProtection="1">
      <alignment horizontal="center" vertical="center"/>
      <protection hidden="1"/>
    </xf>
    <xf numFmtId="0" fontId="2" fillId="7" borderId="53" xfId="0" applyFont="1" applyFill="1" applyBorder="1" applyAlignment="1" applyProtection="1">
      <alignment horizontal="center" vertical="center"/>
      <protection hidden="1"/>
    </xf>
    <xf numFmtId="0" fontId="2" fillId="7" borderId="54" xfId="0" applyFont="1" applyFill="1" applyBorder="1" applyAlignment="1" applyProtection="1">
      <alignment horizontal="center" vertical="center"/>
      <protection hidden="1"/>
    </xf>
    <xf numFmtId="0" fontId="2" fillId="7" borderId="55" xfId="0" applyFont="1" applyFill="1" applyBorder="1" applyAlignment="1" applyProtection="1">
      <alignment horizontal="center" vertical="center"/>
      <protection hidden="1"/>
    </xf>
    <xf numFmtId="0" fontId="2" fillId="7" borderId="56" xfId="0" applyFont="1" applyFill="1" applyBorder="1" applyAlignment="1" applyProtection="1">
      <alignment horizontal="center" vertical="center"/>
      <protection hidden="1"/>
    </xf>
    <xf numFmtId="0" fontId="2" fillId="7" borderId="57" xfId="0" applyFont="1" applyFill="1" applyBorder="1" applyAlignment="1" applyProtection="1">
      <alignment horizontal="center" vertical="center"/>
      <protection hidden="1"/>
    </xf>
    <xf numFmtId="0" fontId="2" fillId="7" borderId="58" xfId="0" applyFont="1" applyFill="1" applyBorder="1" applyAlignment="1" applyProtection="1">
      <alignment horizontal="center" vertical="center"/>
      <protection hidden="1"/>
    </xf>
    <xf numFmtId="0" fontId="2" fillId="6" borderId="2" xfId="0" applyFont="1" applyFill="1" applyBorder="1" applyAlignment="1" applyProtection="1">
      <alignment horizontal="center" vertical="center"/>
      <protection hidden="1"/>
    </xf>
    <xf numFmtId="0" fontId="4" fillId="6" borderId="8" xfId="0" applyFont="1" applyFill="1" applyBorder="1" applyAlignment="1" applyProtection="1">
      <alignment horizontal="center" vertical="center"/>
      <protection hidden="1"/>
    </xf>
    <xf numFmtId="0" fontId="4" fillId="6" borderId="10" xfId="0" applyFont="1" applyFill="1" applyBorder="1" applyAlignment="1" applyProtection="1">
      <alignment horizontal="center" vertical="center"/>
      <protection hidden="1"/>
    </xf>
    <xf numFmtId="0" fontId="2" fillId="6" borderId="6" xfId="0" applyFont="1" applyFill="1" applyBorder="1" applyAlignment="1" applyProtection="1">
      <alignment horizontal="center" vertical="center" shrinkToFit="1"/>
      <protection hidden="1"/>
    </xf>
    <xf numFmtId="0" fontId="4" fillId="6" borderId="0" xfId="0" applyFont="1" applyFill="1" applyBorder="1" applyAlignment="1" applyProtection="1">
      <alignment horizontal="center" vertical="center" shrinkToFit="1"/>
      <protection hidden="1"/>
    </xf>
    <xf numFmtId="0" fontId="4" fillId="6" borderId="11" xfId="0" applyFont="1" applyFill="1" applyBorder="1" applyAlignment="1" applyProtection="1">
      <alignment horizontal="center" vertical="center" shrinkToFit="1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center" vertical="center"/>
      <protection hidden="1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183" fontId="2" fillId="7" borderId="51" xfId="0" applyNumberFormat="1" applyFont="1" applyFill="1" applyBorder="1" applyAlignment="1" applyProtection="1">
      <alignment horizontal="center" vertical="center" wrapText="1"/>
      <protection hidden="1"/>
    </xf>
    <xf numFmtId="183" fontId="2" fillId="7" borderId="51" xfId="0" applyNumberFormat="1" applyFont="1" applyFill="1" applyBorder="1" applyAlignment="1" applyProtection="1">
      <alignment horizontal="center" vertical="center"/>
      <protection hidden="1"/>
    </xf>
    <xf numFmtId="183" fontId="2" fillId="7" borderId="52" xfId="0" applyNumberFormat="1" applyFont="1" applyFill="1" applyBorder="1" applyAlignment="1" applyProtection="1">
      <alignment horizontal="center" vertical="center"/>
      <protection hidden="1"/>
    </xf>
    <xf numFmtId="183" fontId="2" fillId="7" borderId="59" xfId="0" applyNumberFormat="1" applyFont="1" applyFill="1" applyBorder="1" applyAlignment="1" applyProtection="1">
      <alignment horizontal="center" vertical="center"/>
      <protection hidden="1"/>
    </xf>
    <xf numFmtId="183" fontId="2" fillId="7" borderId="60" xfId="0" applyNumberFormat="1" applyFont="1" applyFill="1" applyBorder="1" applyAlignment="1" applyProtection="1">
      <alignment horizontal="center" vertical="center"/>
      <protection hidden="1"/>
    </xf>
    <xf numFmtId="0" fontId="37" fillId="3" borderId="31" xfId="0" applyFont="1" applyFill="1" applyBorder="1" applyAlignment="1" applyProtection="1">
      <alignment horizontal="center" vertical="center"/>
      <protection locked="0" hidden="1"/>
    </xf>
    <xf numFmtId="0" fontId="38" fillId="3" borderId="6" xfId="0" applyFont="1" applyFill="1" applyBorder="1" applyAlignment="1" applyProtection="1">
      <alignment horizontal="center" vertical="center"/>
      <protection locked="0" hidden="1"/>
    </xf>
    <xf numFmtId="0" fontId="38" fillId="3" borderId="7" xfId="0" applyFont="1" applyFill="1" applyBorder="1" applyAlignment="1" applyProtection="1">
      <alignment horizontal="center" vertical="center"/>
      <protection locked="0" hidden="1"/>
    </xf>
    <xf numFmtId="0" fontId="38" fillId="3" borderId="33" xfId="0" applyFont="1" applyFill="1" applyBorder="1" applyAlignment="1" applyProtection="1">
      <alignment horizontal="center" vertical="center"/>
      <protection locked="0"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46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center" vertical="center" shrinkToFit="1"/>
      <protection hidden="1"/>
    </xf>
    <xf numFmtId="0" fontId="2" fillId="0" borderId="33" xfId="0" applyFont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2" fillId="0" borderId="9" xfId="0" applyFont="1" applyBorder="1" applyAlignment="1" applyProtection="1">
      <alignment horizontal="center" vertical="center" shrinkToFit="1"/>
      <protection hidden="1"/>
    </xf>
    <xf numFmtId="0" fontId="2" fillId="0" borderId="47" xfId="0" applyFont="1" applyBorder="1" applyAlignment="1" applyProtection="1">
      <alignment horizontal="center" vertical="center" shrinkToFit="1"/>
      <protection hidden="1"/>
    </xf>
    <xf numFmtId="0" fontId="2" fillId="0" borderId="11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0" borderId="2" xfId="0" applyFont="1" applyBorder="1" applyAlignment="1" applyProtection="1">
      <alignment horizontal="center" vertical="center" wrapText="1" shrinkToFit="1"/>
      <protection hidden="1"/>
    </xf>
    <xf numFmtId="0" fontId="2" fillId="0" borderId="32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2" fillId="0" borderId="34" xfId="0" applyFont="1" applyBorder="1" applyAlignment="1" applyProtection="1">
      <alignment horizontal="center" vertical="center" shrinkToFit="1"/>
      <protection hidden="1"/>
    </xf>
    <xf numFmtId="0" fontId="2" fillId="0" borderId="10" xfId="0" applyFont="1" applyBorder="1" applyAlignment="1" applyProtection="1">
      <alignment horizontal="center" vertical="center" shrinkToFit="1"/>
      <protection hidden="1"/>
    </xf>
    <xf numFmtId="0" fontId="2" fillId="0" borderId="46" xfId="0" applyFont="1" applyBorder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left" vertical="center" wrapText="1"/>
      <protection hidden="1"/>
    </xf>
    <xf numFmtId="0" fontId="18" fillId="0" borderId="6" xfId="0" applyFont="1" applyBorder="1" applyAlignment="1" applyProtection="1">
      <alignment horizontal="left" vertical="center" wrapText="1"/>
      <protection hidden="1"/>
    </xf>
    <xf numFmtId="0" fontId="18" fillId="0" borderId="7" xfId="0" applyFont="1" applyBorder="1" applyAlignment="1" applyProtection="1">
      <alignment horizontal="left" vertical="center" wrapText="1"/>
      <protection hidden="1"/>
    </xf>
    <xf numFmtId="0" fontId="18" fillId="0" borderId="8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18" fillId="0" borderId="9" xfId="0" applyFont="1" applyBorder="1" applyAlignment="1" applyProtection="1">
      <alignment horizontal="left" vertical="center" wrapText="1"/>
      <protection hidden="1"/>
    </xf>
    <xf numFmtId="0" fontId="18" fillId="0" borderId="10" xfId="0" applyFont="1" applyBorder="1" applyAlignment="1" applyProtection="1">
      <alignment horizontal="left" vertical="center" wrapText="1"/>
      <protection hidden="1"/>
    </xf>
    <xf numFmtId="0" fontId="18" fillId="0" borderId="11" xfId="0" applyFont="1" applyBorder="1" applyAlignment="1" applyProtection="1">
      <alignment horizontal="left" vertical="center" wrapText="1"/>
      <protection hidden="1"/>
    </xf>
    <xf numFmtId="0" fontId="18" fillId="0" borderId="12" xfId="0" applyFont="1" applyBorder="1" applyAlignment="1" applyProtection="1">
      <alignment horizontal="left" vertical="center" wrapText="1"/>
      <protection hidden="1"/>
    </xf>
    <xf numFmtId="38" fontId="39" fillId="3" borderId="6" xfId="1" applyFont="1" applyFill="1" applyBorder="1" applyAlignment="1" applyProtection="1">
      <alignment horizontal="center" vertical="center" shrinkToFit="1"/>
      <protection locked="0" hidden="1"/>
    </xf>
    <xf numFmtId="38" fontId="39" fillId="3" borderId="11" xfId="1" applyFont="1" applyFill="1" applyBorder="1" applyAlignment="1" applyProtection="1">
      <alignment horizontal="center" vertical="center" shrinkToFit="1"/>
      <protection locked="0" hidden="1"/>
    </xf>
    <xf numFmtId="0" fontId="4" fillId="0" borderId="6" xfId="0" applyFont="1" applyFill="1" applyBorder="1" applyAlignment="1" applyProtection="1">
      <alignment horizontal="center" vertical="center" shrinkToFit="1"/>
      <protection hidden="1"/>
    </xf>
    <xf numFmtId="0" fontId="4" fillId="0" borderId="7" xfId="0" applyFont="1" applyFill="1" applyBorder="1" applyAlignment="1" applyProtection="1">
      <alignment horizontal="center" vertical="center" shrinkToFit="1"/>
      <protection hidden="1"/>
    </xf>
    <xf numFmtId="0" fontId="4" fillId="0" borderId="11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 shrinkToFit="1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left" vertical="center" wrapText="1"/>
      <protection hidden="1"/>
    </xf>
    <xf numFmtId="0" fontId="2" fillId="0" borderId="34" xfId="0" applyFont="1" applyBorder="1" applyAlignment="1" applyProtection="1">
      <alignment horizontal="left" vertical="center" wrapText="1"/>
      <protection hidden="1"/>
    </xf>
    <xf numFmtId="0" fontId="2" fillId="0" borderId="35" xfId="0" applyFont="1" applyBorder="1" applyAlignment="1" applyProtection="1">
      <alignment horizontal="left" vertical="center" wrapText="1"/>
      <protection hidden="1"/>
    </xf>
    <xf numFmtId="0" fontId="2" fillId="0" borderId="36" xfId="0" applyFont="1" applyBorder="1" applyAlignment="1" applyProtection="1">
      <alignment horizontal="left" vertical="center" wrapText="1"/>
      <protection hidden="1"/>
    </xf>
    <xf numFmtId="0" fontId="2" fillId="0" borderId="37" xfId="0" applyFont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4" fillId="0" borderId="7" xfId="0" applyFont="1" applyBorder="1" applyAlignment="1" applyProtection="1">
      <alignment horizontal="left" vertical="center" wrapText="1"/>
      <protection hidden="1"/>
    </xf>
    <xf numFmtId="0" fontId="4" fillId="0" borderId="8" xfId="0" applyFont="1" applyBorder="1" applyAlignment="1" applyProtection="1">
      <alignment horizontal="left" vertical="center" wrapText="1"/>
      <protection hidden="1"/>
    </xf>
    <xf numFmtId="0" fontId="4" fillId="0" borderId="9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 shrinkToFit="1"/>
      <protection hidden="1"/>
    </xf>
    <xf numFmtId="0" fontId="4" fillId="0" borderId="6" xfId="0" applyFont="1" applyFill="1" applyBorder="1" applyAlignment="1" applyProtection="1">
      <alignment horizontal="center" vertical="center" wrapText="1" shrinkToFit="1"/>
      <protection hidden="1"/>
    </xf>
    <xf numFmtId="0" fontId="4" fillId="0" borderId="7" xfId="0" applyFont="1" applyFill="1" applyBorder="1" applyAlignment="1" applyProtection="1">
      <alignment horizontal="center" vertical="center" wrapText="1" shrinkToFit="1"/>
      <protection hidden="1"/>
    </xf>
    <xf numFmtId="0" fontId="4" fillId="0" borderId="8" xfId="0" applyFont="1" applyFill="1" applyBorder="1" applyAlignment="1" applyProtection="1">
      <alignment horizontal="center" vertical="center" wrapText="1" shrinkToFit="1"/>
      <protection hidden="1"/>
    </xf>
    <xf numFmtId="0" fontId="4" fillId="0" borderId="0" xfId="0" applyFont="1" applyFill="1" applyBorder="1" applyAlignment="1" applyProtection="1">
      <alignment horizontal="center" vertical="center" wrapText="1" shrinkToFit="1"/>
      <protection hidden="1"/>
    </xf>
    <xf numFmtId="0" fontId="4" fillId="0" borderId="9" xfId="0" applyFont="1" applyFill="1" applyBorder="1" applyAlignment="1" applyProtection="1">
      <alignment horizontal="center" vertical="center" wrapText="1" shrinkToFit="1"/>
      <protection hidden="1"/>
    </xf>
    <xf numFmtId="0" fontId="4" fillId="0" borderId="10" xfId="0" applyFont="1" applyFill="1" applyBorder="1" applyAlignment="1" applyProtection="1">
      <alignment horizontal="center" vertical="center" wrapText="1" shrinkToFit="1"/>
      <protection hidden="1"/>
    </xf>
    <xf numFmtId="0" fontId="4" fillId="0" borderId="11" xfId="0" applyFont="1" applyFill="1" applyBorder="1" applyAlignment="1" applyProtection="1">
      <alignment horizontal="center" vertical="center" wrapText="1" shrinkToFit="1"/>
      <protection hidden="1"/>
    </xf>
    <xf numFmtId="0" fontId="4" fillId="0" borderId="12" xfId="0" applyFont="1" applyFill="1" applyBorder="1" applyAlignment="1" applyProtection="1">
      <alignment horizontal="center" vertical="center" wrapText="1" shrinkToFit="1"/>
      <protection hidden="1"/>
    </xf>
    <xf numFmtId="38" fontId="2" fillId="0" borderId="6" xfId="1" applyFont="1" applyFill="1" applyBorder="1" applyAlignment="1" applyProtection="1">
      <alignment horizontal="center" vertical="center"/>
      <protection hidden="1"/>
    </xf>
    <xf numFmtId="0" fontId="15" fillId="4" borderId="33" xfId="0" applyFont="1" applyFill="1" applyBorder="1" applyAlignment="1" applyProtection="1">
      <alignment horizontal="right" vertical="center"/>
      <protection hidden="1"/>
    </xf>
    <xf numFmtId="0" fontId="15" fillId="4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34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 shrinkToFit="1"/>
      <protection hidden="1"/>
    </xf>
    <xf numFmtId="0" fontId="4" fillId="0" borderId="8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9" xfId="0" applyFont="1" applyFill="1" applyBorder="1" applyAlignment="1" applyProtection="1">
      <alignment horizontal="center" vertical="center" shrinkToFit="1"/>
      <protection hidden="1"/>
    </xf>
    <xf numFmtId="0" fontId="10" fillId="3" borderId="21" xfId="0" applyFont="1" applyFill="1" applyBorder="1" applyAlignment="1" applyProtection="1">
      <alignment horizontal="center" vertical="center" shrinkToFit="1"/>
      <protection locked="0" hidden="1"/>
    </xf>
    <xf numFmtId="0" fontId="10" fillId="3" borderId="22" xfId="0" applyFont="1" applyFill="1" applyBorder="1" applyAlignment="1" applyProtection="1">
      <alignment horizontal="center" vertical="center" shrinkToFit="1"/>
      <protection locked="0" hidden="1"/>
    </xf>
    <xf numFmtId="0" fontId="4" fillId="0" borderId="22" xfId="0" applyFont="1" applyFill="1" applyBorder="1" applyAlignment="1" applyProtection="1">
      <alignment horizontal="left" vertical="top" shrinkToFit="1"/>
      <protection hidden="1"/>
    </xf>
    <xf numFmtId="0" fontId="4" fillId="0" borderId="23" xfId="0" applyFont="1" applyFill="1" applyBorder="1" applyAlignment="1" applyProtection="1">
      <alignment horizontal="left" vertical="top" shrinkToFit="1"/>
      <protection hidden="1"/>
    </xf>
    <xf numFmtId="0" fontId="18" fillId="0" borderId="25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left" vertical="top" wrapText="1"/>
      <protection hidden="1"/>
    </xf>
    <xf numFmtId="0" fontId="4" fillId="0" borderId="17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4" fillId="0" borderId="19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20" xfId="0" applyFont="1" applyFill="1" applyBorder="1" applyAlignment="1" applyProtection="1">
      <alignment horizontal="left" vertical="top" wrapText="1"/>
      <protection hidden="1"/>
    </xf>
    <xf numFmtId="0" fontId="2" fillId="0" borderId="2" xfId="0" applyFont="1" applyFill="1" applyBorder="1" applyAlignment="1" applyProtection="1">
      <alignment horizontal="center" vertical="center" wrapText="1" shrinkToFit="1"/>
      <protection hidden="1"/>
    </xf>
    <xf numFmtId="0" fontId="2" fillId="0" borderId="6" xfId="0" applyFont="1" applyFill="1" applyBorder="1" applyAlignment="1" applyProtection="1">
      <alignment horizontal="center" vertical="center" wrapText="1" shrinkToFit="1"/>
      <protection hidden="1"/>
    </xf>
    <xf numFmtId="0" fontId="2" fillId="0" borderId="7" xfId="0" applyFont="1" applyFill="1" applyBorder="1" applyAlignment="1" applyProtection="1">
      <alignment horizontal="center" vertical="center" wrapText="1" shrinkToFit="1"/>
      <protection hidden="1"/>
    </xf>
    <xf numFmtId="0" fontId="2" fillId="0" borderId="10" xfId="0" applyFont="1" applyFill="1" applyBorder="1" applyAlignment="1" applyProtection="1">
      <alignment horizontal="center" vertical="center" wrapText="1" shrinkToFit="1"/>
      <protection hidden="1"/>
    </xf>
    <xf numFmtId="0" fontId="2" fillId="0" borderId="11" xfId="0" applyFont="1" applyFill="1" applyBorder="1" applyAlignment="1" applyProtection="1">
      <alignment horizontal="center" vertical="center" wrapText="1" shrinkToFit="1"/>
      <protection hidden="1"/>
    </xf>
    <xf numFmtId="0" fontId="2" fillId="0" borderId="12" xfId="0" applyFont="1" applyFill="1" applyBorder="1" applyAlignment="1" applyProtection="1">
      <alignment horizontal="center" vertical="center" wrapText="1" shrinkToFit="1"/>
      <protection hidden="1"/>
    </xf>
    <xf numFmtId="177" fontId="15" fillId="0" borderId="2" xfId="1" applyNumberFormat="1" applyFont="1" applyFill="1" applyBorder="1" applyAlignment="1" applyProtection="1">
      <alignment horizontal="center" vertical="center"/>
      <protection hidden="1"/>
    </xf>
    <xf numFmtId="177" fontId="15" fillId="0" borderId="6" xfId="1" applyNumberFormat="1" applyFont="1" applyFill="1" applyBorder="1" applyAlignment="1" applyProtection="1">
      <alignment horizontal="center" vertical="center"/>
      <protection hidden="1"/>
    </xf>
    <xf numFmtId="177" fontId="15" fillId="0" borderId="7" xfId="1" applyNumberFormat="1" applyFont="1" applyFill="1" applyBorder="1" applyAlignment="1" applyProtection="1">
      <alignment horizontal="center" vertical="center"/>
      <protection hidden="1"/>
    </xf>
    <xf numFmtId="177" fontId="15" fillId="0" borderId="10" xfId="1" applyNumberFormat="1" applyFont="1" applyFill="1" applyBorder="1" applyAlignment="1" applyProtection="1">
      <alignment horizontal="center" vertical="center"/>
      <protection hidden="1"/>
    </xf>
    <xf numFmtId="177" fontId="15" fillId="0" borderId="11" xfId="1" applyNumberFormat="1" applyFont="1" applyFill="1" applyBorder="1" applyAlignment="1" applyProtection="1">
      <alignment horizontal="center" vertical="center"/>
      <protection hidden="1"/>
    </xf>
    <xf numFmtId="177" fontId="15" fillId="0" borderId="12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178" fontId="16" fillId="0" borderId="0" xfId="1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176" fontId="15" fillId="0" borderId="2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6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10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 textRotation="255"/>
      <protection hidden="1"/>
    </xf>
    <xf numFmtId="0" fontId="2" fillId="0" borderId="11" xfId="0" applyFont="1" applyFill="1" applyBorder="1" applyAlignment="1" applyProtection="1">
      <alignment horizontal="center" vertical="center" textRotation="255"/>
      <protection hidden="1"/>
    </xf>
    <xf numFmtId="176" fontId="15" fillId="3" borderId="2" xfId="0" applyNumberFormat="1" applyFont="1" applyFill="1" applyBorder="1" applyAlignment="1" applyProtection="1">
      <alignment horizontal="center" vertical="center" shrinkToFit="1"/>
      <protection locked="0" hidden="1"/>
    </xf>
    <xf numFmtId="176" fontId="15" fillId="3" borderId="6" xfId="0" applyNumberFormat="1" applyFont="1" applyFill="1" applyBorder="1" applyAlignment="1" applyProtection="1">
      <alignment horizontal="center" vertical="center" shrinkToFit="1"/>
      <protection locked="0" hidden="1"/>
    </xf>
    <xf numFmtId="176" fontId="15" fillId="3" borderId="10" xfId="0" applyNumberFormat="1" applyFont="1" applyFill="1" applyBorder="1" applyAlignment="1" applyProtection="1">
      <alignment horizontal="center" vertical="center" shrinkToFit="1"/>
      <protection locked="0" hidden="1"/>
    </xf>
    <xf numFmtId="176" fontId="15" fillId="3" borderId="11" xfId="0" applyNumberFormat="1" applyFont="1" applyFill="1" applyBorder="1" applyAlignment="1" applyProtection="1">
      <alignment horizontal="center" vertical="center" shrinkToFit="1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 wrapText="1" shrinkToFit="1"/>
      <protection hidden="1"/>
    </xf>
    <xf numFmtId="0" fontId="2" fillId="0" borderId="7" xfId="0" applyFont="1" applyBorder="1" applyAlignment="1" applyProtection="1">
      <alignment horizontal="center" vertical="center" wrapText="1" shrinkToFit="1"/>
      <protection hidden="1"/>
    </xf>
    <xf numFmtId="0" fontId="2" fillId="0" borderId="10" xfId="0" applyFont="1" applyBorder="1" applyAlignment="1" applyProtection="1">
      <alignment horizontal="center" vertical="center" wrapText="1" shrinkToFit="1"/>
      <protection hidden="1"/>
    </xf>
    <xf numFmtId="0" fontId="2" fillId="0" borderId="11" xfId="0" applyFont="1" applyBorder="1" applyAlignment="1" applyProtection="1">
      <alignment horizontal="center" vertical="center" wrapText="1" shrinkToFit="1"/>
      <protection hidden="1"/>
    </xf>
    <xf numFmtId="0" fontId="2" fillId="0" borderId="12" xfId="0" applyFont="1" applyBorder="1" applyAlignment="1" applyProtection="1">
      <alignment horizontal="center" vertical="center" wrapText="1" shrinkToFit="1"/>
      <protection hidden="1"/>
    </xf>
    <xf numFmtId="0" fontId="2" fillId="0" borderId="1" xfId="0" applyFont="1" applyFill="1" applyBorder="1" applyAlignment="1" applyProtection="1">
      <alignment horizontal="center" vertical="center" textRotation="255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 shrinkToFit="1"/>
      <protection hidden="1"/>
    </xf>
    <xf numFmtId="0" fontId="2" fillId="0" borderId="11" xfId="0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Fill="1" applyBorder="1" applyAlignment="1" applyProtection="1">
      <alignment horizontal="center" vertical="center" shrinkToFit="1"/>
      <protection hidden="1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0" fontId="2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176" fontId="39" fillId="3" borderId="2" xfId="0" applyNumberFormat="1" applyFont="1" applyFill="1" applyBorder="1" applyAlignment="1" applyProtection="1">
      <alignment horizontal="center" vertical="center" shrinkToFit="1"/>
      <protection locked="0" hidden="1"/>
    </xf>
    <xf numFmtId="176" fontId="39" fillId="3" borderId="6" xfId="0" applyNumberFormat="1" applyFont="1" applyFill="1" applyBorder="1" applyAlignment="1" applyProtection="1">
      <alignment horizontal="center" vertical="center" shrinkToFit="1"/>
      <protection locked="0" hidden="1"/>
    </xf>
    <xf numFmtId="176" fontId="39" fillId="3" borderId="10" xfId="0" applyNumberFormat="1" applyFont="1" applyFill="1" applyBorder="1" applyAlignment="1" applyProtection="1">
      <alignment horizontal="center" vertical="center" shrinkToFit="1"/>
      <protection locked="0" hidden="1"/>
    </xf>
    <xf numFmtId="176" fontId="39" fillId="3" borderId="11" xfId="0" applyNumberFormat="1" applyFont="1" applyFill="1" applyBorder="1" applyAlignment="1" applyProtection="1">
      <alignment horizontal="center" vertical="center" shrinkToFit="1"/>
      <protection locked="0"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40" fillId="3" borderId="21" xfId="0" applyFont="1" applyFill="1" applyBorder="1" applyAlignment="1" applyProtection="1">
      <alignment horizontal="center" vertical="center" shrinkToFit="1"/>
      <protection locked="0" hidden="1"/>
    </xf>
    <xf numFmtId="0" fontId="40" fillId="3" borderId="22" xfId="0" applyFont="1" applyFill="1" applyBorder="1" applyAlignment="1" applyProtection="1">
      <alignment horizontal="center" vertical="center" shrinkToFit="1"/>
      <protection locked="0" hidden="1"/>
    </xf>
    <xf numFmtId="0" fontId="2" fillId="0" borderId="2" xfId="0" applyFont="1" applyFill="1" applyBorder="1" applyAlignment="1" applyProtection="1">
      <alignment horizontal="center" vertical="center" textRotation="255"/>
      <protection hidden="1"/>
    </xf>
    <xf numFmtId="0" fontId="2" fillId="0" borderId="7" xfId="0" applyFont="1" applyFill="1" applyBorder="1" applyAlignment="1" applyProtection="1">
      <alignment horizontal="center" vertical="center" textRotation="255"/>
      <protection hidden="1"/>
    </xf>
    <xf numFmtId="0" fontId="2" fillId="0" borderId="10" xfId="0" applyFont="1" applyFill="1" applyBorder="1" applyAlignment="1" applyProtection="1">
      <alignment horizontal="center" vertical="center" textRotation="255"/>
      <protection hidden="1"/>
    </xf>
    <xf numFmtId="0" fontId="2" fillId="0" borderId="12" xfId="0" applyFont="1" applyFill="1" applyBorder="1" applyAlignment="1" applyProtection="1">
      <alignment horizontal="center" vertical="center" textRotation="255"/>
      <protection hidden="1"/>
    </xf>
    <xf numFmtId="0" fontId="6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32" fillId="0" borderId="26" xfId="0" applyFont="1" applyBorder="1" applyAlignment="1" applyProtection="1">
      <alignment horizontal="center" vertical="center" wrapText="1" shrinkToFit="1"/>
      <protection hidden="1"/>
    </xf>
    <xf numFmtId="0" fontId="32" fillId="0" borderId="27" xfId="0" applyFont="1" applyBorder="1" applyAlignment="1" applyProtection="1">
      <alignment horizontal="center" vertical="center" shrinkToFit="1"/>
      <protection hidden="1"/>
    </xf>
    <xf numFmtId="0" fontId="32" fillId="0" borderId="29" xfId="0" applyFont="1" applyBorder="1" applyAlignment="1" applyProtection="1">
      <alignment horizontal="center" vertical="center" shrinkToFit="1"/>
      <protection hidden="1"/>
    </xf>
    <xf numFmtId="0" fontId="32" fillId="0" borderId="1" xfId="0" applyFont="1" applyBorder="1" applyAlignment="1" applyProtection="1">
      <alignment horizontal="center" vertical="center" shrinkToFit="1"/>
      <protection hidden="1"/>
    </xf>
    <xf numFmtId="0" fontId="36" fillId="9" borderId="27" xfId="0" applyFont="1" applyFill="1" applyBorder="1" applyAlignment="1" applyProtection="1">
      <alignment horizontal="center" vertical="center" shrinkToFit="1"/>
      <protection locked="0"/>
    </xf>
    <xf numFmtId="0" fontId="36" fillId="9" borderId="28" xfId="0" applyFont="1" applyFill="1" applyBorder="1" applyAlignment="1" applyProtection="1">
      <alignment horizontal="center" vertical="center" shrinkToFit="1"/>
      <protection locked="0"/>
    </xf>
    <xf numFmtId="0" fontId="36" fillId="9" borderId="1" xfId="0" applyFont="1" applyFill="1" applyBorder="1" applyAlignment="1" applyProtection="1">
      <alignment horizontal="center" vertical="center" shrinkToFit="1"/>
      <protection locked="0"/>
    </xf>
    <xf numFmtId="0" fontId="36" fillId="9" borderId="30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3" fillId="0" borderId="29" xfId="0" applyFont="1" applyBorder="1" applyAlignment="1" applyProtection="1">
      <alignment horizontal="center" vertical="center" shrinkToFit="1"/>
      <protection hidden="1"/>
    </xf>
    <xf numFmtId="0" fontId="32" fillId="0" borderId="77" xfId="0" applyFont="1" applyBorder="1" applyAlignment="1" applyProtection="1">
      <alignment horizontal="center" vertical="center" shrinkToFit="1"/>
      <protection hidden="1"/>
    </xf>
    <xf numFmtId="0" fontId="32" fillId="0" borderId="86" xfId="0" applyFont="1" applyBorder="1" applyAlignment="1" applyProtection="1">
      <alignment horizontal="center" vertical="center" shrinkToFit="1"/>
      <protection hidden="1"/>
    </xf>
    <xf numFmtId="0" fontId="36" fillId="9" borderId="86" xfId="0" applyFont="1" applyFill="1" applyBorder="1" applyAlignment="1" applyProtection="1">
      <alignment horizontal="center" vertical="center" shrinkToFit="1"/>
      <protection locked="0"/>
    </xf>
    <xf numFmtId="0" fontId="36" fillId="9" borderId="78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38" fontId="20" fillId="3" borderId="6" xfId="1" applyFont="1" applyFill="1" applyBorder="1" applyAlignment="1" applyProtection="1">
      <alignment horizontal="center" vertical="center" shrinkToFit="1"/>
      <protection locked="0" hidden="1"/>
    </xf>
    <xf numFmtId="38" fontId="20" fillId="3" borderId="11" xfId="1" applyFont="1" applyFill="1" applyBorder="1" applyAlignment="1" applyProtection="1">
      <alignment horizontal="center" vertical="center" shrinkToFit="1"/>
      <protection locked="0" hidden="1"/>
    </xf>
    <xf numFmtId="179" fontId="2" fillId="3" borderId="31" xfId="0" applyNumberFormat="1" applyFont="1" applyFill="1" applyBorder="1" applyAlignment="1" applyProtection="1">
      <alignment horizontal="center" vertical="center"/>
      <protection locked="0"/>
    </xf>
    <xf numFmtId="179" fontId="2" fillId="3" borderId="6" xfId="0" applyNumberFormat="1" applyFont="1" applyFill="1" applyBorder="1" applyAlignment="1" applyProtection="1">
      <alignment horizontal="center" vertical="center"/>
      <protection locked="0"/>
    </xf>
    <xf numFmtId="179" fontId="2" fillId="3" borderId="33" xfId="0" applyNumberFormat="1" applyFont="1" applyFill="1" applyBorder="1" applyAlignment="1" applyProtection="1">
      <alignment horizontal="center" vertical="center"/>
      <protection locked="0"/>
    </xf>
    <xf numFmtId="179" fontId="2" fillId="3" borderId="0" xfId="0" applyNumberFormat="1" applyFont="1" applyFill="1" applyBorder="1" applyAlignment="1" applyProtection="1">
      <alignment horizontal="center" vertical="center"/>
      <protection locked="0"/>
    </xf>
    <xf numFmtId="179" fontId="2" fillId="3" borderId="47" xfId="0" applyNumberFormat="1" applyFont="1" applyFill="1" applyBorder="1" applyAlignment="1" applyProtection="1">
      <alignment horizontal="center" vertical="center"/>
      <protection locked="0"/>
    </xf>
    <xf numFmtId="179" fontId="2" fillId="3" borderId="11" xfId="0" applyNumberFormat="1" applyFont="1" applyFill="1" applyBorder="1" applyAlignment="1" applyProtection="1">
      <alignment horizontal="center" vertical="center"/>
      <protection locked="0"/>
    </xf>
    <xf numFmtId="180" fontId="2" fillId="3" borderId="31" xfId="0" applyNumberFormat="1" applyFont="1" applyFill="1" applyBorder="1" applyAlignment="1" applyProtection="1">
      <alignment horizontal="center" vertical="center"/>
      <protection locked="0"/>
    </xf>
    <xf numFmtId="180" fontId="2" fillId="3" borderId="6" xfId="0" applyNumberFormat="1" applyFont="1" applyFill="1" applyBorder="1" applyAlignment="1" applyProtection="1">
      <alignment horizontal="center" vertical="center"/>
      <protection locked="0"/>
    </xf>
    <xf numFmtId="180" fontId="2" fillId="3" borderId="32" xfId="0" applyNumberFormat="1" applyFont="1" applyFill="1" applyBorder="1" applyAlignment="1" applyProtection="1">
      <alignment horizontal="center" vertical="center"/>
      <protection locked="0"/>
    </xf>
    <xf numFmtId="180" fontId="2" fillId="3" borderId="33" xfId="0" applyNumberFormat="1" applyFont="1" applyFill="1" applyBorder="1" applyAlignment="1" applyProtection="1">
      <alignment horizontal="center" vertical="center"/>
      <protection locked="0"/>
    </xf>
    <xf numFmtId="180" fontId="2" fillId="3" borderId="0" xfId="0" applyNumberFormat="1" applyFont="1" applyFill="1" applyBorder="1" applyAlignment="1" applyProtection="1">
      <alignment horizontal="center" vertical="center"/>
      <protection locked="0"/>
    </xf>
    <xf numFmtId="180" fontId="2" fillId="3" borderId="34" xfId="0" applyNumberFormat="1" applyFont="1" applyFill="1" applyBorder="1" applyAlignment="1" applyProtection="1">
      <alignment horizontal="center" vertical="center"/>
      <protection locked="0"/>
    </xf>
    <xf numFmtId="180" fontId="2" fillId="3" borderId="47" xfId="0" applyNumberFormat="1" applyFont="1" applyFill="1" applyBorder="1" applyAlignment="1" applyProtection="1">
      <alignment horizontal="center" vertical="center"/>
      <protection locked="0"/>
    </xf>
    <xf numFmtId="180" fontId="2" fillId="3" borderId="11" xfId="0" applyNumberFormat="1" applyFont="1" applyFill="1" applyBorder="1" applyAlignment="1" applyProtection="1">
      <alignment horizontal="center" vertical="center"/>
      <protection locked="0"/>
    </xf>
    <xf numFmtId="180" fontId="2" fillId="3" borderId="46" xfId="0" applyNumberFormat="1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 hidden="1"/>
    </xf>
    <xf numFmtId="0" fontId="2" fillId="3" borderId="6" xfId="0" applyFont="1" applyFill="1" applyBorder="1" applyAlignment="1" applyProtection="1">
      <alignment horizontal="center" vertical="center"/>
      <protection locked="0" hidden="1"/>
    </xf>
    <xf numFmtId="0" fontId="2" fillId="3" borderId="7" xfId="0" applyFont="1" applyFill="1" applyBorder="1" applyAlignment="1" applyProtection="1">
      <alignment horizontal="center" vertical="center"/>
      <protection locked="0" hidden="1"/>
    </xf>
    <xf numFmtId="0" fontId="2" fillId="3" borderId="33" xfId="0" applyFont="1" applyFill="1" applyBorder="1" applyAlignment="1" applyProtection="1">
      <alignment horizontal="center" vertical="center"/>
      <protection locked="0" hidden="1"/>
    </xf>
    <xf numFmtId="0" fontId="2" fillId="3" borderId="0" xfId="0" applyFont="1" applyFill="1" applyBorder="1" applyAlignment="1" applyProtection="1">
      <alignment horizontal="center" vertical="center"/>
      <protection locked="0" hidden="1"/>
    </xf>
    <xf numFmtId="0" fontId="2" fillId="3" borderId="9" xfId="0" applyFont="1" applyFill="1" applyBorder="1" applyAlignment="1" applyProtection="1">
      <alignment horizontal="center" vertical="center"/>
      <protection locked="0" hidden="1"/>
    </xf>
    <xf numFmtId="0" fontId="2" fillId="3" borderId="47" xfId="0" applyFont="1" applyFill="1" applyBorder="1" applyAlignment="1" applyProtection="1">
      <alignment horizontal="center" vertical="center"/>
      <protection locked="0" hidden="1"/>
    </xf>
    <xf numFmtId="0" fontId="2" fillId="3" borderId="11" xfId="0" applyFont="1" applyFill="1" applyBorder="1" applyAlignment="1" applyProtection="1">
      <alignment horizontal="center" vertical="center"/>
      <protection locked="0" hidden="1"/>
    </xf>
    <xf numFmtId="0" fontId="2" fillId="3" borderId="12" xfId="0" applyFont="1" applyFill="1" applyBorder="1" applyAlignment="1" applyProtection="1">
      <alignment horizontal="center" vertical="center"/>
      <protection locked="0" hidden="1"/>
    </xf>
    <xf numFmtId="0" fontId="2" fillId="3" borderId="32" xfId="0" applyFont="1" applyFill="1" applyBorder="1" applyAlignment="1" applyProtection="1">
      <alignment horizontal="center" vertical="center"/>
      <protection locked="0" hidden="1"/>
    </xf>
    <xf numFmtId="0" fontId="2" fillId="3" borderId="34" xfId="0" applyFont="1" applyFill="1" applyBorder="1" applyAlignment="1" applyProtection="1">
      <alignment horizontal="center" vertical="center"/>
      <protection locked="0" hidden="1"/>
    </xf>
    <xf numFmtId="0" fontId="2" fillId="3" borderId="46" xfId="0" applyFont="1" applyFill="1" applyBorder="1" applyAlignment="1" applyProtection="1">
      <alignment horizontal="center" vertical="center"/>
      <protection locked="0" hidden="1"/>
    </xf>
    <xf numFmtId="180" fontId="2" fillId="3" borderId="73" xfId="0" applyNumberFormat="1" applyFont="1" applyFill="1" applyBorder="1" applyAlignment="1" applyProtection="1">
      <alignment horizontal="center" vertical="center"/>
      <protection locked="0"/>
    </xf>
    <xf numFmtId="180" fontId="2" fillId="3" borderId="74" xfId="0" applyNumberFormat="1" applyFont="1" applyFill="1" applyBorder="1" applyAlignment="1" applyProtection="1">
      <alignment horizontal="center" vertical="center"/>
      <protection locked="0"/>
    </xf>
    <xf numFmtId="180" fontId="2" fillId="3" borderId="75" xfId="0" applyNumberFormat="1" applyFont="1" applyFill="1" applyBorder="1" applyAlignment="1" applyProtection="1">
      <alignment horizontal="center" vertical="center"/>
      <protection locked="0"/>
    </xf>
    <xf numFmtId="0" fontId="35" fillId="9" borderId="27" xfId="0" applyFont="1" applyFill="1" applyBorder="1" applyAlignment="1" applyProtection="1">
      <alignment horizontal="center" vertical="center" shrinkToFit="1"/>
      <protection locked="0"/>
    </xf>
    <xf numFmtId="0" fontId="35" fillId="9" borderId="28" xfId="0" applyFont="1" applyFill="1" applyBorder="1" applyAlignment="1" applyProtection="1">
      <alignment horizontal="center" vertical="center" shrinkToFit="1"/>
      <protection locked="0"/>
    </xf>
    <xf numFmtId="0" fontId="35" fillId="9" borderId="1" xfId="0" applyFont="1" applyFill="1" applyBorder="1" applyAlignment="1" applyProtection="1">
      <alignment horizontal="center" vertical="center" shrinkToFit="1"/>
      <protection locked="0"/>
    </xf>
    <xf numFmtId="0" fontId="35" fillId="9" borderId="30" xfId="0" applyFont="1" applyFill="1" applyBorder="1" applyAlignment="1" applyProtection="1">
      <alignment horizontal="center" vertical="center" shrinkToFit="1"/>
      <protection locked="0"/>
    </xf>
    <xf numFmtId="0" fontId="35" fillId="9" borderId="86" xfId="0" applyFont="1" applyFill="1" applyBorder="1" applyAlignment="1" applyProtection="1">
      <alignment horizontal="center" vertical="center" shrinkToFit="1"/>
      <protection locked="0"/>
    </xf>
    <xf numFmtId="0" fontId="35" fillId="9" borderId="78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83344</xdr:colOff>
      <xdr:row>29</xdr:row>
      <xdr:rowOff>57150</xdr:rowOff>
    </xdr:from>
    <xdr:to>
      <xdr:col>22</xdr:col>
      <xdr:colOff>202407</xdr:colOff>
      <xdr:row>30</xdr:row>
      <xdr:rowOff>188799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D5039BA3-7A9A-444E-AD9E-439DF21E8546}"/>
            </a:ext>
          </a:extLst>
        </xdr:cNvPr>
        <xdr:cNvSpPr/>
      </xdr:nvSpPr>
      <xdr:spPr>
        <a:xfrm>
          <a:off x="5769769" y="96012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47</xdr:row>
      <xdr:rowOff>57150</xdr:rowOff>
    </xdr:from>
    <xdr:to>
      <xdr:col>22</xdr:col>
      <xdr:colOff>202407</xdr:colOff>
      <xdr:row>48</xdr:row>
      <xdr:rowOff>188799</xdr:rowOff>
    </xdr:to>
    <xdr:sp macro="" textlink="">
      <xdr:nvSpPr>
        <xdr:cNvPr id="3" name="下矢印 1">
          <a:extLst>
            <a:ext uri="{FF2B5EF4-FFF2-40B4-BE49-F238E27FC236}">
              <a16:creationId xmlns:a16="http://schemas.microsoft.com/office/drawing/2014/main" id="{6816742D-12DC-47EC-99D0-354228097525}"/>
            </a:ext>
          </a:extLst>
        </xdr:cNvPr>
        <xdr:cNvSpPr/>
      </xdr:nvSpPr>
      <xdr:spPr>
        <a:xfrm>
          <a:off x="5769769" y="1542097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66</xdr:row>
      <xdr:rowOff>57150</xdr:rowOff>
    </xdr:from>
    <xdr:to>
      <xdr:col>22</xdr:col>
      <xdr:colOff>202407</xdr:colOff>
      <xdr:row>67</xdr:row>
      <xdr:rowOff>188799</xdr:rowOff>
    </xdr:to>
    <xdr:sp macro="" textlink="">
      <xdr:nvSpPr>
        <xdr:cNvPr id="4" name="下矢印 1">
          <a:extLst>
            <a:ext uri="{FF2B5EF4-FFF2-40B4-BE49-F238E27FC236}">
              <a16:creationId xmlns:a16="http://schemas.microsoft.com/office/drawing/2014/main" id="{A627C474-648E-4B6C-92C4-6BA7E2350516}"/>
            </a:ext>
          </a:extLst>
        </xdr:cNvPr>
        <xdr:cNvSpPr/>
      </xdr:nvSpPr>
      <xdr:spPr>
        <a:xfrm>
          <a:off x="5769769" y="215646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69273</xdr:colOff>
      <xdr:row>1</xdr:row>
      <xdr:rowOff>121227</xdr:rowOff>
    </xdr:from>
    <xdr:to>
      <xdr:col>44</xdr:col>
      <xdr:colOff>87087</xdr:colOff>
      <xdr:row>3</xdr:row>
      <xdr:rowOff>265215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0A151A9-5A76-4464-B742-5AA0DFD4CE44}"/>
            </a:ext>
          </a:extLst>
        </xdr:cNvPr>
        <xdr:cNvSpPr txBox="1"/>
      </xdr:nvSpPr>
      <xdr:spPr>
        <a:xfrm>
          <a:off x="10044546" y="484909"/>
          <a:ext cx="1992086" cy="1009897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400" b="1">
              <a:solidFill>
                <a:srgbClr val="FF0000"/>
              </a:solidFill>
            </a:rPr>
            <a:t>記載例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83344</xdr:colOff>
      <xdr:row>47</xdr:row>
      <xdr:rowOff>57150</xdr:rowOff>
    </xdr:from>
    <xdr:to>
      <xdr:col>22</xdr:col>
      <xdr:colOff>202407</xdr:colOff>
      <xdr:row>48</xdr:row>
      <xdr:rowOff>188799</xdr:rowOff>
    </xdr:to>
    <xdr:sp macro="" textlink="">
      <xdr:nvSpPr>
        <xdr:cNvPr id="7" name="下矢印 1">
          <a:extLst>
            <a:ext uri="{FF2B5EF4-FFF2-40B4-BE49-F238E27FC236}">
              <a16:creationId xmlns:a16="http://schemas.microsoft.com/office/drawing/2014/main" id="{D13E3DC5-55E5-4D3A-9EBB-21DD6015BA93}"/>
            </a:ext>
          </a:extLst>
        </xdr:cNvPr>
        <xdr:cNvSpPr/>
      </xdr:nvSpPr>
      <xdr:spPr>
        <a:xfrm>
          <a:off x="5769769" y="1502092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8</xdr:row>
      <xdr:rowOff>121227</xdr:rowOff>
    </xdr:from>
    <xdr:to>
      <xdr:col>43</xdr:col>
      <xdr:colOff>270162</xdr:colOff>
      <xdr:row>12</xdr:row>
      <xdr:rowOff>105640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938D4A0D-39DC-4FC5-B9D9-430662EFC482}"/>
            </a:ext>
          </a:extLst>
        </xdr:cNvPr>
        <xdr:cNvSpPr/>
      </xdr:nvSpPr>
      <xdr:spPr>
        <a:xfrm>
          <a:off x="5974773" y="3082636"/>
          <a:ext cx="5933207" cy="936913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入力が必要な欄はすべて朱色で表示されて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います。またそれ以外の欄は入力できません。</a:t>
          </a:r>
        </a:p>
      </xdr:txBody>
    </xdr:sp>
    <xdr:clientData/>
  </xdr:twoCellAnchor>
  <xdr:twoCellAnchor>
    <xdr:from>
      <xdr:col>22</xdr:col>
      <xdr:colOff>207818</xdr:colOff>
      <xdr:row>8</xdr:row>
      <xdr:rowOff>294408</xdr:rowOff>
    </xdr:from>
    <xdr:to>
      <xdr:col>26</xdr:col>
      <xdr:colOff>12201</xdr:colOff>
      <xdr:row>10</xdr:row>
      <xdr:rowOff>165387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35ADFA6-1974-4D22-BF3F-1A38DB8F1E0C}"/>
            </a:ext>
          </a:extLst>
        </xdr:cNvPr>
        <xdr:cNvSpPr/>
      </xdr:nvSpPr>
      <xdr:spPr>
        <a:xfrm>
          <a:off x="6182591" y="3255817"/>
          <a:ext cx="843474" cy="5810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 b="1"/>
        </a:p>
      </xdr:txBody>
    </xdr:sp>
    <xdr:clientData/>
  </xdr:twoCellAnchor>
  <xdr:twoCellAnchor>
    <xdr:from>
      <xdr:col>4</xdr:col>
      <xdr:colOff>259773</xdr:colOff>
      <xdr:row>53</xdr:row>
      <xdr:rowOff>329044</xdr:rowOff>
    </xdr:from>
    <xdr:to>
      <xdr:col>20</xdr:col>
      <xdr:colOff>200602</xdr:colOff>
      <xdr:row>58</xdr:row>
      <xdr:rowOff>87311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B2951C6F-131B-48BE-9F59-3027A859BC53}"/>
            </a:ext>
          </a:extLst>
        </xdr:cNvPr>
        <xdr:cNvSpPr/>
      </xdr:nvSpPr>
      <xdr:spPr>
        <a:xfrm>
          <a:off x="1506682" y="17751135"/>
          <a:ext cx="4149147" cy="1524721"/>
        </a:xfrm>
        <a:prstGeom prst="wedgeRectCallout">
          <a:avLst>
            <a:gd name="adj1" fmla="val -59686"/>
            <a:gd name="adj2" fmla="val 4769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イベント開催時の営業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パターンとなる場合、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チェックを選んで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ください</a:t>
          </a:r>
        </a:p>
      </xdr:txBody>
    </xdr:sp>
    <xdr:clientData/>
  </xdr:twoCellAnchor>
  <xdr:twoCellAnchor editAs="oneCell">
    <xdr:from>
      <xdr:col>14</xdr:col>
      <xdr:colOff>26266</xdr:colOff>
      <xdr:row>54</xdr:row>
      <xdr:rowOff>174624</xdr:rowOff>
    </xdr:from>
    <xdr:to>
      <xdr:col>20</xdr:col>
      <xdr:colOff>60271</xdr:colOff>
      <xdr:row>57</xdr:row>
      <xdr:rowOff>171160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E4BD3C26-E7B1-4B4E-AA37-C6ABCE062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22857" y="17925760"/>
          <a:ext cx="1592641" cy="1104900"/>
        </a:xfrm>
        <a:prstGeom prst="rect">
          <a:avLst/>
        </a:prstGeom>
      </xdr:spPr>
    </xdr:pic>
    <xdr:clientData/>
  </xdr:twoCellAnchor>
  <xdr:twoCellAnchor>
    <xdr:from>
      <xdr:col>16</xdr:col>
      <xdr:colOff>225137</xdr:colOff>
      <xdr:row>219</xdr:row>
      <xdr:rowOff>259773</xdr:rowOff>
    </xdr:from>
    <xdr:to>
      <xdr:col>34</xdr:col>
      <xdr:colOff>166007</xdr:colOff>
      <xdr:row>225</xdr:row>
      <xdr:rowOff>57398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9F4B57A5-B8F8-46C0-A184-BCA353528DBA}"/>
            </a:ext>
          </a:extLst>
        </xdr:cNvPr>
        <xdr:cNvSpPr/>
      </xdr:nvSpPr>
      <xdr:spPr>
        <a:xfrm>
          <a:off x="4641273" y="29059909"/>
          <a:ext cx="4668734" cy="1373580"/>
        </a:xfrm>
        <a:prstGeom prst="wedgeRectCallout">
          <a:avLst>
            <a:gd name="adj1" fmla="val -35715"/>
            <a:gd name="adj2" fmla="val 88851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各期間の途中から、自己利用部分にテナント店舗を出店させたなど、特別な事情により期間内で自己利用面積が変わる場合は、下表の休業等面積を直接編集してください。</a:t>
          </a:r>
        </a:p>
      </xdr:txBody>
    </xdr:sp>
    <xdr:clientData/>
  </xdr:twoCellAnchor>
  <xdr:twoCellAnchor>
    <xdr:from>
      <xdr:col>23</xdr:col>
      <xdr:colOff>173183</xdr:colOff>
      <xdr:row>232</xdr:row>
      <xdr:rowOff>17319</xdr:rowOff>
    </xdr:from>
    <xdr:to>
      <xdr:col>40</xdr:col>
      <xdr:colOff>3465</xdr:colOff>
      <xdr:row>234</xdr:row>
      <xdr:rowOff>164092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5F1575DA-7363-4011-BF22-0C81296E8407}"/>
            </a:ext>
          </a:extLst>
        </xdr:cNvPr>
        <xdr:cNvSpPr/>
      </xdr:nvSpPr>
      <xdr:spPr>
        <a:xfrm>
          <a:off x="6407728" y="32817955"/>
          <a:ext cx="4402282" cy="874137"/>
        </a:xfrm>
        <a:prstGeom prst="wedgeRectCallout">
          <a:avLst>
            <a:gd name="adj1" fmla="val -57907"/>
            <a:gd name="adj2" fmla="val 48869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日によって店舗数が異なる場合は、一番稼働パターンが多い店舗数を記入してください。</a:t>
          </a:r>
        </a:p>
      </xdr:txBody>
    </xdr:sp>
    <xdr:clientData/>
  </xdr:twoCellAnchor>
  <xdr:twoCellAnchor>
    <xdr:from>
      <xdr:col>3</xdr:col>
      <xdr:colOff>103908</xdr:colOff>
      <xdr:row>261</xdr:row>
      <xdr:rowOff>155863</xdr:rowOff>
    </xdr:from>
    <xdr:to>
      <xdr:col>16</xdr:col>
      <xdr:colOff>190747</xdr:colOff>
      <xdr:row>269</xdr:row>
      <xdr:rowOff>155616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E8062501-2010-4D85-A700-8752C47DF984}"/>
            </a:ext>
          </a:extLst>
        </xdr:cNvPr>
        <xdr:cNvSpPr/>
      </xdr:nvSpPr>
      <xdr:spPr>
        <a:xfrm>
          <a:off x="1039090" y="41009454"/>
          <a:ext cx="3567793" cy="1385207"/>
        </a:xfrm>
        <a:prstGeom prst="wedgeRectCallout">
          <a:avLst>
            <a:gd name="adj1" fmla="val 1123"/>
            <a:gd name="adj2" fmla="val -105548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入力するセルを選ぶと「〇」「定」「</a:t>
          </a:r>
          <a:r>
            <a:rPr kumimoji="1" lang="en-US" altLang="ja-JP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」「－」の選択肢が表示されますので、要請に応じた状況を選択してください。</a:t>
          </a:r>
        </a:p>
      </xdr:txBody>
    </xdr:sp>
    <xdr:clientData/>
  </xdr:twoCellAnchor>
  <xdr:twoCellAnchor>
    <xdr:from>
      <xdr:col>17</xdr:col>
      <xdr:colOff>77683</xdr:colOff>
      <xdr:row>263</xdr:row>
      <xdr:rowOff>88075</xdr:rowOff>
    </xdr:from>
    <xdr:to>
      <xdr:col>34</xdr:col>
      <xdr:colOff>232802</xdr:colOff>
      <xdr:row>271</xdr:row>
      <xdr:rowOff>61853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9E156B48-DEAC-4AE7-9FBC-5692D58CF743}"/>
            </a:ext>
          </a:extLst>
        </xdr:cNvPr>
        <xdr:cNvSpPr/>
      </xdr:nvSpPr>
      <xdr:spPr>
        <a:xfrm>
          <a:off x="4753592" y="41288030"/>
          <a:ext cx="4623210" cy="1359232"/>
        </a:xfrm>
        <a:prstGeom prst="wedgeRectCallout">
          <a:avLst>
            <a:gd name="adj1" fmla="val -53518"/>
            <a:gd name="adj2" fmla="val -13393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休業等面積、テナント店舗数は、前ページで入力した数値が自動入力されます。日によって変更がある場合は、ここに直接入力して変更してください。</a:t>
          </a:r>
        </a:p>
      </xdr:txBody>
    </xdr:sp>
    <xdr:clientData/>
  </xdr:twoCellAnchor>
  <xdr:twoCellAnchor>
    <xdr:from>
      <xdr:col>24</xdr:col>
      <xdr:colOff>5771</xdr:colOff>
      <xdr:row>317</xdr:row>
      <xdr:rowOff>103909</xdr:rowOff>
    </xdr:from>
    <xdr:to>
      <xdr:col>41</xdr:col>
      <xdr:colOff>220225</xdr:colOff>
      <xdr:row>320</xdr:row>
      <xdr:rowOff>125846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A00F200B-CDAB-4733-AAFE-4888BEBBA23E}"/>
            </a:ext>
          </a:extLst>
        </xdr:cNvPr>
        <xdr:cNvSpPr/>
      </xdr:nvSpPr>
      <xdr:spPr>
        <a:xfrm>
          <a:off x="6500089" y="50655682"/>
          <a:ext cx="4803772" cy="541482"/>
        </a:xfrm>
        <a:prstGeom prst="wedgeRectCallout">
          <a:avLst>
            <a:gd name="adj1" fmla="val 30590"/>
            <a:gd name="adj2" fmla="val 103184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申請フォームで入力いただく数値となります。</a:t>
          </a:r>
        </a:p>
      </xdr:txBody>
    </xdr:sp>
    <xdr:clientData/>
  </xdr:twoCellAnchor>
  <xdr:twoCellAnchor>
    <xdr:from>
      <xdr:col>2</xdr:col>
      <xdr:colOff>34635</xdr:colOff>
      <xdr:row>334</xdr:row>
      <xdr:rowOff>16844</xdr:rowOff>
    </xdr:from>
    <xdr:to>
      <xdr:col>15</xdr:col>
      <xdr:colOff>96732</xdr:colOff>
      <xdr:row>343</xdr:row>
      <xdr:rowOff>73747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FEB27298-16D8-4391-8FD7-7181C1500CFD}"/>
            </a:ext>
          </a:extLst>
        </xdr:cNvPr>
        <xdr:cNvSpPr/>
      </xdr:nvSpPr>
      <xdr:spPr>
        <a:xfrm>
          <a:off x="658090" y="53512708"/>
          <a:ext cx="3595006" cy="1615539"/>
        </a:xfrm>
        <a:prstGeom prst="wedgeRectCallout">
          <a:avLst>
            <a:gd name="adj1" fmla="val 1123"/>
            <a:gd name="adj2" fmla="val -105548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入力するセルを選ぶと「△」「定」「</a:t>
          </a:r>
          <a:r>
            <a:rPr kumimoji="1" lang="en-US" altLang="ja-JP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」「－」の選択肢が表示されますので、要請に応じた状況を選択してください。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注：時短協力は「△」</a:t>
          </a:r>
        </a:p>
      </xdr:txBody>
    </xdr:sp>
    <xdr:clientData/>
  </xdr:twoCellAnchor>
  <xdr:twoCellAnchor>
    <xdr:from>
      <xdr:col>18</xdr:col>
      <xdr:colOff>16080</xdr:colOff>
      <xdr:row>328</xdr:row>
      <xdr:rowOff>113330</xdr:rowOff>
    </xdr:from>
    <xdr:to>
      <xdr:col>35</xdr:col>
      <xdr:colOff>164767</xdr:colOff>
      <xdr:row>332</xdr:row>
      <xdr:rowOff>160832</xdr:rowOff>
    </xdr:to>
    <xdr:sp macro="" textlink="">
      <xdr:nvSpPr>
        <xdr:cNvPr id="18" name="吹き出し: 四角形 17">
          <a:extLst>
            <a:ext uri="{FF2B5EF4-FFF2-40B4-BE49-F238E27FC236}">
              <a16:creationId xmlns:a16="http://schemas.microsoft.com/office/drawing/2014/main" id="{B9824F6D-1741-411B-BA67-76B07A6180FA}"/>
            </a:ext>
          </a:extLst>
        </xdr:cNvPr>
        <xdr:cNvSpPr/>
      </xdr:nvSpPr>
      <xdr:spPr>
        <a:xfrm>
          <a:off x="4951762" y="52570103"/>
          <a:ext cx="4634096" cy="740229"/>
        </a:xfrm>
        <a:prstGeom prst="wedgeRectCallout">
          <a:avLst>
            <a:gd name="adj1" fmla="val 32528"/>
            <a:gd name="adj2" fmla="val 85002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パターン１以外の場合は、変更してください。</a:t>
          </a:r>
        </a:p>
      </xdr:txBody>
    </xdr:sp>
    <xdr:clientData/>
  </xdr:twoCellAnchor>
  <xdr:twoCellAnchor>
    <xdr:from>
      <xdr:col>22</xdr:col>
      <xdr:colOff>138545</xdr:colOff>
      <xdr:row>400</xdr:row>
      <xdr:rowOff>121227</xdr:rowOff>
    </xdr:from>
    <xdr:to>
      <xdr:col>40</xdr:col>
      <xdr:colOff>143743</xdr:colOff>
      <xdr:row>404</xdr:row>
      <xdr:rowOff>80386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5048047F-5151-41F6-B6C7-4F15E0FA88C9}"/>
            </a:ext>
          </a:extLst>
        </xdr:cNvPr>
        <xdr:cNvSpPr/>
      </xdr:nvSpPr>
      <xdr:spPr>
        <a:xfrm>
          <a:off x="6113318" y="65047091"/>
          <a:ext cx="4836970" cy="651886"/>
        </a:xfrm>
        <a:prstGeom prst="wedgeRectCallout">
          <a:avLst>
            <a:gd name="adj1" fmla="val 30590"/>
            <a:gd name="adj2" fmla="val 103184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申請フォームで入力いただく数値となります。</a:t>
          </a:r>
        </a:p>
      </xdr:txBody>
    </xdr:sp>
    <xdr:clientData/>
  </xdr:twoCellAnchor>
  <xdr:twoCellAnchor>
    <xdr:from>
      <xdr:col>22</xdr:col>
      <xdr:colOff>207818</xdr:colOff>
      <xdr:row>484</xdr:row>
      <xdr:rowOff>155864</xdr:rowOff>
    </xdr:from>
    <xdr:to>
      <xdr:col>40</xdr:col>
      <xdr:colOff>213016</xdr:colOff>
      <xdr:row>488</xdr:row>
      <xdr:rowOff>115022</xdr:rowOff>
    </xdr:to>
    <xdr:sp macro="" textlink="">
      <xdr:nvSpPr>
        <xdr:cNvPr id="20" name="吹き出し: 四角形 19">
          <a:extLst>
            <a:ext uri="{FF2B5EF4-FFF2-40B4-BE49-F238E27FC236}">
              <a16:creationId xmlns:a16="http://schemas.microsoft.com/office/drawing/2014/main" id="{ABEDD2F6-5C82-4C4F-85C5-4B30EA3FB7EE}"/>
            </a:ext>
          </a:extLst>
        </xdr:cNvPr>
        <xdr:cNvSpPr/>
      </xdr:nvSpPr>
      <xdr:spPr>
        <a:xfrm>
          <a:off x="6182591" y="79629000"/>
          <a:ext cx="4836970" cy="651886"/>
        </a:xfrm>
        <a:prstGeom prst="wedgeRectCallout">
          <a:avLst>
            <a:gd name="adj1" fmla="val 30590"/>
            <a:gd name="adj2" fmla="val 103184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申請フォームで入力いただく数値となります。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83344</xdr:colOff>
      <xdr:row>29</xdr:row>
      <xdr:rowOff>57150</xdr:rowOff>
    </xdr:from>
    <xdr:to>
      <xdr:col>22</xdr:col>
      <xdr:colOff>202407</xdr:colOff>
      <xdr:row>30</xdr:row>
      <xdr:rowOff>188799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2BBB24FF-D8DF-4B83-95BF-8DF7F058BD7B}"/>
            </a:ext>
          </a:extLst>
        </xdr:cNvPr>
        <xdr:cNvSpPr/>
      </xdr:nvSpPr>
      <xdr:spPr>
        <a:xfrm>
          <a:off x="5769769" y="71247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47</xdr:row>
      <xdr:rowOff>57150</xdr:rowOff>
    </xdr:from>
    <xdr:to>
      <xdr:col>22</xdr:col>
      <xdr:colOff>202407</xdr:colOff>
      <xdr:row>48</xdr:row>
      <xdr:rowOff>188799</xdr:rowOff>
    </xdr:to>
    <xdr:sp macro="" textlink="">
      <xdr:nvSpPr>
        <xdr:cNvPr id="3" name="下矢印 1">
          <a:extLst>
            <a:ext uri="{FF2B5EF4-FFF2-40B4-BE49-F238E27FC236}">
              <a16:creationId xmlns:a16="http://schemas.microsoft.com/office/drawing/2014/main" id="{9606F497-D08E-4DDC-A8EF-6DD13571D74A}"/>
            </a:ext>
          </a:extLst>
        </xdr:cNvPr>
        <xdr:cNvSpPr/>
      </xdr:nvSpPr>
      <xdr:spPr>
        <a:xfrm>
          <a:off x="5769769" y="1326832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66</xdr:row>
      <xdr:rowOff>57150</xdr:rowOff>
    </xdr:from>
    <xdr:to>
      <xdr:col>22</xdr:col>
      <xdr:colOff>202407</xdr:colOff>
      <xdr:row>67</xdr:row>
      <xdr:rowOff>188799</xdr:rowOff>
    </xdr:to>
    <xdr:sp macro="" textlink="">
      <xdr:nvSpPr>
        <xdr:cNvPr id="4" name="下矢印 1">
          <a:extLst>
            <a:ext uri="{FF2B5EF4-FFF2-40B4-BE49-F238E27FC236}">
              <a16:creationId xmlns:a16="http://schemas.microsoft.com/office/drawing/2014/main" id="{C38FD559-24DA-457F-A403-BB66456ABF61}"/>
            </a:ext>
          </a:extLst>
        </xdr:cNvPr>
        <xdr:cNvSpPr/>
      </xdr:nvSpPr>
      <xdr:spPr>
        <a:xfrm>
          <a:off x="5769769" y="1941195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727AE-DF49-48B6-998D-32E77F519E78}">
  <dimension ref="A1:BJ504"/>
  <sheetViews>
    <sheetView tabSelected="1" view="pageBreakPreview" zoomScale="55" zoomScaleNormal="100" zoomScaleSheetLayoutView="55" zoomScalePageLayoutView="55" workbookViewId="0">
      <selection activeCell="A3" sqref="A3:AS3"/>
    </sheetView>
  </sheetViews>
  <sheetFormatPr defaultColWidth="9" defaultRowHeight="18.75" x14ac:dyDescent="0.15"/>
  <cols>
    <col min="1" max="3" width="4.125" style="1" customWidth="1"/>
    <col min="4" max="4" width="4.125" style="110" customWidth="1"/>
    <col min="5" max="5" width="4.125" style="1" customWidth="1"/>
    <col min="6" max="31" width="3.375" style="1" customWidth="1"/>
    <col min="32" max="43" width="3.625" style="1" customWidth="1"/>
    <col min="44" max="44" width="4" style="1" customWidth="1"/>
    <col min="45" max="45" width="2.375" style="1" customWidth="1"/>
    <col min="46" max="55" width="9" style="1" hidden="1" customWidth="1"/>
    <col min="56" max="16384" width="9" style="1"/>
  </cols>
  <sheetData>
    <row r="1" spans="1:60" ht="29.25" customHeight="1" x14ac:dyDescent="0.15">
      <c r="D1" s="2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3"/>
      <c r="BF1" s="3"/>
      <c r="BG1" s="3"/>
      <c r="BH1" s="3"/>
    </row>
    <row r="2" spans="1:60" ht="35.1" customHeight="1" x14ac:dyDescent="0.15">
      <c r="A2" s="486" t="s">
        <v>141</v>
      </c>
      <c r="B2" s="486"/>
      <c r="C2" s="486"/>
      <c r="D2" s="486"/>
      <c r="E2" s="486"/>
      <c r="F2" s="486"/>
      <c r="G2" s="486"/>
      <c r="H2" s="486"/>
      <c r="I2" s="487" t="s">
        <v>138</v>
      </c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  <c r="AJ2" s="487"/>
      <c r="AK2" s="487"/>
      <c r="AL2" s="487"/>
      <c r="AM2" s="487"/>
      <c r="AN2" s="487"/>
      <c r="AO2" s="487"/>
      <c r="AP2" s="487"/>
      <c r="AQ2" s="487"/>
      <c r="AR2" s="487"/>
      <c r="AS2" s="130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4"/>
      <c r="BF2" s="4"/>
      <c r="BG2" s="3"/>
      <c r="BH2" s="3"/>
    </row>
    <row r="3" spans="1:60" ht="35.1" customHeight="1" x14ac:dyDescent="0.15">
      <c r="A3" s="487" t="s">
        <v>142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7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4"/>
      <c r="BF3" s="4"/>
      <c r="BG3" s="3"/>
      <c r="BH3" s="3"/>
    </row>
    <row r="4" spans="1:60" ht="27.75" customHeight="1" thickBot="1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30"/>
      <c r="AT4" s="143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</row>
    <row r="5" spans="1:60" ht="27.75" customHeight="1" x14ac:dyDescent="0.15">
      <c r="A5" s="143"/>
      <c r="B5" s="130"/>
      <c r="C5" s="488" t="s">
        <v>144</v>
      </c>
      <c r="D5" s="489"/>
      <c r="E5" s="489"/>
      <c r="F5" s="489"/>
      <c r="G5" s="489"/>
      <c r="H5" s="489"/>
      <c r="I5" s="489"/>
      <c r="J5" s="489"/>
      <c r="K5" s="489"/>
      <c r="L5" s="492" t="s">
        <v>151</v>
      </c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  <c r="AP5" s="493"/>
      <c r="AQ5" s="143"/>
      <c r="AR5" s="143"/>
      <c r="AS5" s="130"/>
      <c r="AT5" s="143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</row>
    <row r="6" spans="1:60" ht="27.75" customHeight="1" x14ac:dyDescent="0.15">
      <c r="A6" s="143"/>
      <c r="B6" s="130"/>
      <c r="C6" s="490"/>
      <c r="D6" s="491"/>
      <c r="E6" s="491"/>
      <c r="F6" s="491"/>
      <c r="G6" s="491"/>
      <c r="H6" s="491"/>
      <c r="I6" s="491"/>
      <c r="J6" s="491"/>
      <c r="K6" s="491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494"/>
      <c r="AM6" s="494"/>
      <c r="AN6" s="494"/>
      <c r="AO6" s="494"/>
      <c r="AP6" s="495"/>
      <c r="AQ6" s="143"/>
      <c r="AR6" s="143"/>
      <c r="AS6" s="130"/>
      <c r="AT6" s="143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</row>
    <row r="7" spans="1:60" ht="27.75" customHeight="1" x14ac:dyDescent="0.15">
      <c r="A7" s="143"/>
      <c r="B7" s="143"/>
      <c r="C7" s="504" t="s">
        <v>145</v>
      </c>
      <c r="D7" s="491"/>
      <c r="E7" s="491"/>
      <c r="F7" s="491"/>
      <c r="G7" s="491"/>
      <c r="H7" s="491"/>
      <c r="I7" s="491"/>
      <c r="J7" s="491"/>
      <c r="K7" s="491"/>
      <c r="L7" s="494" t="s">
        <v>152</v>
      </c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4"/>
      <c r="AE7" s="494"/>
      <c r="AF7" s="494"/>
      <c r="AG7" s="494"/>
      <c r="AH7" s="494"/>
      <c r="AI7" s="494"/>
      <c r="AJ7" s="494"/>
      <c r="AK7" s="494"/>
      <c r="AL7" s="494"/>
      <c r="AM7" s="494"/>
      <c r="AN7" s="494"/>
      <c r="AO7" s="494"/>
      <c r="AP7" s="495"/>
      <c r="AQ7" s="143"/>
      <c r="AR7" s="143"/>
      <c r="AS7" s="130"/>
      <c r="AT7" s="143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</row>
    <row r="8" spans="1:60" ht="27.75" customHeight="1" thickBot="1" x14ac:dyDescent="0.2">
      <c r="A8" s="143"/>
      <c r="B8" s="143"/>
      <c r="C8" s="505"/>
      <c r="D8" s="506"/>
      <c r="E8" s="506"/>
      <c r="F8" s="506"/>
      <c r="G8" s="506"/>
      <c r="H8" s="506"/>
      <c r="I8" s="506"/>
      <c r="J8" s="506"/>
      <c r="K8" s="506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7"/>
      <c r="AL8" s="507"/>
      <c r="AM8" s="507"/>
      <c r="AN8" s="507"/>
      <c r="AO8" s="507"/>
      <c r="AP8" s="508"/>
      <c r="AQ8" s="143"/>
      <c r="AR8" s="143"/>
      <c r="AS8" s="130"/>
      <c r="AT8" s="143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</row>
    <row r="9" spans="1:60" ht="27.75" customHeight="1" x14ac:dyDescent="0.15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30"/>
      <c r="AT9" s="143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</row>
    <row r="10" spans="1:60" s="11" customFormat="1" ht="28.5" customHeight="1" x14ac:dyDescent="0.15">
      <c r="A10" s="5" t="s">
        <v>135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8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9"/>
      <c r="BF10" s="9"/>
      <c r="BG10" s="10"/>
      <c r="BH10" s="10"/>
    </row>
    <row r="11" spans="1:60" s="12" customFormat="1" ht="15" customHeight="1" x14ac:dyDescent="0.15">
      <c r="D11" s="13"/>
      <c r="U11" s="11"/>
      <c r="V11" s="11"/>
      <c r="W11" s="11"/>
      <c r="X11" s="14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15"/>
      <c r="BF11" s="15"/>
      <c r="BG11" s="16"/>
      <c r="BH11" s="16"/>
    </row>
    <row r="12" spans="1:60" s="19" customFormat="1" ht="4.5" customHeight="1" x14ac:dyDescent="0.15">
      <c r="A12" s="17"/>
      <c r="B12" s="17"/>
      <c r="C12" s="18"/>
      <c r="F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9"/>
      <c r="BF12" s="9"/>
      <c r="BG12" s="20"/>
      <c r="BH12" s="20"/>
    </row>
    <row r="13" spans="1:60" s="11" customFormat="1" ht="28.5" customHeight="1" x14ac:dyDescent="0.15">
      <c r="A13" s="21"/>
      <c r="B13" s="22" t="s">
        <v>0</v>
      </c>
      <c r="D13" s="23"/>
      <c r="X13" s="14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9"/>
      <c r="BF13" s="9"/>
      <c r="BG13" s="10"/>
      <c r="BH13" s="10"/>
    </row>
    <row r="14" spans="1:60" s="11" customFormat="1" ht="28.5" customHeight="1" x14ac:dyDescent="0.15">
      <c r="A14" s="21"/>
      <c r="B14" s="22" t="s">
        <v>1</v>
      </c>
      <c r="D14" s="23"/>
      <c r="X14" s="14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10"/>
      <c r="BF14" s="10"/>
      <c r="BG14" s="10"/>
      <c r="BH14" s="10"/>
    </row>
    <row r="15" spans="1:60" s="11" customFormat="1" ht="28.5" customHeight="1" x14ac:dyDescent="0.15">
      <c r="A15" s="21"/>
      <c r="B15" s="22" t="s">
        <v>2</v>
      </c>
      <c r="D15" s="23"/>
      <c r="X15" s="14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10"/>
      <c r="BF15" s="10"/>
      <c r="BG15" s="10"/>
      <c r="BH15" s="10"/>
    </row>
    <row r="16" spans="1:60" s="24" customFormat="1" ht="28.5" customHeight="1" x14ac:dyDescent="0.15">
      <c r="B16" s="22"/>
      <c r="C16" s="25" t="s">
        <v>3</v>
      </c>
      <c r="D16" s="26"/>
      <c r="X16" s="1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27"/>
      <c r="BF16" s="27"/>
      <c r="BG16" s="28"/>
      <c r="BH16" s="28"/>
    </row>
    <row r="17" spans="1:60" s="29" customFormat="1" ht="28.5" customHeight="1" x14ac:dyDescent="0.15">
      <c r="B17" s="22"/>
      <c r="C17" s="496" t="s">
        <v>4</v>
      </c>
      <c r="D17" s="496"/>
      <c r="E17" s="496"/>
      <c r="F17" s="496"/>
      <c r="G17" s="496"/>
      <c r="H17" s="496"/>
      <c r="I17" s="496" t="s">
        <v>5</v>
      </c>
      <c r="J17" s="496"/>
      <c r="K17" s="496"/>
      <c r="L17" s="496"/>
      <c r="M17" s="496" t="s">
        <v>6</v>
      </c>
      <c r="N17" s="496"/>
      <c r="O17" s="496"/>
      <c r="P17" s="496"/>
      <c r="Q17" s="496"/>
      <c r="R17" s="496"/>
      <c r="S17" s="509" t="s">
        <v>7</v>
      </c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1"/>
      <c r="AS17" s="2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30"/>
      <c r="BF17" s="30"/>
      <c r="BG17" s="30"/>
      <c r="BH17" s="30"/>
    </row>
    <row r="18" spans="1:60" s="29" customFormat="1" ht="28.5" customHeight="1" x14ac:dyDescent="0.15">
      <c r="B18" s="22"/>
      <c r="C18" s="496" t="s">
        <v>8</v>
      </c>
      <c r="D18" s="496"/>
      <c r="E18" s="496"/>
      <c r="F18" s="496"/>
      <c r="G18" s="496"/>
      <c r="H18" s="496"/>
      <c r="I18" s="496" t="s">
        <v>9</v>
      </c>
      <c r="J18" s="496"/>
      <c r="K18" s="496"/>
      <c r="L18" s="496"/>
      <c r="M18" s="496" t="s">
        <v>10</v>
      </c>
      <c r="N18" s="496"/>
      <c r="O18" s="496"/>
      <c r="P18" s="496"/>
      <c r="Q18" s="496"/>
      <c r="R18" s="497"/>
      <c r="S18" s="380" t="s">
        <v>157</v>
      </c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AQ18" s="381"/>
      <c r="AR18" s="382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30"/>
      <c r="BF18" s="30"/>
      <c r="BG18" s="30"/>
      <c r="BH18" s="30"/>
    </row>
    <row r="19" spans="1:60" s="29" customFormat="1" ht="28.5" customHeight="1" x14ac:dyDescent="0.15">
      <c r="B19" s="22"/>
      <c r="C19" s="496" t="s">
        <v>11</v>
      </c>
      <c r="D19" s="496"/>
      <c r="E19" s="496"/>
      <c r="F19" s="496"/>
      <c r="G19" s="496"/>
      <c r="H19" s="496"/>
      <c r="I19" s="496" t="s">
        <v>12</v>
      </c>
      <c r="J19" s="496"/>
      <c r="K19" s="496"/>
      <c r="L19" s="496"/>
      <c r="M19" s="496"/>
      <c r="N19" s="496"/>
      <c r="O19" s="496"/>
      <c r="P19" s="496"/>
      <c r="Q19" s="496"/>
      <c r="R19" s="497"/>
      <c r="S19" s="383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384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30"/>
      <c r="BF19" s="30"/>
      <c r="BG19" s="30"/>
      <c r="BH19" s="30"/>
    </row>
    <row r="20" spans="1:60" s="29" customFormat="1" ht="28.5" customHeight="1" x14ac:dyDescent="0.15">
      <c r="C20" s="496"/>
      <c r="D20" s="496"/>
      <c r="E20" s="496"/>
      <c r="F20" s="496"/>
      <c r="G20" s="496"/>
      <c r="H20" s="496"/>
      <c r="I20" s="496" t="s">
        <v>13</v>
      </c>
      <c r="J20" s="496"/>
      <c r="K20" s="496"/>
      <c r="L20" s="496"/>
      <c r="M20" s="498" t="s">
        <v>14</v>
      </c>
      <c r="N20" s="499"/>
      <c r="O20" s="499"/>
      <c r="P20" s="499"/>
      <c r="Q20" s="499"/>
      <c r="R20" s="500"/>
      <c r="S20" s="383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384"/>
      <c r="AS20" s="2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30"/>
      <c r="BF20" s="30"/>
      <c r="BG20" s="30"/>
      <c r="BH20" s="30"/>
    </row>
    <row r="21" spans="1:60" s="29" customFormat="1" ht="28.5" customHeight="1" x14ac:dyDescent="0.15">
      <c r="B21" s="22"/>
      <c r="C21" s="496" t="s">
        <v>156</v>
      </c>
      <c r="D21" s="496"/>
      <c r="E21" s="496"/>
      <c r="F21" s="496"/>
      <c r="G21" s="496"/>
      <c r="H21" s="496"/>
      <c r="I21" s="496" t="s">
        <v>9</v>
      </c>
      <c r="J21" s="496"/>
      <c r="K21" s="496"/>
      <c r="L21" s="496"/>
      <c r="M21" s="501"/>
      <c r="N21" s="502"/>
      <c r="O21" s="502"/>
      <c r="P21" s="502"/>
      <c r="Q21" s="502"/>
      <c r="R21" s="503"/>
      <c r="S21" s="385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7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30"/>
      <c r="BF21" s="30"/>
      <c r="BG21" s="30"/>
      <c r="BH21" s="30"/>
    </row>
    <row r="22" spans="1:60" s="29" customFormat="1" ht="28.5" customHeight="1" x14ac:dyDescent="0.15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  <c r="T22" s="34"/>
      <c r="U22" s="34"/>
      <c r="V22" s="34"/>
      <c r="W22" s="34"/>
      <c r="X22" s="35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R22" s="36"/>
      <c r="AS22" s="2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30"/>
      <c r="BF22" s="30"/>
      <c r="BG22" s="30"/>
      <c r="BH22" s="30"/>
    </row>
    <row r="23" spans="1:60" s="19" customFormat="1" ht="4.5" customHeight="1" x14ac:dyDescent="0.15">
      <c r="A23" s="17"/>
      <c r="B23" s="17"/>
      <c r="C23" s="18"/>
      <c r="F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10"/>
      <c r="BF23" s="10"/>
      <c r="BG23" s="20"/>
      <c r="BH23" s="20"/>
    </row>
    <row r="24" spans="1:60" ht="25.5" customHeight="1" x14ac:dyDescent="0.15">
      <c r="A24" s="465" t="s">
        <v>15</v>
      </c>
      <c r="B24" s="466"/>
      <c r="C24" s="466"/>
      <c r="D24" s="466"/>
      <c r="E24" s="466"/>
      <c r="F24" s="466"/>
      <c r="G24" s="466"/>
      <c r="H24" s="466"/>
      <c r="I24" s="46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45"/>
      <c r="AV24" s="45" t="s">
        <v>16</v>
      </c>
      <c r="AW24" s="48"/>
      <c r="AX24" s="48"/>
      <c r="AY24" s="48"/>
      <c r="AZ24" s="48"/>
      <c r="BA24" s="45"/>
      <c r="BB24" s="48"/>
      <c r="BC24" s="48"/>
      <c r="BD24" s="48"/>
      <c r="BE24" s="10"/>
      <c r="BF24" s="10"/>
      <c r="BG24" s="10"/>
      <c r="BH24" s="3"/>
    </row>
    <row r="25" spans="1:60" ht="17.25" customHeight="1" x14ac:dyDescent="0.15">
      <c r="A25" s="468"/>
      <c r="B25" s="469"/>
      <c r="C25" s="469"/>
      <c r="D25" s="469"/>
      <c r="E25" s="469"/>
      <c r="F25" s="469"/>
      <c r="G25" s="469"/>
      <c r="H25" s="469"/>
      <c r="I25" s="470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9"/>
      <c r="Y25" s="39"/>
      <c r="Z25" s="39"/>
      <c r="AA25" s="39"/>
      <c r="AB25" s="39"/>
      <c r="AC25" s="39"/>
      <c r="AD25" s="39"/>
      <c r="AE25" s="40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41"/>
      <c r="AQ25" s="41"/>
      <c r="AR25" s="41"/>
      <c r="AS25" s="41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3"/>
      <c r="BF25" s="3"/>
      <c r="BG25" s="3"/>
      <c r="BH25" s="3"/>
    </row>
    <row r="26" spans="1:60" ht="28.5" customHeight="1" x14ac:dyDescent="0.15">
      <c r="A26" s="42"/>
      <c r="B26" s="43" t="s">
        <v>17</v>
      </c>
      <c r="C26" s="44"/>
      <c r="D26" s="44"/>
      <c r="E26" s="44"/>
      <c r="F26" s="45"/>
      <c r="G26" s="46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145"/>
      <c r="AB26" s="48"/>
      <c r="AC26" s="48"/>
      <c r="AD26" s="48"/>
      <c r="AE26" s="43" t="s">
        <v>18</v>
      </c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5"/>
      <c r="AV26" s="45"/>
      <c r="AW26" s="45" t="s">
        <v>19</v>
      </c>
      <c r="AX26" s="45"/>
      <c r="AY26" s="45"/>
      <c r="AZ26" s="45" t="s">
        <v>20</v>
      </c>
      <c r="BA26" s="45"/>
      <c r="BB26" s="45"/>
      <c r="BC26" s="45"/>
      <c r="BD26" s="45"/>
      <c r="BE26" s="3"/>
      <c r="BF26" s="3"/>
      <c r="BG26" s="3"/>
      <c r="BH26" s="3"/>
    </row>
    <row r="27" spans="1:60" ht="25.5" customHeight="1" x14ac:dyDescent="0.15">
      <c r="A27" s="42"/>
      <c r="B27" s="335" t="s">
        <v>21</v>
      </c>
      <c r="C27" s="453"/>
      <c r="D27" s="453"/>
      <c r="E27" s="454"/>
      <c r="F27" s="458" t="s">
        <v>22</v>
      </c>
      <c r="G27" s="458"/>
      <c r="H27" s="472">
        <v>11</v>
      </c>
      <c r="I27" s="472"/>
      <c r="J27" s="441" t="s">
        <v>23</v>
      </c>
      <c r="K27" s="441"/>
      <c r="L27" s="472">
        <v>0</v>
      </c>
      <c r="M27" s="472"/>
      <c r="N27" s="441" t="s">
        <v>24</v>
      </c>
      <c r="O27" s="443"/>
      <c r="P27" s="459" t="s">
        <v>25</v>
      </c>
      <c r="Q27" s="443"/>
      <c r="R27" s="445" t="s">
        <v>26</v>
      </c>
      <c r="S27" s="445"/>
      <c r="T27" s="472">
        <v>23</v>
      </c>
      <c r="U27" s="472"/>
      <c r="V27" s="441" t="s">
        <v>23</v>
      </c>
      <c r="W27" s="441"/>
      <c r="X27" s="472">
        <v>0</v>
      </c>
      <c r="Y27" s="472"/>
      <c r="Z27" s="441" t="s">
        <v>24</v>
      </c>
      <c r="AA27" s="443"/>
      <c r="AB27" s="45"/>
      <c r="AC27" s="45"/>
      <c r="AD27" s="45"/>
      <c r="AE27" s="335" t="s">
        <v>27</v>
      </c>
      <c r="AF27" s="327"/>
      <c r="AG27" s="327"/>
      <c r="AH27" s="327"/>
      <c r="AI27" s="328"/>
      <c r="AJ27" s="438">
        <f>ROUNDDOWN(AZ27/60,0)</f>
        <v>12</v>
      </c>
      <c r="AK27" s="438"/>
      <c r="AL27" s="460" t="s">
        <v>28</v>
      </c>
      <c r="AM27" s="460"/>
      <c r="AN27" s="438">
        <f>AZ27-AJ27*60</f>
        <v>0</v>
      </c>
      <c r="AO27" s="438"/>
      <c r="AP27" s="441" t="s">
        <v>24</v>
      </c>
      <c r="AQ27" s="443"/>
      <c r="AR27" s="48"/>
      <c r="AS27" s="45"/>
      <c r="AT27" s="45"/>
      <c r="AU27" s="433"/>
      <c r="AV27" s="433" t="s">
        <v>29</v>
      </c>
      <c r="AW27" s="436">
        <f>T27*60+X27</f>
        <v>1380</v>
      </c>
      <c r="AX27" s="45"/>
      <c r="AY27" s="433" t="s">
        <v>30</v>
      </c>
      <c r="AZ27" s="436">
        <f>(T27*60+X27)-(H27*60+L27)</f>
        <v>720</v>
      </c>
      <c r="BA27" s="45"/>
      <c r="BB27" s="45"/>
      <c r="BC27" s="45"/>
      <c r="BD27" s="45"/>
      <c r="BE27" s="3"/>
      <c r="BF27" s="3"/>
      <c r="BG27" s="3"/>
      <c r="BH27" s="3"/>
    </row>
    <row r="28" spans="1:60" ht="35.25" customHeight="1" x14ac:dyDescent="0.15">
      <c r="A28" s="42"/>
      <c r="B28" s="455"/>
      <c r="C28" s="456"/>
      <c r="D28" s="456"/>
      <c r="E28" s="457"/>
      <c r="F28" s="458"/>
      <c r="G28" s="458"/>
      <c r="H28" s="474"/>
      <c r="I28" s="474"/>
      <c r="J28" s="442"/>
      <c r="K28" s="442"/>
      <c r="L28" s="474"/>
      <c r="M28" s="474"/>
      <c r="N28" s="442"/>
      <c r="O28" s="444"/>
      <c r="P28" s="452"/>
      <c r="Q28" s="444"/>
      <c r="R28" s="446"/>
      <c r="S28" s="446"/>
      <c r="T28" s="474"/>
      <c r="U28" s="474"/>
      <c r="V28" s="442"/>
      <c r="W28" s="442"/>
      <c r="X28" s="474"/>
      <c r="Y28" s="474"/>
      <c r="Z28" s="442"/>
      <c r="AA28" s="444"/>
      <c r="AB28" s="45"/>
      <c r="AC28" s="45"/>
      <c r="AD28" s="45"/>
      <c r="AE28" s="339"/>
      <c r="AF28" s="333"/>
      <c r="AG28" s="333"/>
      <c r="AH28" s="333"/>
      <c r="AI28" s="334"/>
      <c r="AJ28" s="440"/>
      <c r="AK28" s="440"/>
      <c r="AL28" s="461"/>
      <c r="AM28" s="461"/>
      <c r="AN28" s="440"/>
      <c r="AO28" s="440"/>
      <c r="AP28" s="442"/>
      <c r="AQ28" s="444"/>
      <c r="AR28" s="48"/>
      <c r="AS28" s="45"/>
      <c r="AT28" s="45"/>
      <c r="AU28" s="433"/>
      <c r="AV28" s="433"/>
      <c r="AW28" s="436"/>
      <c r="AX28" s="45"/>
      <c r="AY28" s="433"/>
      <c r="AZ28" s="436"/>
      <c r="BA28" s="45"/>
      <c r="BB28" s="45"/>
      <c r="BC28" s="45"/>
      <c r="BD28" s="45"/>
      <c r="BE28" s="3"/>
      <c r="BF28" s="3"/>
      <c r="BG28" s="3"/>
      <c r="BH28" s="3"/>
    </row>
    <row r="29" spans="1:60" ht="17.25" customHeight="1" x14ac:dyDescent="0.15">
      <c r="A29" s="42"/>
      <c r="B29" s="49"/>
      <c r="C29" s="49"/>
      <c r="D29" s="49"/>
      <c r="E29" s="49"/>
      <c r="F29" s="50"/>
      <c r="G29" s="50"/>
      <c r="H29" s="144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48"/>
      <c r="Y29" s="48"/>
      <c r="Z29" s="46"/>
      <c r="AA29" s="145"/>
      <c r="AB29" s="48"/>
      <c r="AC29" s="48"/>
      <c r="AD29" s="48"/>
      <c r="AE29" s="48"/>
      <c r="AF29" s="48"/>
      <c r="AG29" s="48"/>
      <c r="AH29" s="48"/>
      <c r="AI29" s="48"/>
      <c r="AJ29" s="52" t="s">
        <v>31</v>
      </c>
      <c r="AK29" s="53"/>
      <c r="AL29" s="53"/>
      <c r="AM29" s="53"/>
      <c r="AN29" s="53"/>
      <c r="AO29" s="53"/>
      <c r="AP29" s="48"/>
      <c r="AQ29" s="48"/>
      <c r="AR29" s="48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3"/>
      <c r="BF29" s="3"/>
      <c r="BG29" s="3"/>
      <c r="BH29" s="3"/>
    </row>
    <row r="30" spans="1:60" s="45" customFormat="1" ht="25.5" customHeight="1" x14ac:dyDescent="0.15">
      <c r="A30" s="42"/>
      <c r="B30" s="43"/>
      <c r="C30" s="44"/>
      <c r="D30" s="44"/>
      <c r="E30" s="44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145"/>
      <c r="X30" s="48"/>
      <c r="Y30" s="48"/>
      <c r="Z30" s="46"/>
      <c r="AA30" s="145"/>
      <c r="AB30" s="48"/>
      <c r="AC30" s="48"/>
      <c r="AD30" s="48"/>
      <c r="AE30" s="48"/>
      <c r="AF30" s="48"/>
      <c r="AG30" s="48"/>
      <c r="AH30" s="48"/>
      <c r="AI30" s="48"/>
      <c r="AJ30" s="53"/>
      <c r="AK30" s="53"/>
      <c r="AL30" s="53"/>
      <c r="AM30" s="53"/>
      <c r="AN30" s="53"/>
      <c r="AO30" s="53"/>
      <c r="AP30" s="48"/>
      <c r="AQ30" s="48"/>
      <c r="AR30" s="48"/>
      <c r="AW30" s="57" t="s">
        <v>32</v>
      </c>
      <c r="AZ30" s="45" t="s">
        <v>33</v>
      </c>
      <c r="BC30" s="45" t="s">
        <v>34</v>
      </c>
      <c r="BE30" s="3"/>
      <c r="BF30" s="3"/>
      <c r="BG30" s="3"/>
      <c r="BH30" s="3"/>
    </row>
    <row r="31" spans="1:60" s="59" customFormat="1" ht="25.5" customHeight="1" x14ac:dyDescent="0.15">
      <c r="A31" s="55"/>
      <c r="B31" s="56" t="s">
        <v>158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56"/>
      <c r="Q31" s="56"/>
      <c r="R31" s="56"/>
      <c r="S31" s="56"/>
      <c r="T31" s="56"/>
      <c r="U31" s="14"/>
      <c r="V31" s="56"/>
      <c r="W31" s="56"/>
      <c r="X31" s="48"/>
      <c r="Y31" s="48"/>
      <c r="Z31" s="46"/>
      <c r="AA31" s="145"/>
      <c r="AB31" s="48"/>
      <c r="AC31" s="48"/>
      <c r="AD31" s="48"/>
      <c r="AE31" s="43" t="s">
        <v>35</v>
      </c>
      <c r="AF31" s="57"/>
      <c r="AG31" s="50"/>
      <c r="AH31" s="50"/>
      <c r="AI31" s="50"/>
      <c r="AJ31" s="58"/>
      <c r="AK31" s="58"/>
      <c r="AL31" s="58"/>
      <c r="AM31" s="58"/>
      <c r="AN31" s="53"/>
      <c r="AO31" s="53"/>
      <c r="AP31" s="48"/>
      <c r="AQ31" s="45"/>
      <c r="AR31" s="48"/>
      <c r="AS31" s="45"/>
      <c r="AT31" s="45"/>
      <c r="AU31" s="57"/>
      <c r="AV31" s="57"/>
      <c r="AW31" s="57" t="s">
        <v>36</v>
      </c>
      <c r="AX31" s="57"/>
      <c r="AY31" s="57"/>
      <c r="AZ31" s="45" t="s">
        <v>37</v>
      </c>
      <c r="BA31" s="57"/>
      <c r="BB31" s="45"/>
      <c r="BC31" s="45" t="s">
        <v>38</v>
      </c>
      <c r="BD31" s="57"/>
      <c r="BE31" s="3"/>
      <c r="BF31" s="54"/>
      <c r="BG31" s="54"/>
      <c r="BH31" s="54"/>
    </row>
    <row r="32" spans="1:60" ht="25.5" customHeight="1" x14ac:dyDescent="0.15">
      <c r="A32" s="42"/>
      <c r="B32" s="335" t="s">
        <v>21</v>
      </c>
      <c r="C32" s="453"/>
      <c r="D32" s="453"/>
      <c r="E32" s="454"/>
      <c r="F32" s="458" t="s">
        <v>22</v>
      </c>
      <c r="G32" s="458"/>
      <c r="H32" s="472">
        <v>11</v>
      </c>
      <c r="I32" s="472"/>
      <c r="J32" s="441" t="s">
        <v>23</v>
      </c>
      <c r="K32" s="441"/>
      <c r="L32" s="472">
        <v>0</v>
      </c>
      <c r="M32" s="472"/>
      <c r="N32" s="441" t="s">
        <v>24</v>
      </c>
      <c r="O32" s="443"/>
      <c r="P32" s="459" t="s">
        <v>25</v>
      </c>
      <c r="Q32" s="443"/>
      <c r="R32" s="445" t="s">
        <v>26</v>
      </c>
      <c r="S32" s="445"/>
      <c r="T32" s="471">
        <v>19</v>
      </c>
      <c r="U32" s="472"/>
      <c r="V32" s="441" t="s">
        <v>23</v>
      </c>
      <c r="W32" s="441"/>
      <c r="X32" s="472">
        <v>0</v>
      </c>
      <c r="Y32" s="472"/>
      <c r="Z32" s="441" t="s">
        <v>24</v>
      </c>
      <c r="AA32" s="443"/>
      <c r="AB32" s="48"/>
      <c r="AC32" s="48"/>
      <c r="AD32" s="48"/>
      <c r="AE32" s="451" t="s">
        <v>39</v>
      </c>
      <c r="AF32" s="441"/>
      <c r="AG32" s="441"/>
      <c r="AH32" s="441"/>
      <c r="AI32" s="443"/>
      <c r="AJ32" s="437">
        <f>ROUNDDOWN(AW37/60,0)</f>
        <v>3</v>
      </c>
      <c r="AK32" s="438"/>
      <c r="AL32" s="441" t="s">
        <v>23</v>
      </c>
      <c r="AM32" s="441"/>
      <c r="AN32" s="438">
        <f>AW37-AJ32*60</f>
        <v>0</v>
      </c>
      <c r="AO32" s="438"/>
      <c r="AP32" s="441" t="s">
        <v>24</v>
      </c>
      <c r="AQ32" s="443"/>
      <c r="AR32" s="48"/>
      <c r="AS32" s="60"/>
      <c r="AT32" s="60"/>
      <c r="AU32" s="45"/>
      <c r="AV32" s="433" t="s">
        <v>40</v>
      </c>
      <c r="AW32" s="436">
        <f>IF(AZ32&lt;=BC32,BC32,AW27)</f>
        <v>1200</v>
      </c>
      <c r="AX32" s="153"/>
      <c r="AY32" s="433" t="s">
        <v>41</v>
      </c>
      <c r="AZ32" s="436">
        <f>T32*60+X32</f>
        <v>1140</v>
      </c>
      <c r="BA32" s="153"/>
      <c r="BB32" s="433" t="s">
        <v>42</v>
      </c>
      <c r="BC32" s="436">
        <f>IF(C40="☑",21*60,20*60)</f>
        <v>1200</v>
      </c>
      <c r="BD32" s="45"/>
      <c r="BE32" s="3"/>
      <c r="BF32" s="3"/>
      <c r="BG32" s="3"/>
      <c r="BH32" s="3"/>
    </row>
    <row r="33" spans="1:60" ht="35.25" customHeight="1" x14ac:dyDescent="0.15">
      <c r="A33" s="42"/>
      <c r="B33" s="455"/>
      <c r="C33" s="456"/>
      <c r="D33" s="456"/>
      <c r="E33" s="457"/>
      <c r="F33" s="458"/>
      <c r="G33" s="458"/>
      <c r="H33" s="474"/>
      <c r="I33" s="474"/>
      <c r="J33" s="442"/>
      <c r="K33" s="442"/>
      <c r="L33" s="474"/>
      <c r="M33" s="474"/>
      <c r="N33" s="442"/>
      <c r="O33" s="444"/>
      <c r="P33" s="452"/>
      <c r="Q33" s="444"/>
      <c r="R33" s="446"/>
      <c r="S33" s="446"/>
      <c r="T33" s="473"/>
      <c r="U33" s="474"/>
      <c r="V33" s="442"/>
      <c r="W33" s="442"/>
      <c r="X33" s="474"/>
      <c r="Y33" s="474"/>
      <c r="Z33" s="442"/>
      <c r="AA33" s="444"/>
      <c r="AB33" s="45"/>
      <c r="AC33" s="45"/>
      <c r="AD33" s="45"/>
      <c r="AE33" s="452"/>
      <c r="AF33" s="442"/>
      <c r="AG33" s="442"/>
      <c r="AH33" s="442"/>
      <c r="AI33" s="444"/>
      <c r="AJ33" s="439"/>
      <c r="AK33" s="440"/>
      <c r="AL33" s="442"/>
      <c r="AM33" s="442"/>
      <c r="AN33" s="440"/>
      <c r="AO33" s="440"/>
      <c r="AP33" s="442"/>
      <c r="AQ33" s="444"/>
      <c r="AR33" s="48"/>
      <c r="AS33" s="60"/>
      <c r="AT33" s="60"/>
      <c r="AU33" s="45"/>
      <c r="AV33" s="433"/>
      <c r="AW33" s="436"/>
      <c r="AX33" s="153"/>
      <c r="AY33" s="433"/>
      <c r="AZ33" s="436"/>
      <c r="BA33" s="153"/>
      <c r="BB33" s="433"/>
      <c r="BC33" s="436"/>
      <c r="BD33" s="45"/>
      <c r="BE33" s="3"/>
      <c r="BF33" s="3"/>
      <c r="BG33" s="3"/>
      <c r="BH33" s="3"/>
    </row>
    <row r="34" spans="1:60" ht="17.25" customHeight="1" x14ac:dyDescent="0.15">
      <c r="A34" s="61"/>
      <c r="B34" s="49"/>
      <c r="C34" s="49"/>
      <c r="D34" s="49"/>
      <c r="E34" s="49"/>
      <c r="F34" s="45"/>
      <c r="G34" s="49"/>
      <c r="H34" s="144"/>
      <c r="I34" s="49"/>
      <c r="J34" s="49"/>
      <c r="K34" s="49"/>
      <c r="L34" s="49"/>
      <c r="M34" s="49"/>
      <c r="N34" s="49"/>
      <c r="O34" s="49"/>
      <c r="P34" s="62"/>
      <c r="Q34" s="49"/>
      <c r="R34" s="49"/>
      <c r="S34" s="49"/>
      <c r="T34" s="49"/>
      <c r="U34" s="49"/>
      <c r="V34" s="49"/>
      <c r="W34" s="49"/>
      <c r="X34" s="48"/>
      <c r="Y34" s="48"/>
      <c r="Z34" s="46"/>
      <c r="AA34" s="45"/>
      <c r="AB34" s="45"/>
      <c r="AC34" s="45"/>
      <c r="AD34" s="45"/>
      <c r="AE34" s="45"/>
      <c r="AF34" s="45"/>
      <c r="AG34" s="45"/>
      <c r="AH34" s="45"/>
      <c r="AI34" s="45"/>
      <c r="AJ34" s="63" t="s">
        <v>31</v>
      </c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111" t="s">
        <v>43</v>
      </c>
      <c r="BA34" s="45"/>
      <c r="BB34" s="45"/>
      <c r="BC34" s="45"/>
      <c r="BD34" s="45"/>
      <c r="BE34" s="3"/>
      <c r="BF34" s="3"/>
      <c r="BG34" s="3"/>
      <c r="BH34" s="3"/>
    </row>
    <row r="35" spans="1:60" ht="25.5" customHeight="1" x14ac:dyDescent="0.2">
      <c r="A35" s="61"/>
      <c r="B35" s="45"/>
      <c r="C35" s="415" t="s">
        <v>164</v>
      </c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7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136" t="s">
        <v>44</v>
      </c>
      <c r="BA35" s="45"/>
      <c r="BB35" s="45"/>
      <c r="BC35" s="45"/>
      <c r="BD35" s="45"/>
      <c r="BE35" s="3"/>
      <c r="BF35" s="3"/>
      <c r="BG35" s="3"/>
      <c r="BH35" s="3"/>
    </row>
    <row r="36" spans="1:60" ht="25.5" customHeight="1" x14ac:dyDescent="0.15">
      <c r="A36" s="61"/>
      <c r="B36" s="45"/>
      <c r="C36" s="418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20"/>
      <c r="AD36" s="45"/>
      <c r="AE36" s="43" t="s">
        <v>45</v>
      </c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 t="s">
        <v>46</v>
      </c>
      <c r="AX36" s="45"/>
      <c r="AY36" s="45"/>
      <c r="AZ36" s="45" t="s">
        <v>47</v>
      </c>
      <c r="BA36" s="137"/>
      <c r="BB36" s="45"/>
      <c r="BC36" s="45"/>
      <c r="BD36" s="45"/>
      <c r="BE36" s="3"/>
      <c r="BF36" s="3"/>
      <c r="BG36" s="3"/>
      <c r="BH36" s="3"/>
    </row>
    <row r="37" spans="1:60" s="59" customFormat="1" ht="25.5" customHeight="1" x14ac:dyDescent="0.15">
      <c r="A37" s="61"/>
      <c r="B37" s="45"/>
      <c r="C37" s="418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20"/>
      <c r="AC37" s="1"/>
      <c r="AD37" s="45"/>
      <c r="AE37" s="335" t="s">
        <v>48</v>
      </c>
      <c r="AF37" s="453"/>
      <c r="AG37" s="453"/>
      <c r="AH37" s="453"/>
      <c r="AI37" s="453"/>
      <c r="AJ37" s="453"/>
      <c r="AK37" s="454"/>
      <c r="AL37" s="427">
        <f>IF(AZ27=0,0,ROUNDUP(AW37/AZ27,3))</f>
        <v>0.25</v>
      </c>
      <c r="AM37" s="428"/>
      <c r="AN37" s="428"/>
      <c r="AO37" s="428"/>
      <c r="AP37" s="428"/>
      <c r="AQ37" s="429"/>
      <c r="AR37" s="45"/>
      <c r="AS37" s="45"/>
      <c r="AT37" s="45"/>
      <c r="AU37" s="57"/>
      <c r="AV37" s="433" t="s">
        <v>49</v>
      </c>
      <c r="AW37" s="434">
        <f>IF(AW27-AW32&gt;0,IF(AW27-AW32&gt;AZ27,AZ27,AW27-AW32),0)</f>
        <v>180</v>
      </c>
      <c r="AX37" s="435" t="s">
        <v>50</v>
      </c>
      <c r="AY37" s="435"/>
      <c r="AZ37" s="137"/>
      <c r="BA37" s="137"/>
      <c r="BB37" s="57"/>
      <c r="BC37" s="57"/>
      <c r="BD37" s="57"/>
      <c r="BE37" s="54"/>
      <c r="BF37" s="54"/>
      <c r="BG37" s="54"/>
      <c r="BH37" s="54"/>
    </row>
    <row r="38" spans="1:60" ht="35.25" customHeight="1" x14ac:dyDescent="0.15">
      <c r="A38" s="61"/>
      <c r="B38" s="45"/>
      <c r="C38" s="418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20"/>
      <c r="AD38" s="45"/>
      <c r="AE38" s="455"/>
      <c r="AF38" s="456"/>
      <c r="AG38" s="456"/>
      <c r="AH38" s="456"/>
      <c r="AI38" s="456"/>
      <c r="AJ38" s="456"/>
      <c r="AK38" s="457"/>
      <c r="AL38" s="430"/>
      <c r="AM38" s="431"/>
      <c r="AN38" s="431"/>
      <c r="AO38" s="431"/>
      <c r="AP38" s="431"/>
      <c r="AQ38" s="432"/>
      <c r="AR38" s="45"/>
      <c r="AS38" s="45"/>
      <c r="AT38" s="45"/>
      <c r="AU38" s="433"/>
      <c r="AV38" s="433"/>
      <c r="AW38" s="434"/>
      <c r="AX38" s="435"/>
      <c r="AY38" s="435"/>
      <c r="AZ38" s="45"/>
      <c r="BA38" s="45"/>
      <c r="BB38" s="45"/>
      <c r="BC38" s="45"/>
      <c r="BD38" s="45"/>
      <c r="BE38" s="3"/>
      <c r="BF38" s="3"/>
      <c r="BG38" s="3"/>
      <c r="BH38" s="3"/>
    </row>
    <row r="39" spans="1:60" ht="25.5" customHeight="1" x14ac:dyDescent="0.15">
      <c r="A39" s="61"/>
      <c r="B39" s="45"/>
      <c r="C39" s="418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20"/>
      <c r="AD39" s="45"/>
      <c r="AE39" s="45"/>
      <c r="AF39" s="45"/>
      <c r="AG39" s="45"/>
      <c r="AH39" s="45"/>
      <c r="AI39" s="45"/>
      <c r="AJ39" s="45"/>
      <c r="AK39" s="63" t="s">
        <v>31</v>
      </c>
      <c r="AL39" s="45"/>
      <c r="AM39" s="48"/>
      <c r="AN39" s="48"/>
      <c r="AO39" s="48"/>
      <c r="AP39" s="45"/>
      <c r="AQ39" s="45"/>
      <c r="AR39" s="45"/>
      <c r="AS39" s="45"/>
      <c r="AT39" s="45"/>
      <c r="AU39" s="433"/>
      <c r="AV39" s="45"/>
      <c r="AW39" s="45"/>
      <c r="AX39" s="45"/>
      <c r="AY39" s="45"/>
      <c r="AZ39" s="45"/>
      <c r="BA39" s="45"/>
      <c r="BB39" s="45"/>
      <c r="BC39" s="45"/>
      <c r="BD39" s="45"/>
      <c r="BE39" s="3"/>
      <c r="BF39" s="3"/>
      <c r="BG39" s="3"/>
      <c r="BH39" s="3"/>
    </row>
    <row r="40" spans="1:60" ht="25.5" customHeight="1" x14ac:dyDescent="0.15">
      <c r="A40" s="61"/>
      <c r="B40" s="45"/>
      <c r="C40" s="407" t="s">
        <v>52</v>
      </c>
      <c r="D40" s="408"/>
      <c r="E40" s="409" t="s">
        <v>53</v>
      </c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10"/>
      <c r="AD40" s="45"/>
      <c r="AE40" s="45"/>
      <c r="AF40" s="45"/>
      <c r="AG40" s="45"/>
      <c r="AJ40" s="45"/>
      <c r="AK40" s="64" t="s">
        <v>51</v>
      </c>
      <c r="AL40" s="45"/>
      <c r="AM40" s="48"/>
      <c r="AN40" s="48"/>
      <c r="AO40" s="48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3"/>
      <c r="BF40" s="3"/>
      <c r="BG40" s="3"/>
      <c r="BH40" s="3"/>
    </row>
    <row r="41" spans="1:60" ht="17.25" customHeight="1" x14ac:dyDescent="0.15">
      <c r="A41" s="65"/>
      <c r="B41" s="66"/>
      <c r="C41" s="66"/>
      <c r="D41" s="66"/>
      <c r="E41" s="66"/>
      <c r="F41" s="67"/>
      <c r="G41" s="66"/>
      <c r="H41" s="66"/>
      <c r="I41" s="66"/>
      <c r="J41" s="66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9"/>
      <c r="AL41" s="68"/>
      <c r="AM41" s="70"/>
      <c r="AN41" s="70"/>
      <c r="AO41" s="70"/>
      <c r="AP41" s="68"/>
      <c r="AQ41" s="68"/>
      <c r="AR41" s="68"/>
      <c r="AS41" s="68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3"/>
      <c r="BF41" s="3"/>
      <c r="BG41" s="3"/>
      <c r="BH41" s="3"/>
    </row>
    <row r="42" spans="1:60" ht="25.5" customHeight="1" x14ac:dyDescent="0.15">
      <c r="A42" s="465" t="s">
        <v>54</v>
      </c>
      <c r="B42" s="466"/>
      <c r="C42" s="466"/>
      <c r="D42" s="466"/>
      <c r="E42" s="466"/>
      <c r="F42" s="466"/>
      <c r="G42" s="466"/>
      <c r="H42" s="466"/>
      <c r="I42" s="467"/>
      <c r="J42" s="37"/>
      <c r="K42" s="71" t="s">
        <v>55</v>
      </c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37"/>
      <c r="AP42" s="37"/>
      <c r="AQ42" s="37"/>
      <c r="AR42" s="37"/>
      <c r="AS42" s="37"/>
      <c r="AT42" s="37"/>
      <c r="AU42" s="45"/>
      <c r="AV42" s="45" t="s">
        <v>16</v>
      </c>
      <c r="AW42" s="48"/>
      <c r="AX42" s="48"/>
      <c r="AY42" s="48"/>
      <c r="AZ42" s="48"/>
      <c r="BA42" s="45"/>
      <c r="BB42" s="48"/>
      <c r="BC42" s="48"/>
      <c r="BD42" s="48"/>
      <c r="BE42" s="10"/>
      <c r="BF42" s="10"/>
      <c r="BG42" s="10"/>
      <c r="BH42" s="3"/>
    </row>
    <row r="43" spans="1:60" ht="17.25" customHeight="1" x14ac:dyDescent="0.15">
      <c r="A43" s="468"/>
      <c r="B43" s="469"/>
      <c r="C43" s="469"/>
      <c r="D43" s="469"/>
      <c r="E43" s="469"/>
      <c r="F43" s="469"/>
      <c r="G43" s="469"/>
      <c r="H43" s="469"/>
      <c r="I43" s="470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9"/>
      <c r="Y43" s="39"/>
      <c r="Z43" s="39"/>
      <c r="AA43" s="39"/>
      <c r="AB43" s="39"/>
      <c r="AC43" s="39"/>
      <c r="AD43" s="39"/>
      <c r="AE43" s="40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41"/>
      <c r="AQ43" s="41"/>
      <c r="AR43" s="41"/>
      <c r="AS43" s="41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3"/>
      <c r="BF43" s="3"/>
      <c r="BG43" s="3"/>
      <c r="BH43" s="3"/>
    </row>
    <row r="44" spans="1:60" ht="28.5" customHeight="1" x14ac:dyDescent="0.15">
      <c r="A44" s="42"/>
      <c r="B44" s="43" t="s">
        <v>17</v>
      </c>
      <c r="C44" s="44"/>
      <c r="D44" s="44"/>
      <c r="E44" s="44"/>
      <c r="F44" s="45"/>
      <c r="G44" s="46"/>
      <c r="H44" s="45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145"/>
      <c r="AB44" s="48"/>
      <c r="AC44" s="48"/>
      <c r="AD44" s="48"/>
      <c r="AE44" s="43" t="s">
        <v>18</v>
      </c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5"/>
      <c r="AV44" s="45"/>
      <c r="AW44" s="45" t="s">
        <v>19</v>
      </c>
      <c r="AX44" s="45"/>
      <c r="AY44" s="45"/>
      <c r="AZ44" s="45" t="s">
        <v>20</v>
      </c>
      <c r="BA44" s="45"/>
      <c r="BB44" s="45"/>
      <c r="BC44" s="45"/>
      <c r="BD44" s="45"/>
      <c r="BE44" s="3"/>
      <c r="BF44" s="3"/>
      <c r="BG44" s="3"/>
      <c r="BH44" s="3"/>
    </row>
    <row r="45" spans="1:60" ht="25.5" customHeight="1" x14ac:dyDescent="0.15">
      <c r="A45" s="42"/>
      <c r="B45" s="335" t="s">
        <v>21</v>
      </c>
      <c r="C45" s="453"/>
      <c r="D45" s="453"/>
      <c r="E45" s="454"/>
      <c r="F45" s="482" t="s">
        <v>22</v>
      </c>
      <c r="G45" s="483"/>
      <c r="H45" s="472">
        <v>11</v>
      </c>
      <c r="I45" s="472"/>
      <c r="J45" s="441" t="s">
        <v>23</v>
      </c>
      <c r="K45" s="441"/>
      <c r="L45" s="472">
        <v>0</v>
      </c>
      <c r="M45" s="472"/>
      <c r="N45" s="441" t="s">
        <v>24</v>
      </c>
      <c r="O45" s="443"/>
      <c r="P45" s="459" t="s">
        <v>25</v>
      </c>
      <c r="Q45" s="443"/>
      <c r="R45" s="445" t="s">
        <v>26</v>
      </c>
      <c r="S45" s="445"/>
      <c r="T45" s="472">
        <v>23</v>
      </c>
      <c r="U45" s="472"/>
      <c r="V45" s="441" t="s">
        <v>23</v>
      </c>
      <c r="W45" s="441"/>
      <c r="X45" s="472">
        <v>0</v>
      </c>
      <c r="Y45" s="472"/>
      <c r="Z45" s="441" t="s">
        <v>24</v>
      </c>
      <c r="AA45" s="443"/>
      <c r="AB45" s="45"/>
      <c r="AC45" s="45"/>
      <c r="AD45" s="45"/>
      <c r="AE45" s="421" t="s">
        <v>56</v>
      </c>
      <c r="AF45" s="422"/>
      <c r="AG45" s="422"/>
      <c r="AH45" s="422"/>
      <c r="AI45" s="423"/>
      <c r="AJ45" s="437">
        <f>ROUNDDOWN(AZ45/60,0)</f>
        <v>12</v>
      </c>
      <c r="AK45" s="438"/>
      <c r="AL45" s="460" t="s">
        <v>28</v>
      </c>
      <c r="AM45" s="460"/>
      <c r="AN45" s="438">
        <f>AZ45-AJ45*60</f>
        <v>0</v>
      </c>
      <c r="AO45" s="438"/>
      <c r="AP45" s="441" t="s">
        <v>24</v>
      </c>
      <c r="AQ45" s="443"/>
      <c r="AR45" s="48"/>
      <c r="AS45" s="45"/>
      <c r="AT45" s="45"/>
      <c r="AU45" s="433"/>
      <c r="AV45" s="433" t="s">
        <v>29</v>
      </c>
      <c r="AW45" s="436">
        <f>T45*60+X45</f>
        <v>1380</v>
      </c>
      <c r="AX45" s="45"/>
      <c r="AY45" s="433" t="s">
        <v>30</v>
      </c>
      <c r="AZ45" s="436">
        <f>(T45*60+X45)-(H45*60+L45)</f>
        <v>720</v>
      </c>
      <c r="BA45" s="45"/>
      <c r="BB45" s="45"/>
      <c r="BC45" s="45"/>
      <c r="BD45" s="45"/>
      <c r="BE45" s="3"/>
      <c r="BF45" s="3"/>
      <c r="BG45" s="3"/>
      <c r="BH45" s="3"/>
    </row>
    <row r="46" spans="1:60" ht="35.25" customHeight="1" x14ac:dyDescent="0.15">
      <c r="A46" s="42"/>
      <c r="B46" s="455"/>
      <c r="C46" s="456"/>
      <c r="D46" s="456"/>
      <c r="E46" s="457"/>
      <c r="F46" s="484"/>
      <c r="G46" s="485"/>
      <c r="H46" s="474"/>
      <c r="I46" s="474"/>
      <c r="J46" s="442"/>
      <c r="K46" s="442"/>
      <c r="L46" s="474"/>
      <c r="M46" s="474"/>
      <c r="N46" s="442"/>
      <c r="O46" s="444"/>
      <c r="P46" s="452"/>
      <c r="Q46" s="444"/>
      <c r="R46" s="446"/>
      <c r="S46" s="446"/>
      <c r="T46" s="474"/>
      <c r="U46" s="474"/>
      <c r="V46" s="442"/>
      <c r="W46" s="442"/>
      <c r="X46" s="474"/>
      <c r="Y46" s="474"/>
      <c r="Z46" s="442"/>
      <c r="AA46" s="444"/>
      <c r="AB46" s="45"/>
      <c r="AC46" s="45"/>
      <c r="AD46" s="45"/>
      <c r="AE46" s="424"/>
      <c r="AF46" s="425"/>
      <c r="AG46" s="425"/>
      <c r="AH46" s="425"/>
      <c r="AI46" s="426"/>
      <c r="AJ46" s="439"/>
      <c r="AK46" s="440"/>
      <c r="AL46" s="461"/>
      <c r="AM46" s="461"/>
      <c r="AN46" s="440"/>
      <c r="AO46" s="440"/>
      <c r="AP46" s="442"/>
      <c r="AQ46" s="444"/>
      <c r="AR46" s="48"/>
      <c r="AS46" s="45"/>
      <c r="AT46" s="45"/>
      <c r="AU46" s="433"/>
      <c r="AV46" s="433"/>
      <c r="AW46" s="436"/>
      <c r="AX46" s="45"/>
      <c r="AY46" s="433"/>
      <c r="AZ46" s="436"/>
      <c r="BA46" s="45"/>
      <c r="BB46" s="45"/>
      <c r="BC46" s="45"/>
      <c r="BD46" s="45"/>
      <c r="BE46" s="3"/>
      <c r="BF46" s="3"/>
      <c r="BG46" s="3"/>
      <c r="BH46" s="3"/>
    </row>
    <row r="47" spans="1:60" ht="17.25" customHeight="1" x14ac:dyDescent="0.15">
      <c r="A47" s="42"/>
      <c r="B47" s="49"/>
      <c r="C47" s="49"/>
      <c r="D47" s="49"/>
      <c r="E47" s="49"/>
      <c r="F47" s="50"/>
      <c r="G47" s="50"/>
      <c r="H47" s="144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48"/>
      <c r="Y47" s="48"/>
      <c r="Z47" s="46"/>
      <c r="AA47" s="145"/>
      <c r="AB47" s="48"/>
      <c r="AC47" s="48"/>
      <c r="AD47" s="48"/>
      <c r="AE47" s="53"/>
      <c r="AF47" s="53"/>
      <c r="AG47" s="53"/>
      <c r="AH47" s="53"/>
      <c r="AI47" s="53"/>
      <c r="AJ47" s="52" t="s">
        <v>31</v>
      </c>
      <c r="AK47" s="53"/>
      <c r="AL47" s="53"/>
      <c r="AM47" s="53"/>
      <c r="AN47" s="53"/>
      <c r="AO47" s="53"/>
      <c r="AP47" s="53"/>
      <c r="AQ47" s="53"/>
      <c r="AR47" s="48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3"/>
      <c r="BF47" s="3"/>
      <c r="BG47" s="3"/>
      <c r="BH47" s="3"/>
    </row>
    <row r="48" spans="1:60" s="45" customFormat="1" ht="25.5" customHeight="1" x14ac:dyDescent="0.15">
      <c r="A48" s="42"/>
      <c r="B48" s="43"/>
      <c r="C48" s="44"/>
      <c r="D48" s="44"/>
      <c r="E48" s="44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145"/>
      <c r="X48" s="48"/>
      <c r="Y48" s="48"/>
      <c r="Z48" s="46"/>
      <c r="AA48" s="145"/>
      <c r="AB48" s="48"/>
      <c r="AC48" s="48"/>
      <c r="AD48" s="48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48"/>
      <c r="AW48" s="57" t="s">
        <v>32</v>
      </c>
      <c r="AZ48" s="45" t="s">
        <v>33</v>
      </c>
      <c r="BC48" s="45" t="s">
        <v>34</v>
      </c>
      <c r="BE48" s="3"/>
      <c r="BF48" s="3"/>
      <c r="BG48" s="3"/>
      <c r="BH48" s="3"/>
    </row>
    <row r="49" spans="1:60" s="59" customFormat="1" ht="25.5" customHeight="1" x14ac:dyDescent="0.15">
      <c r="A49" s="55"/>
      <c r="B49" s="56" t="s">
        <v>158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  <c r="P49" s="56"/>
      <c r="Q49" s="56"/>
      <c r="R49" s="56"/>
      <c r="S49" s="56"/>
      <c r="T49" s="56"/>
      <c r="U49" s="14"/>
      <c r="V49" s="56"/>
      <c r="W49" s="56"/>
      <c r="X49" s="48"/>
      <c r="Y49" s="48"/>
      <c r="Z49" s="46"/>
      <c r="AA49" s="145"/>
      <c r="AB49" s="48"/>
      <c r="AC49" s="48"/>
      <c r="AD49" s="48"/>
      <c r="AE49" s="72" t="s">
        <v>35</v>
      </c>
      <c r="AF49" s="73"/>
      <c r="AG49" s="58"/>
      <c r="AH49" s="58"/>
      <c r="AI49" s="58"/>
      <c r="AJ49" s="58"/>
      <c r="AK49" s="58"/>
      <c r="AL49" s="58"/>
      <c r="AM49" s="58"/>
      <c r="AN49" s="53"/>
      <c r="AO49" s="53"/>
      <c r="AP49" s="53"/>
      <c r="AQ49" s="74"/>
      <c r="AR49" s="48"/>
      <c r="AS49" s="45"/>
      <c r="AT49" s="45"/>
      <c r="AU49" s="57"/>
      <c r="AV49" s="57"/>
      <c r="AW49" s="57" t="s">
        <v>36</v>
      </c>
      <c r="AX49" s="57"/>
      <c r="AY49" s="57"/>
      <c r="AZ49" s="45" t="s">
        <v>37</v>
      </c>
      <c r="BA49" s="57"/>
      <c r="BB49" s="45"/>
      <c r="BC49" s="45" t="s">
        <v>38</v>
      </c>
      <c r="BD49" s="57"/>
      <c r="BE49" s="3"/>
      <c r="BF49" s="54"/>
      <c r="BG49" s="54"/>
      <c r="BH49" s="54"/>
    </row>
    <row r="50" spans="1:60" ht="25.5" customHeight="1" x14ac:dyDescent="0.15">
      <c r="A50" s="42"/>
      <c r="B50" s="335" t="s">
        <v>57</v>
      </c>
      <c r="C50" s="453"/>
      <c r="D50" s="453"/>
      <c r="E50" s="454"/>
      <c r="F50" s="482" t="s">
        <v>22</v>
      </c>
      <c r="G50" s="483"/>
      <c r="H50" s="471">
        <v>11</v>
      </c>
      <c r="I50" s="472"/>
      <c r="J50" s="441" t="s">
        <v>23</v>
      </c>
      <c r="K50" s="441"/>
      <c r="L50" s="472">
        <v>0</v>
      </c>
      <c r="M50" s="472"/>
      <c r="N50" s="441" t="s">
        <v>24</v>
      </c>
      <c r="O50" s="443"/>
      <c r="P50" s="459" t="s">
        <v>25</v>
      </c>
      <c r="Q50" s="443"/>
      <c r="R50" s="445" t="s">
        <v>26</v>
      </c>
      <c r="S50" s="445"/>
      <c r="T50" s="471">
        <v>21</v>
      </c>
      <c r="U50" s="472"/>
      <c r="V50" s="441" t="s">
        <v>23</v>
      </c>
      <c r="W50" s="441"/>
      <c r="X50" s="472">
        <v>0</v>
      </c>
      <c r="Y50" s="472"/>
      <c r="Z50" s="441" t="s">
        <v>24</v>
      </c>
      <c r="AA50" s="443"/>
      <c r="AB50" s="48"/>
      <c r="AC50" s="48"/>
      <c r="AD50" s="48"/>
      <c r="AE50" s="451" t="s">
        <v>58</v>
      </c>
      <c r="AF50" s="475"/>
      <c r="AG50" s="475"/>
      <c r="AH50" s="475"/>
      <c r="AI50" s="476"/>
      <c r="AJ50" s="437">
        <f>ROUNDDOWN(AW55/60,0)</f>
        <v>2</v>
      </c>
      <c r="AK50" s="438"/>
      <c r="AL50" s="441" t="s">
        <v>23</v>
      </c>
      <c r="AM50" s="441"/>
      <c r="AN50" s="438">
        <f>AW55-AJ50*60</f>
        <v>0</v>
      </c>
      <c r="AO50" s="438"/>
      <c r="AP50" s="441" t="s">
        <v>24</v>
      </c>
      <c r="AQ50" s="443"/>
      <c r="AR50" s="48"/>
      <c r="AS50" s="60"/>
      <c r="AT50" s="60"/>
      <c r="AU50" s="45"/>
      <c r="AV50" s="433" t="s">
        <v>40</v>
      </c>
      <c r="AW50" s="436">
        <f>IF(AZ50&lt;=BC50,BC50,AW45)</f>
        <v>1260</v>
      </c>
      <c r="AX50" s="153"/>
      <c r="AY50" s="433" t="s">
        <v>41</v>
      </c>
      <c r="AZ50" s="436">
        <f>T50*60+X50</f>
        <v>1260</v>
      </c>
      <c r="BA50" s="153"/>
      <c r="BB50" s="433" t="s">
        <v>42</v>
      </c>
      <c r="BC50" s="436">
        <f>IF(C59="☑",21*60,20*60)</f>
        <v>1260</v>
      </c>
      <c r="BD50" s="45"/>
      <c r="BE50" s="3"/>
      <c r="BF50" s="3"/>
      <c r="BG50" s="3"/>
      <c r="BH50" s="3"/>
    </row>
    <row r="51" spans="1:60" ht="35.25" customHeight="1" x14ac:dyDescent="0.15">
      <c r="A51" s="42"/>
      <c r="B51" s="455"/>
      <c r="C51" s="456"/>
      <c r="D51" s="456"/>
      <c r="E51" s="457"/>
      <c r="F51" s="484"/>
      <c r="G51" s="485"/>
      <c r="H51" s="473"/>
      <c r="I51" s="474"/>
      <c r="J51" s="442"/>
      <c r="K51" s="442"/>
      <c r="L51" s="474"/>
      <c r="M51" s="474"/>
      <c r="N51" s="442"/>
      <c r="O51" s="444"/>
      <c r="P51" s="452"/>
      <c r="Q51" s="444"/>
      <c r="R51" s="446"/>
      <c r="S51" s="446"/>
      <c r="T51" s="473"/>
      <c r="U51" s="474"/>
      <c r="V51" s="442"/>
      <c r="W51" s="442"/>
      <c r="X51" s="474"/>
      <c r="Y51" s="474"/>
      <c r="Z51" s="442"/>
      <c r="AA51" s="444"/>
      <c r="AB51" s="45"/>
      <c r="AC51" s="45"/>
      <c r="AD51" s="45"/>
      <c r="AE51" s="477"/>
      <c r="AF51" s="478"/>
      <c r="AG51" s="478"/>
      <c r="AH51" s="478"/>
      <c r="AI51" s="479"/>
      <c r="AJ51" s="439"/>
      <c r="AK51" s="440"/>
      <c r="AL51" s="442"/>
      <c r="AM51" s="442"/>
      <c r="AN51" s="440"/>
      <c r="AO51" s="440"/>
      <c r="AP51" s="442"/>
      <c r="AQ51" s="444"/>
      <c r="AR51" s="48"/>
      <c r="AS51" s="60"/>
      <c r="AT51" s="60"/>
      <c r="AU51" s="45"/>
      <c r="AV51" s="433"/>
      <c r="AW51" s="436"/>
      <c r="AX51" s="153"/>
      <c r="AY51" s="433"/>
      <c r="AZ51" s="436"/>
      <c r="BA51" s="153"/>
      <c r="BB51" s="433"/>
      <c r="BC51" s="436"/>
      <c r="BD51" s="45"/>
      <c r="BE51" s="3"/>
      <c r="BF51" s="3"/>
      <c r="BG51" s="3"/>
      <c r="BH51" s="3"/>
    </row>
    <row r="52" spans="1:60" ht="17.25" customHeight="1" x14ac:dyDescent="0.15">
      <c r="A52" s="61"/>
      <c r="B52" s="49"/>
      <c r="C52" s="49"/>
      <c r="D52" s="49"/>
      <c r="E52" s="49"/>
      <c r="F52" s="45"/>
      <c r="G52" s="49"/>
      <c r="H52" s="144"/>
      <c r="I52" s="49"/>
      <c r="J52" s="49"/>
      <c r="K52" s="49"/>
      <c r="L52" s="49"/>
      <c r="M52" s="49"/>
      <c r="N52" s="49"/>
      <c r="O52" s="49"/>
      <c r="P52" s="62"/>
      <c r="Q52" s="49"/>
      <c r="R52" s="49"/>
      <c r="S52" s="49"/>
      <c r="T52" s="49"/>
      <c r="U52" s="49"/>
      <c r="V52" s="49"/>
      <c r="W52" s="49"/>
      <c r="X52" s="48"/>
      <c r="Y52" s="48"/>
      <c r="Z52" s="46"/>
      <c r="AA52" s="45"/>
      <c r="AB52" s="45"/>
      <c r="AC52" s="45"/>
      <c r="AD52" s="45"/>
      <c r="AE52" s="74"/>
      <c r="AF52" s="74"/>
      <c r="AG52" s="74"/>
      <c r="AH52" s="74"/>
      <c r="AI52" s="74"/>
      <c r="AJ52" s="52" t="s">
        <v>31</v>
      </c>
      <c r="AK52" s="74"/>
      <c r="AL52" s="74"/>
      <c r="AM52" s="74"/>
      <c r="AN52" s="74"/>
      <c r="AO52" s="74"/>
      <c r="AP52" s="74"/>
      <c r="AQ52" s="74"/>
      <c r="AR52" s="45"/>
      <c r="AS52" s="45"/>
      <c r="AT52" s="45"/>
      <c r="AU52" s="45"/>
      <c r="AV52" s="45"/>
      <c r="AW52" s="45"/>
      <c r="AX52" s="45"/>
      <c r="AY52" s="45"/>
      <c r="AZ52" s="111" t="s">
        <v>43</v>
      </c>
      <c r="BA52" s="45"/>
      <c r="BB52" s="45"/>
      <c r="BC52" s="45"/>
      <c r="BD52" s="45"/>
      <c r="BE52" s="3"/>
      <c r="BF52" s="3"/>
      <c r="BG52" s="3"/>
      <c r="BH52" s="3"/>
    </row>
    <row r="53" spans="1:60" ht="25.5" customHeight="1" x14ac:dyDescent="0.2">
      <c r="A53" s="61"/>
      <c r="B53" s="45"/>
      <c r="C53" s="415" t="s">
        <v>165</v>
      </c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7"/>
      <c r="AC53" s="45"/>
      <c r="AD53" s="45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45"/>
      <c r="AS53" s="45"/>
      <c r="AT53" s="45"/>
      <c r="AU53" s="45"/>
      <c r="AV53" s="45"/>
      <c r="AW53" s="45"/>
      <c r="AX53" s="45"/>
      <c r="AY53" s="45"/>
      <c r="AZ53" s="136" t="s">
        <v>44</v>
      </c>
      <c r="BA53" s="45"/>
      <c r="BB53" s="45"/>
      <c r="BC53" s="45"/>
      <c r="BD53" s="45"/>
      <c r="BE53" s="3"/>
      <c r="BF53" s="3"/>
      <c r="BG53" s="3"/>
      <c r="BH53" s="3"/>
    </row>
    <row r="54" spans="1:60" ht="25.5" customHeight="1" x14ac:dyDescent="0.15">
      <c r="A54" s="61"/>
      <c r="B54" s="45"/>
      <c r="C54" s="418"/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19"/>
      <c r="Y54" s="419"/>
      <c r="Z54" s="419"/>
      <c r="AA54" s="419"/>
      <c r="AB54" s="420"/>
      <c r="AC54" s="45"/>
      <c r="AD54" s="45"/>
      <c r="AE54" s="72" t="s">
        <v>45</v>
      </c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45"/>
      <c r="AS54" s="45"/>
      <c r="AT54" s="45"/>
      <c r="AU54" s="45"/>
      <c r="AV54" s="45"/>
      <c r="AW54" s="45" t="s">
        <v>46</v>
      </c>
      <c r="AX54" s="45"/>
      <c r="AY54" s="45"/>
      <c r="AZ54" s="45" t="s">
        <v>47</v>
      </c>
      <c r="BA54" s="137"/>
      <c r="BB54" s="45"/>
      <c r="BC54" s="45"/>
      <c r="BD54" s="45"/>
      <c r="BE54" s="3"/>
      <c r="BF54" s="3"/>
      <c r="BG54" s="3"/>
      <c r="BH54" s="3"/>
    </row>
    <row r="55" spans="1:60" s="59" customFormat="1" ht="25.5" customHeight="1" x14ac:dyDescent="0.15">
      <c r="A55" s="61"/>
      <c r="B55" s="45"/>
      <c r="C55" s="418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19"/>
      <c r="W55" s="419"/>
      <c r="X55" s="419"/>
      <c r="Y55" s="419"/>
      <c r="Z55" s="419"/>
      <c r="AA55" s="419"/>
      <c r="AB55" s="420"/>
      <c r="AC55" s="48"/>
      <c r="AD55" s="48"/>
      <c r="AE55" s="421" t="s">
        <v>59</v>
      </c>
      <c r="AF55" s="422"/>
      <c r="AG55" s="422"/>
      <c r="AH55" s="422"/>
      <c r="AI55" s="422"/>
      <c r="AJ55" s="422"/>
      <c r="AK55" s="423"/>
      <c r="AL55" s="427">
        <f>IF(AZ45=0,0,ROUNDUP(AW55/AZ45,3))</f>
        <v>0.16700000000000001</v>
      </c>
      <c r="AM55" s="428"/>
      <c r="AN55" s="428"/>
      <c r="AO55" s="428"/>
      <c r="AP55" s="428"/>
      <c r="AQ55" s="429"/>
      <c r="AR55" s="45"/>
      <c r="AS55" s="45"/>
      <c r="AT55" s="45"/>
      <c r="AU55" s="57"/>
      <c r="AV55" s="433" t="s">
        <v>49</v>
      </c>
      <c r="AW55" s="434">
        <f>IF(AW45-AW50&gt;0,IF(AW45-AW50&gt;AZ45,AZ45,AW45-AW50),0)</f>
        <v>120</v>
      </c>
      <c r="AX55" s="435" t="s">
        <v>50</v>
      </c>
      <c r="AY55" s="435"/>
      <c r="AZ55" s="137"/>
      <c r="BA55" s="137"/>
      <c r="BB55" s="57"/>
      <c r="BC55" s="57"/>
      <c r="BD55" s="57"/>
      <c r="BE55" s="54"/>
      <c r="BF55" s="54"/>
      <c r="BG55" s="54"/>
      <c r="BH55" s="54"/>
    </row>
    <row r="56" spans="1:60" ht="35.25" customHeight="1" x14ac:dyDescent="0.15">
      <c r="A56" s="75"/>
      <c r="B56" s="45"/>
      <c r="C56" s="418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19"/>
      <c r="W56" s="419"/>
      <c r="X56" s="419"/>
      <c r="Y56" s="419"/>
      <c r="Z56" s="419"/>
      <c r="AA56" s="419"/>
      <c r="AB56" s="420"/>
      <c r="AC56" s="45"/>
      <c r="AD56" s="45"/>
      <c r="AE56" s="424"/>
      <c r="AF56" s="425"/>
      <c r="AG56" s="425"/>
      <c r="AH56" s="425"/>
      <c r="AI56" s="425"/>
      <c r="AJ56" s="425"/>
      <c r="AK56" s="426"/>
      <c r="AL56" s="430"/>
      <c r="AM56" s="431"/>
      <c r="AN56" s="431"/>
      <c r="AO56" s="431"/>
      <c r="AP56" s="431"/>
      <c r="AQ56" s="432"/>
      <c r="AR56" s="45"/>
      <c r="AS56" s="45"/>
      <c r="AT56" s="45"/>
      <c r="AU56" s="433"/>
      <c r="AV56" s="433"/>
      <c r="AW56" s="434"/>
      <c r="AX56" s="435"/>
      <c r="AY56" s="435"/>
      <c r="AZ56" s="45"/>
      <c r="BA56" s="45"/>
      <c r="BB56" s="45"/>
      <c r="BC56" s="45"/>
      <c r="BD56" s="45"/>
      <c r="BE56" s="3"/>
      <c r="BF56" s="3"/>
      <c r="BG56" s="3"/>
      <c r="BH56" s="3"/>
    </row>
    <row r="57" spans="1:60" ht="25.5" customHeight="1" x14ac:dyDescent="0.15">
      <c r="A57" s="75"/>
      <c r="B57" s="45"/>
      <c r="C57" s="418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20"/>
      <c r="AC57" s="45"/>
      <c r="AD57" s="45"/>
      <c r="AE57" s="45"/>
      <c r="AF57" s="45"/>
      <c r="AG57" s="45"/>
      <c r="AH57" s="45"/>
      <c r="AI57" s="45"/>
      <c r="AJ57" s="45"/>
      <c r="AK57" s="63" t="s">
        <v>31</v>
      </c>
      <c r="AL57" s="45"/>
      <c r="AM57" s="48"/>
      <c r="AN57" s="48"/>
      <c r="AO57" s="48"/>
      <c r="AP57" s="45"/>
      <c r="AQ57" s="45"/>
      <c r="AR57" s="45"/>
      <c r="AS57" s="45"/>
      <c r="AT57" s="45"/>
      <c r="AU57" s="433"/>
      <c r="AV57" s="45"/>
      <c r="AW57" s="45"/>
      <c r="AX57" s="45"/>
      <c r="AY57" s="45"/>
      <c r="AZ57" s="45"/>
      <c r="BA57" s="45"/>
      <c r="BB57" s="45"/>
      <c r="BC57" s="45"/>
      <c r="BD57" s="45"/>
      <c r="BE57" s="3"/>
      <c r="BF57" s="3"/>
      <c r="BG57" s="3"/>
      <c r="BH57" s="3"/>
    </row>
    <row r="58" spans="1:60" ht="25.5" customHeight="1" x14ac:dyDescent="0.15">
      <c r="A58" s="61"/>
      <c r="B58" s="44"/>
      <c r="C58" s="418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19"/>
      <c r="AB58" s="420"/>
      <c r="AC58" s="45"/>
      <c r="AD58" s="45"/>
      <c r="AE58" s="45"/>
      <c r="AF58" s="45"/>
      <c r="AG58" s="45"/>
      <c r="AH58" s="45"/>
      <c r="AI58" s="45"/>
      <c r="AJ58" s="45"/>
      <c r="AK58" s="64" t="s">
        <v>51</v>
      </c>
      <c r="AL58" s="45"/>
      <c r="AM58" s="48"/>
      <c r="AN58" s="48"/>
      <c r="AO58" s="48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3"/>
      <c r="BF58" s="3"/>
      <c r="BG58" s="3"/>
      <c r="BH58" s="3"/>
    </row>
    <row r="59" spans="1:60" ht="25.5" customHeight="1" x14ac:dyDescent="0.15">
      <c r="A59" s="61"/>
      <c r="B59" s="44"/>
      <c r="C59" s="480" t="s">
        <v>153</v>
      </c>
      <c r="D59" s="481"/>
      <c r="E59" s="409" t="s">
        <v>60</v>
      </c>
      <c r="F59" s="409"/>
      <c r="G59" s="409"/>
      <c r="H59" s="409"/>
      <c r="I59" s="409"/>
      <c r="J59" s="409"/>
      <c r="K59" s="409"/>
      <c r="L59" s="409"/>
      <c r="M59" s="409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409"/>
      <c r="AB59" s="410"/>
      <c r="AC59" s="45"/>
      <c r="AD59" s="45"/>
      <c r="AE59" s="45"/>
      <c r="AF59" s="45"/>
      <c r="AG59" s="45"/>
      <c r="AH59" s="45"/>
      <c r="AI59" s="45"/>
      <c r="AJ59" s="45"/>
      <c r="AK59" s="64"/>
      <c r="AL59" s="45"/>
      <c r="AM59" s="48"/>
      <c r="AN59" s="48"/>
      <c r="AO59" s="48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3"/>
      <c r="BF59" s="3"/>
      <c r="BG59" s="3"/>
      <c r="BH59" s="3"/>
    </row>
    <row r="60" spans="1:60" ht="17.25" customHeight="1" x14ac:dyDescent="0.15">
      <c r="A60" s="65"/>
      <c r="B60" s="66"/>
      <c r="C60" s="66"/>
      <c r="D60" s="66"/>
      <c r="E60" s="66"/>
      <c r="F60" s="67"/>
      <c r="G60" s="66"/>
      <c r="H60" s="66"/>
      <c r="I60" s="66"/>
      <c r="J60" s="6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9"/>
      <c r="AL60" s="68"/>
      <c r="AM60" s="70"/>
      <c r="AN60" s="70"/>
      <c r="AO60" s="70"/>
      <c r="AP60" s="68"/>
      <c r="AQ60" s="68"/>
      <c r="AR60" s="68"/>
      <c r="AS60" s="68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3"/>
      <c r="BF60" s="3"/>
      <c r="BG60" s="3"/>
      <c r="BH60" s="3"/>
    </row>
    <row r="61" spans="1:60" ht="25.5" customHeight="1" x14ac:dyDescent="0.15">
      <c r="A61" s="465" t="s">
        <v>61</v>
      </c>
      <c r="B61" s="466"/>
      <c r="C61" s="466"/>
      <c r="D61" s="466"/>
      <c r="E61" s="466"/>
      <c r="F61" s="466"/>
      <c r="G61" s="466"/>
      <c r="H61" s="466"/>
      <c r="I61" s="467"/>
      <c r="J61" s="37"/>
      <c r="K61" s="71" t="s">
        <v>62</v>
      </c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37"/>
      <c r="AP61" s="37"/>
      <c r="AQ61" s="37"/>
      <c r="AR61" s="37"/>
      <c r="AS61" s="37"/>
      <c r="AT61" s="37"/>
      <c r="AU61" s="45"/>
      <c r="AV61" s="45" t="s">
        <v>16</v>
      </c>
      <c r="AW61" s="48"/>
      <c r="AX61" s="48"/>
      <c r="AY61" s="48"/>
      <c r="AZ61" s="48"/>
      <c r="BA61" s="45"/>
      <c r="BB61" s="48"/>
      <c r="BC61" s="48"/>
      <c r="BD61" s="48"/>
      <c r="BE61" s="10"/>
      <c r="BF61" s="10"/>
      <c r="BG61" s="10"/>
      <c r="BH61" s="3"/>
    </row>
    <row r="62" spans="1:60" ht="17.25" customHeight="1" x14ac:dyDescent="0.15">
      <c r="A62" s="468"/>
      <c r="B62" s="469"/>
      <c r="C62" s="469"/>
      <c r="D62" s="469"/>
      <c r="E62" s="469"/>
      <c r="F62" s="469"/>
      <c r="G62" s="469"/>
      <c r="H62" s="469"/>
      <c r="I62" s="470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9"/>
      <c r="Y62" s="39"/>
      <c r="Z62" s="39"/>
      <c r="AA62" s="39"/>
      <c r="AB62" s="39"/>
      <c r="AC62" s="39"/>
      <c r="AD62" s="39"/>
      <c r="AE62" s="40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41"/>
      <c r="AQ62" s="41"/>
      <c r="AR62" s="41"/>
      <c r="AS62" s="41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3"/>
      <c r="BF62" s="3"/>
      <c r="BG62" s="3"/>
      <c r="BH62" s="3"/>
    </row>
    <row r="63" spans="1:60" ht="28.5" customHeight="1" x14ac:dyDescent="0.15">
      <c r="A63" s="42"/>
      <c r="B63" s="43" t="s">
        <v>17</v>
      </c>
      <c r="C63" s="44"/>
      <c r="D63" s="44"/>
      <c r="E63" s="44"/>
      <c r="F63" s="45"/>
      <c r="G63" s="46"/>
      <c r="H63" s="45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145"/>
      <c r="AB63" s="48"/>
      <c r="AC63" s="48"/>
      <c r="AD63" s="48"/>
      <c r="AE63" s="43" t="s">
        <v>18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5"/>
      <c r="AV63" s="45"/>
      <c r="AW63" s="45" t="s">
        <v>19</v>
      </c>
      <c r="AX63" s="45"/>
      <c r="AY63" s="45"/>
      <c r="AZ63" s="45" t="s">
        <v>20</v>
      </c>
      <c r="BA63" s="45"/>
      <c r="BB63" s="45"/>
      <c r="BC63" s="45"/>
      <c r="BD63" s="45"/>
      <c r="BE63" s="3"/>
      <c r="BF63" s="3"/>
      <c r="BG63" s="3"/>
      <c r="BH63" s="3"/>
    </row>
    <row r="64" spans="1:60" ht="25.5" customHeight="1" x14ac:dyDescent="0.15">
      <c r="A64" s="42"/>
      <c r="B64" s="335" t="s">
        <v>21</v>
      </c>
      <c r="C64" s="453"/>
      <c r="D64" s="453"/>
      <c r="E64" s="454"/>
      <c r="F64" s="458" t="s">
        <v>22</v>
      </c>
      <c r="G64" s="458"/>
      <c r="H64" s="448"/>
      <c r="I64" s="448"/>
      <c r="J64" s="441" t="s">
        <v>23</v>
      </c>
      <c r="K64" s="441"/>
      <c r="L64" s="448"/>
      <c r="M64" s="448"/>
      <c r="N64" s="441" t="s">
        <v>24</v>
      </c>
      <c r="O64" s="443"/>
      <c r="P64" s="459" t="s">
        <v>25</v>
      </c>
      <c r="Q64" s="443"/>
      <c r="R64" s="445" t="s">
        <v>26</v>
      </c>
      <c r="S64" s="445"/>
      <c r="T64" s="448"/>
      <c r="U64" s="448"/>
      <c r="V64" s="441" t="s">
        <v>23</v>
      </c>
      <c r="W64" s="441"/>
      <c r="X64" s="448"/>
      <c r="Y64" s="448"/>
      <c r="Z64" s="441" t="s">
        <v>24</v>
      </c>
      <c r="AA64" s="443"/>
      <c r="AB64" s="45"/>
      <c r="AC64" s="45"/>
      <c r="AD64" s="45"/>
      <c r="AE64" s="421" t="s">
        <v>56</v>
      </c>
      <c r="AF64" s="460"/>
      <c r="AG64" s="460"/>
      <c r="AH64" s="460"/>
      <c r="AI64" s="462"/>
      <c r="AJ64" s="438">
        <f>ROUNDDOWN(AZ64/60,0)</f>
        <v>0</v>
      </c>
      <c r="AK64" s="438"/>
      <c r="AL64" s="460" t="s">
        <v>28</v>
      </c>
      <c r="AM64" s="460"/>
      <c r="AN64" s="438">
        <f>AZ64-AJ64*60</f>
        <v>0</v>
      </c>
      <c r="AO64" s="438"/>
      <c r="AP64" s="441" t="s">
        <v>24</v>
      </c>
      <c r="AQ64" s="443"/>
      <c r="AR64" s="48"/>
      <c r="AS64" s="45"/>
      <c r="AT64" s="45"/>
      <c r="AU64" s="433"/>
      <c r="AV64" s="433" t="s">
        <v>29</v>
      </c>
      <c r="AW64" s="436">
        <f>T64*60+X64</f>
        <v>0</v>
      </c>
      <c r="AX64" s="45"/>
      <c r="AY64" s="433" t="s">
        <v>30</v>
      </c>
      <c r="AZ64" s="436">
        <f>(T64*60+X64)-(H64*60+L64)</f>
        <v>0</v>
      </c>
      <c r="BA64" s="45"/>
      <c r="BB64" s="45"/>
      <c r="BC64" s="45"/>
      <c r="BD64" s="45"/>
      <c r="BE64" s="3"/>
      <c r="BF64" s="3"/>
      <c r="BG64" s="3"/>
      <c r="BH64" s="3"/>
    </row>
    <row r="65" spans="1:60" ht="35.25" customHeight="1" x14ac:dyDescent="0.15">
      <c r="A65" s="42"/>
      <c r="B65" s="455"/>
      <c r="C65" s="456"/>
      <c r="D65" s="456"/>
      <c r="E65" s="457"/>
      <c r="F65" s="458"/>
      <c r="G65" s="458"/>
      <c r="H65" s="450"/>
      <c r="I65" s="450"/>
      <c r="J65" s="442"/>
      <c r="K65" s="442"/>
      <c r="L65" s="450"/>
      <c r="M65" s="450"/>
      <c r="N65" s="442"/>
      <c r="O65" s="444"/>
      <c r="P65" s="452"/>
      <c r="Q65" s="444"/>
      <c r="R65" s="446"/>
      <c r="S65" s="446"/>
      <c r="T65" s="450"/>
      <c r="U65" s="450"/>
      <c r="V65" s="442"/>
      <c r="W65" s="442"/>
      <c r="X65" s="450"/>
      <c r="Y65" s="450"/>
      <c r="Z65" s="442"/>
      <c r="AA65" s="444"/>
      <c r="AB65" s="45"/>
      <c r="AC65" s="45"/>
      <c r="AD65" s="45"/>
      <c r="AE65" s="463"/>
      <c r="AF65" s="461"/>
      <c r="AG65" s="461"/>
      <c r="AH65" s="461"/>
      <c r="AI65" s="464"/>
      <c r="AJ65" s="440"/>
      <c r="AK65" s="440"/>
      <c r="AL65" s="461"/>
      <c r="AM65" s="461"/>
      <c r="AN65" s="440"/>
      <c r="AO65" s="440"/>
      <c r="AP65" s="442"/>
      <c r="AQ65" s="444"/>
      <c r="AR65" s="48"/>
      <c r="AS65" s="45"/>
      <c r="AT65" s="45"/>
      <c r="AU65" s="433"/>
      <c r="AV65" s="433"/>
      <c r="AW65" s="436"/>
      <c r="AX65" s="45"/>
      <c r="AY65" s="433"/>
      <c r="AZ65" s="436"/>
      <c r="BA65" s="45"/>
      <c r="BB65" s="45"/>
      <c r="BC65" s="45"/>
      <c r="BD65" s="45"/>
      <c r="BE65" s="3"/>
      <c r="BF65" s="3"/>
      <c r="BG65" s="3"/>
      <c r="BH65" s="3"/>
    </row>
    <row r="66" spans="1:60" ht="17.25" customHeight="1" x14ac:dyDescent="0.15">
      <c r="A66" s="42"/>
      <c r="B66" s="49"/>
      <c r="C66" s="49"/>
      <c r="D66" s="49"/>
      <c r="E66" s="49"/>
      <c r="F66" s="50"/>
      <c r="G66" s="50"/>
      <c r="H66" s="144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48"/>
      <c r="Y66" s="48"/>
      <c r="Z66" s="46"/>
      <c r="AA66" s="145"/>
      <c r="AB66" s="48"/>
      <c r="AC66" s="48"/>
      <c r="AD66" s="48"/>
      <c r="AE66" s="53"/>
      <c r="AF66" s="53"/>
      <c r="AG66" s="53"/>
      <c r="AH66" s="53"/>
      <c r="AI66" s="53"/>
      <c r="AJ66" s="52" t="s">
        <v>31</v>
      </c>
      <c r="AK66" s="53"/>
      <c r="AL66" s="53"/>
      <c r="AM66" s="53"/>
      <c r="AN66" s="53"/>
      <c r="AO66" s="53"/>
      <c r="AP66" s="53"/>
      <c r="AQ66" s="53"/>
      <c r="AR66" s="48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3"/>
      <c r="BF66" s="3"/>
      <c r="BG66" s="3"/>
      <c r="BH66" s="3"/>
    </row>
    <row r="67" spans="1:60" s="45" customFormat="1" ht="25.5" customHeight="1" x14ac:dyDescent="0.15">
      <c r="A67" s="42"/>
      <c r="B67" s="43"/>
      <c r="C67" s="44"/>
      <c r="D67" s="44"/>
      <c r="E67" s="44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145"/>
      <c r="X67" s="48"/>
      <c r="Y67" s="48"/>
      <c r="Z67" s="46"/>
      <c r="AA67" s="145"/>
      <c r="AB67" s="48"/>
      <c r="AC67" s="48"/>
      <c r="AD67" s="48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48"/>
      <c r="AW67" s="57" t="s">
        <v>32</v>
      </c>
      <c r="AZ67" s="45" t="s">
        <v>33</v>
      </c>
      <c r="BC67" s="45" t="s">
        <v>34</v>
      </c>
      <c r="BE67" s="3"/>
      <c r="BF67" s="3"/>
      <c r="BG67" s="3"/>
      <c r="BH67" s="3"/>
    </row>
    <row r="68" spans="1:60" s="59" customFormat="1" ht="25.5" customHeight="1" x14ac:dyDescent="0.15">
      <c r="A68" s="55"/>
      <c r="B68" s="56" t="s">
        <v>158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56"/>
      <c r="Q68" s="56"/>
      <c r="R68" s="56"/>
      <c r="S68" s="56"/>
      <c r="T68" s="56"/>
      <c r="U68" s="14"/>
      <c r="V68" s="56"/>
      <c r="W68" s="56"/>
      <c r="X68" s="48"/>
      <c r="Y68" s="48"/>
      <c r="Z68" s="46"/>
      <c r="AA68" s="145"/>
      <c r="AB68" s="48"/>
      <c r="AC68" s="48"/>
      <c r="AD68" s="48"/>
      <c r="AE68" s="72" t="s">
        <v>35</v>
      </c>
      <c r="AF68" s="73"/>
      <c r="AG68" s="58"/>
      <c r="AH68" s="58"/>
      <c r="AI68" s="58"/>
      <c r="AJ68" s="58"/>
      <c r="AK68" s="58"/>
      <c r="AL68" s="58"/>
      <c r="AM68" s="58"/>
      <c r="AN68" s="53"/>
      <c r="AO68" s="53"/>
      <c r="AP68" s="53"/>
      <c r="AQ68" s="74"/>
      <c r="AR68" s="48"/>
      <c r="AS68" s="45"/>
      <c r="AT68" s="45"/>
      <c r="AU68" s="57"/>
      <c r="AV68" s="57"/>
      <c r="AW68" s="57" t="s">
        <v>36</v>
      </c>
      <c r="AX68" s="57"/>
      <c r="AY68" s="57"/>
      <c r="AZ68" s="45" t="s">
        <v>37</v>
      </c>
      <c r="BA68" s="57"/>
      <c r="BB68" s="45"/>
      <c r="BC68" s="45" t="s">
        <v>38</v>
      </c>
      <c r="BD68" s="57"/>
      <c r="BE68" s="3"/>
      <c r="BF68" s="54"/>
      <c r="BG68" s="54"/>
      <c r="BH68" s="54"/>
    </row>
    <row r="69" spans="1:60" ht="25.5" customHeight="1" x14ac:dyDescent="0.15">
      <c r="A69" s="42"/>
      <c r="B69" s="335" t="s">
        <v>57</v>
      </c>
      <c r="C69" s="453"/>
      <c r="D69" s="453"/>
      <c r="E69" s="454"/>
      <c r="F69" s="458" t="s">
        <v>22</v>
      </c>
      <c r="G69" s="458"/>
      <c r="H69" s="448"/>
      <c r="I69" s="448"/>
      <c r="J69" s="441" t="s">
        <v>23</v>
      </c>
      <c r="K69" s="441"/>
      <c r="L69" s="448"/>
      <c r="M69" s="448"/>
      <c r="N69" s="441" t="s">
        <v>24</v>
      </c>
      <c r="O69" s="443"/>
      <c r="P69" s="459" t="s">
        <v>25</v>
      </c>
      <c r="Q69" s="443"/>
      <c r="R69" s="445" t="s">
        <v>26</v>
      </c>
      <c r="S69" s="445"/>
      <c r="T69" s="447"/>
      <c r="U69" s="448"/>
      <c r="V69" s="441" t="s">
        <v>23</v>
      </c>
      <c r="W69" s="441"/>
      <c r="X69" s="448"/>
      <c r="Y69" s="448"/>
      <c r="Z69" s="441" t="s">
        <v>24</v>
      </c>
      <c r="AA69" s="443"/>
      <c r="AB69" s="48"/>
      <c r="AC69" s="48"/>
      <c r="AD69" s="48"/>
      <c r="AE69" s="451" t="s">
        <v>58</v>
      </c>
      <c r="AF69" s="441"/>
      <c r="AG69" s="441"/>
      <c r="AH69" s="441"/>
      <c r="AI69" s="443"/>
      <c r="AJ69" s="437">
        <f>ROUNDDOWN(AW74/60,0)</f>
        <v>0</v>
      </c>
      <c r="AK69" s="438"/>
      <c r="AL69" s="441" t="s">
        <v>23</v>
      </c>
      <c r="AM69" s="441"/>
      <c r="AN69" s="438">
        <f>AW74-AJ69*60</f>
        <v>0</v>
      </c>
      <c r="AO69" s="438"/>
      <c r="AP69" s="441" t="s">
        <v>24</v>
      </c>
      <c r="AQ69" s="443"/>
      <c r="AR69" s="48"/>
      <c r="AS69" s="60"/>
      <c r="AT69" s="60"/>
      <c r="AU69" s="45"/>
      <c r="AV69" s="433" t="s">
        <v>40</v>
      </c>
      <c r="AW69" s="436">
        <f>IF(AZ69&lt;=BC69,BC69,AW64)</f>
        <v>1200</v>
      </c>
      <c r="AX69" s="153"/>
      <c r="AY69" s="433" t="s">
        <v>41</v>
      </c>
      <c r="AZ69" s="436">
        <f>T69*60+X69</f>
        <v>0</v>
      </c>
      <c r="BA69" s="153"/>
      <c r="BB69" s="433" t="s">
        <v>42</v>
      </c>
      <c r="BC69" s="436">
        <f>IF(C78="☑",21*60,20*60)</f>
        <v>1200</v>
      </c>
      <c r="BD69" s="45"/>
      <c r="BE69" s="3"/>
      <c r="BF69" s="3"/>
      <c r="BG69" s="3"/>
      <c r="BH69" s="3"/>
    </row>
    <row r="70" spans="1:60" ht="35.25" customHeight="1" x14ac:dyDescent="0.15">
      <c r="A70" s="42"/>
      <c r="B70" s="455"/>
      <c r="C70" s="456"/>
      <c r="D70" s="456"/>
      <c r="E70" s="457"/>
      <c r="F70" s="458"/>
      <c r="G70" s="458"/>
      <c r="H70" s="450"/>
      <c r="I70" s="450"/>
      <c r="J70" s="442"/>
      <c r="K70" s="442"/>
      <c r="L70" s="450"/>
      <c r="M70" s="450"/>
      <c r="N70" s="442"/>
      <c r="O70" s="444"/>
      <c r="P70" s="452"/>
      <c r="Q70" s="444"/>
      <c r="R70" s="446"/>
      <c r="S70" s="446"/>
      <c r="T70" s="449"/>
      <c r="U70" s="450"/>
      <c r="V70" s="442"/>
      <c r="W70" s="442"/>
      <c r="X70" s="450"/>
      <c r="Y70" s="450"/>
      <c r="Z70" s="442"/>
      <c r="AA70" s="444"/>
      <c r="AB70" s="45"/>
      <c r="AC70" s="45"/>
      <c r="AD70" s="45"/>
      <c r="AE70" s="452"/>
      <c r="AF70" s="442"/>
      <c r="AG70" s="442"/>
      <c r="AH70" s="442"/>
      <c r="AI70" s="444"/>
      <c r="AJ70" s="439"/>
      <c r="AK70" s="440"/>
      <c r="AL70" s="442"/>
      <c r="AM70" s="442"/>
      <c r="AN70" s="440"/>
      <c r="AO70" s="440"/>
      <c r="AP70" s="442"/>
      <c r="AQ70" s="444"/>
      <c r="AR70" s="48"/>
      <c r="AS70" s="60"/>
      <c r="AT70" s="60"/>
      <c r="AU70" s="45"/>
      <c r="AV70" s="433"/>
      <c r="AW70" s="436"/>
      <c r="AX70" s="153"/>
      <c r="AY70" s="433"/>
      <c r="AZ70" s="436"/>
      <c r="BA70" s="153"/>
      <c r="BB70" s="433"/>
      <c r="BC70" s="436"/>
      <c r="BD70" s="45"/>
      <c r="BE70" s="3"/>
      <c r="BF70" s="3"/>
      <c r="BG70" s="3"/>
      <c r="BH70" s="3"/>
    </row>
    <row r="71" spans="1:60" ht="17.25" customHeight="1" x14ac:dyDescent="0.15">
      <c r="A71" s="61"/>
      <c r="B71" s="49"/>
      <c r="C71" s="49"/>
      <c r="D71" s="49"/>
      <c r="E71" s="49"/>
      <c r="F71" s="45"/>
      <c r="G71" s="49"/>
      <c r="H71" s="144"/>
      <c r="I71" s="49"/>
      <c r="J71" s="49"/>
      <c r="K71" s="49"/>
      <c r="L71" s="49"/>
      <c r="M71" s="49"/>
      <c r="N71" s="49"/>
      <c r="O71" s="49"/>
      <c r="P71" s="62"/>
      <c r="Q71" s="49"/>
      <c r="R71" s="49"/>
      <c r="S71" s="49"/>
      <c r="T71" s="49"/>
      <c r="U71" s="49"/>
      <c r="V71" s="49"/>
      <c r="W71" s="49"/>
      <c r="X71" s="48"/>
      <c r="Y71" s="48"/>
      <c r="Z71" s="46"/>
      <c r="AA71" s="45"/>
      <c r="AB71" s="45"/>
      <c r="AC71" s="45"/>
      <c r="AD71" s="45"/>
      <c r="AE71" s="74"/>
      <c r="AF71" s="74"/>
      <c r="AG71" s="74"/>
      <c r="AH71" s="74"/>
      <c r="AI71" s="74"/>
      <c r="AJ71" s="52" t="s">
        <v>31</v>
      </c>
      <c r="AK71" s="74"/>
      <c r="AL71" s="74"/>
      <c r="AM71" s="74"/>
      <c r="AN71" s="74"/>
      <c r="AO71" s="74"/>
      <c r="AP71" s="74"/>
      <c r="AQ71" s="74"/>
      <c r="AR71" s="45"/>
      <c r="AS71" s="45"/>
      <c r="AT71" s="45"/>
      <c r="AU71" s="45"/>
      <c r="AV71" s="45"/>
      <c r="AW71" s="45"/>
      <c r="AX71" s="45"/>
      <c r="AY71" s="45"/>
      <c r="AZ71" s="111" t="s">
        <v>43</v>
      </c>
      <c r="BA71" s="45"/>
      <c r="BB71" s="45"/>
      <c r="BC71" s="45"/>
      <c r="BD71" s="45"/>
      <c r="BE71" s="3"/>
      <c r="BF71" s="3"/>
      <c r="BG71" s="3"/>
      <c r="BH71" s="3"/>
    </row>
    <row r="72" spans="1:60" ht="25.5" customHeight="1" x14ac:dyDescent="0.2">
      <c r="A72" s="61"/>
      <c r="B72" s="45"/>
      <c r="C72" s="415" t="s">
        <v>165</v>
      </c>
      <c r="D72" s="416"/>
      <c r="E72" s="416"/>
      <c r="F72" s="416"/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7"/>
      <c r="AC72" s="45"/>
      <c r="AD72" s="45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45"/>
      <c r="AS72" s="45"/>
      <c r="AT72" s="45"/>
      <c r="AU72" s="45"/>
      <c r="AV72" s="45"/>
      <c r="AW72" s="45"/>
      <c r="AX72" s="45"/>
      <c r="AY72" s="45"/>
      <c r="AZ72" s="136" t="s">
        <v>44</v>
      </c>
      <c r="BA72" s="45"/>
      <c r="BB72" s="45"/>
      <c r="BC72" s="45"/>
      <c r="BD72" s="45"/>
      <c r="BE72" s="3"/>
      <c r="BF72" s="3"/>
      <c r="BG72" s="3"/>
      <c r="BH72" s="3"/>
    </row>
    <row r="73" spans="1:60" ht="25.5" customHeight="1" x14ac:dyDescent="0.15">
      <c r="A73" s="61"/>
      <c r="B73" s="45"/>
      <c r="C73" s="418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  <c r="O73" s="419"/>
      <c r="P73" s="419"/>
      <c r="Q73" s="419"/>
      <c r="R73" s="419"/>
      <c r="S73" s="419"/>
      <c r="T73" s="419"/>
      <c r="U73" s="419"/>
      <c r="V73" s="419"/>
      <c r="W73" s="419"/>
      <c r="X73" s="419"/>
      <c r="Y73" s="419"/>
      <c r="Z73" s="419"/>
      <c r="AA73" s="419"/>
      <c r="AB73" s="420"/>
      <c r="AC73" s="45"/>
      <c r="AD73" s="45"/>
      <c r="AE73" s="72" t="s">
        <v>45</v>
      </c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45"/>
      <c r="AS73" s="45"/>
      <c r="AT73" s="45"/>
      <c r="AU73" s="45"/>
      <c r="AV73" s="45"/>
      <c r="AW73" s="45" t="s">
        <v>46</v>
      </c>
      <c r="AX73" s="45"/>
      <c r="AY73" s="45"/>
      <c r="AZ73" s="45" t="s">
        <v>47</v>
      </c>
      <c r="BA73" s="137"/>
      <c r="BB73" s="45"/>
      <c r="BC73" s="45"/>
      <c r="BD73" s="45"/>
      <c r="BE73" s="3"/>
      <c r="BF73" s="3"/>
      <c r="BG73" s="3"/>
      <c r="BH73" s="3"/>
    </row>
    <row r="74" spans="1:60" s="59" customFormat="1" ht="25.5" customHeight="1" x14ac:dyDescent="0.15">
      <c r="A74" s="61"/>
      <c r="B74" s="45"/>
      <c r="C74" s="418"/>
      <c r="D74" s="419"/>
      <c r="E74" s="419"/>
      <c r="F74" s="419"/>
      <c r="G74" s="419"/>
      <c r="H74" s="419"/>
      <c r="I74" s="419"/>
      <c r="J74" s="419"/>
      <c r="K74" s="419"/>
      <c r="L74" s="419"/>
      <c r="M74" s="419"/>
      <c r="N74" s="419"/>
      <c r="O74" s="419"/>
      <c r="P74" s="419"/>
      <c r="Q74" s="419"/>
      <c r="R74" s="419"/>
      <c r="S74" s="419"/>
      <c r="T74" s="419"/>
      <c r="U74" s="419"/>
      <c r="V74" s="419"/>
      <c r="W74" s="419"/>
      <c r="X74" s="419"/>
      <c r="Y74" s="419"/>
      <c r="Z74" s="419"/>
      <c r="AA74" s="419"/>
      <c r="AB74" s="420"/>
      <c r="AC74" s="48"/>
      <c r="AD74" s="48"/>
      <c r="AE74" s="421" t="s">
        <v>59</v>
      </c>
      <c r="AF74" s="422"/>
      <c r="AG74" s="422"/>
      <c r="AH74" s="422"/>
      <c r="AI74" s="422"/>
      <c r="AJ74" s="422"/>
      <c r="AK74" s="423"/>
      <c r="AL74" s="427">
        <f>IF(AZ64=0,0,ROUNDUP(AW74/AZ64,3))</f>
        <v>0</v>
      </c>
      <c r="AM74" s="428"/>
      <c r="AN74" s="428"/>
      <c r="AO74" s="428"/>
      <c r="AP74" s="428"/>
      <c r="AQ74" s="429"/>
      <c r="AR74" s="45"/>
      <c r="AS74" s="45"/>
      <c r="AT74" s="45"/>
      <c r="AU74" s="57"/>
      <c r="AV74" s="433" t="s">
        <v>49</v>
      </c>
      <c r="AW74" s="434">
        <f>IF(AW64-AW69&gt;0,IF(AW64-AW69&gt;AZ64,AZ64,AW64-AW69),0)</f>
        <v>0</v>
      </c>
      <c r="AX74" s="435" t="s">
        <v>50</v>
      </c>
      <c r="AY74" s="435"/>
      <c r="AZ74" s="137"/>
      <c r="BA74" s="137"/>
      <c r="BB74" s="57"/>
      <c r="BC74" s="57"/>
      <c r="BD74" s="57"/>
      <c r="BE74" s="54"/>
      <c r="BF74" s="54"/>
      <c r="BG74" s="54"/>
      <c r="BH74" s="54"/>
    </row>
    <row r="75" spans="1:60" ht="35.25" customHeight="1" x14ac:dyDescent="0.15">
      <c r="A75" s="75"/>
      <c r="B75" s="45"/>
      <c r="C75" s="418"/>
      <c r="D75" s="419"/>
      <c r="E75" s="419"/>
      <c r="F75" s="419"/>
      <c r="G75" s="419"/>
      <c r="H75" s="419"/>
      <c r="I75" s="419"/>
      <c r="J75" s="419"/>
      <c r="K75" s="419"/>
      <c r="L75" s="419"/>
      <c r="M75" s="419"/>
      <c r="N75" s="419"/>
      <c r="O75" s="419"/>
      <c r="P75" s="419"/>
      <c r="Q75" s="419"/>
      <c r="R75" s="419"/>
      <c r="S75" s="419"/>
      <c r="T75" s="419"/>
      <c r="U75" s="419"/>
      <c r="V75" s="419"/>
      <c r="W75" s="419"/>
      <c r="X75" s="419"/>
      <c r="Y75" s="419"/>
      <c r="Z75" s="419"/>
      <c r="AA75" s="419"/>
      <c r="AB75" s="420"/>
      <c r="AC75" s="45"/>
      <c r="AD75" s="45"/>
      <c r="AE75" s="424"/>
      <c r="AF75" s="425"/>
      <c r="AG75" s="425"/>
      <c r="AH75" s="425"/>
      <c r="AI75" s="425"/>
      <c r="AJ75" s="425"/>
      <c r="AK75" s="426"/>
      <c r="AL75" s="430"/>
      <c r="AM75" s="431"/>
      <c r="AN75" s="431"/>
      <c r="AO75" s="431"/>
      <c r="AP75" s="431"/>
      <c r="AQ75" s="432"/>
      <c r="AR75" s="45"/>
      <c r="AS75" s="45"/>
      <c r="AT75" s="45"/>
      <c r="AU75" s="433"/>
      <c r="AV75" s="433"/>
      <c r="AW75" s="434"/>
      <c r="AX75" s="435"/>
      <c r="AY75" s="435"/>
      <c r="AZ75" s="45"/>
      <c r="BA75" s="45"/>
      <c r="BB75" s="45"/>
      <c r="BC75" s="45"/>
      <c r="BD75" s="45"/>
      <c r="BE75" s="3"/>
      <c r="BF75" s="3"/>
      <c r="BG75" s="3"/>
      <c r="BH75" s="3"/>
    </row>
    <row r="76" spans="1:60" ht="25.5" customHeight="1" x14ac:dyDescent="0.15">
      <c r="A76" s="75"/>
      <c r="B76" s="45"/>
      <c r="C76" s="418"/>
      <c r="D76" s="419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/>
      <c r="Q76" s="419"/>
      <c r="R76" s="419"/>
      <c r="S76" s="419"/>
      <c r="T76" s="419"/>
      <c r="U76" s="419"/>
      <c r="V76" s="419"/>
      <c r="W76" s="419"/>
      <c r="X76" s="419"/>
      <c r="Y76" s="419"/>
      <c r="Z76" s="419"/>
      <c r="AA76" s="419"/>
      <c r="AB76" s="420"/>
      <c r="AC76" s="45"/>
      <c r="AD76" s="45"/>
      <c r="AE76" s="45"/>
      <c r="AF76" s="45"/>
      <c r="AG76" s="45"/>
      <c r="AH76" s="45"/>
      <c r="AI76" s="45"/>
      <c r="AJ76" s="45"/>
      <c r="AK76" s="63" t="s">
        <v>31</v>
      </c>
      <c r="AL76" s="45"/>
      <c r="AM76" s="48"/>
      <c r="AN76" s="48"/>
      <c r="AO76" s="48"/>
      <c r="AP76" s="45"/>
      <c r="AQ76" s="45"/>
      <c r="AR76" s="45"/>
      <c r="AS76" s="45"/>
      <c r="AT76" s="45"/>
      <c r="AU76" s="433"/>
      <c r="AV76" s="45"/>
      <c r="AW76" s="45"/>
      <c r="AX76" s="45"/>
      <c r="AY76" s="45"/>
      <c r="AZ76" s="45"/>
      <c r="BA76" s="45"/>
      <c r="BB76" s="45"/>
      <c r="BC76" s="45"/>
      <c r="BD76" s="45"/>
      <c r="BE76" s="3"/>
      <c r="BF76" s="3"/>
      <c r="BG76" s="3"/>
      <c r="BH76" s="3"/>
    </row>
    <row r="77" spans="1:60" ht="25.5" customHeight="1" x14ac:dyDescent="0.15">
      <c r="A77" s="61"/>
      <c r="B77" s="44"/>
      <c r="C77" s="418"/>
      <c r="D77" s="419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19"/>
      <c r="Z77" s="419"/>
      <c r="AA77" s="419"/>
      <c r="AB77" s="420"/>
      <c r="AC77" s="45"/>
      <c r="AD77" s="45"/>
      <c r="AE77" s="45"/>
      <c r="AF77" s="45"/>
      <c r="AG77" s="45"/>
      <c r="AH77" s="45"/>
      <c r="AI77" s="45"/>
      <c r="AJ77" s="45"/>
      <c r="AK77" s="64" t="s">
        <v>51</v>
      </c>
      <c r="AL77" s="45"/>
      <c r="AM77" s="48"/>
      <c r="AN77" s="48"/>
      <c r="AO77" s="48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3"/>
      <c r="BF77" s="3"/>
      <c r="BG77" s="3"/>
      <c r="BH77" s="3"/>
    </row>
    <row r="78" spans="1:60" ht="25.5" customHeight="1" x14ac:dyDescent="0.15">
      <c r="A78" s="61"/>
      <c r="B78" s="44"/>
      <c r="C78" s="407" t="s">
        <v>52</v>
      </c>
      <c r="D78" s="408"/>
      <c r="E78" s="409" t="s">
        <v>60</v>
      </c>
      <c r="F78" s="409"/>
      <c r="G78" s="409"/>
      <c r="H78" s="409"/>
      <c r="I78" s="409"/>
      <c r="J78" s="409"/>
      <c r="K78" s="409"/>
      <c r="L78" s="409"/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09"/>
      <c r="AA78" s="409"/>
      <c r="AB78" s="410"/>
      <c r="AC78" s="45"/>
      <c r="AD78" s="45"/>
      <c r="AE78" s="45"/>
      <c r="AF78" s="45"/>
      <c r="AG78" s="45"/>
      <c r="AH78" s="45"/>
      <c r="AI78" s="45"/>
      <c r="AJ78" s="45"/>
      <c r="AK78" s="64"/>
      <c r="AL78" s="45"/>
      <c r="AM78" s="48"/>
      <c r="AN78" s="48"/>
      <c r="AO78" s="48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3"/>
      <c r="BF78" s="3"/>
      <c r="BG78" s="3"/>
      <c r="BH78" s="3"/>
    </row>
    <row r="79" spans="1:60" ht="17.25" customHeight="1" x14ac:dyDescent="0.15">
      <c r="A79" s="65"/>
      <c r="B79" s="66"/>
      <c r="C79" s="66"/>
      <c r="D79" s="66"/>
      <c r="E79" s="66"/>
      <c r="F79" s="67"/>
      <c r="G79" s="66"/>
      <c r="H79" s="66"/>
      <c r="I79" s="66"/>
      <c r="J79" s="66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9"/>
      <c r="AL79" s="68"/>
      <c r="AM79" s="70"/>
      <c r="AN79" s="70"/>
      <c r="AO79" s="70"/>
      <c r="AP79" s="68"/>
      <c r="AQ79" s="68"/>
      <c r="AR79" s="68"/>
      <c r="AS79" s="68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3"/>
      <c r="BF79" s="3"/>
      <c r="BG79" s="3"/>
      <c r="BH79" s="3"/>
    </row>
    <row r="80" spans="1:60" ht="25.5" hidden="1" customHeight="1" x14ac:dyDescent="0.15">
      <c r="A80" s="465" t="s">
        <v>63</v>
      </c>
      <c r="B80" s="466"/>
      <c r="C80" s="466"/>
      <c r="D80" s="466"/>
      <c r="E80" s="466"/>
      <c r="F80" s="466"/>
      <c r="G80" s="466"/>
      <c r="H80" s="466"/>
      <c r="I80" s="467"/>
      <c r="J80" s="37"/>
      <c r="K80" s="71" t="s">
        <v>62</v>
      </c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37"/>
      <c r="AP80" s="37"/>
      <c r="AQ80" s="37"/>
      <c r="AR80" s="37"/>
      <c r="AS80" s="37"/>
      <c r="AT80" s="37"/>
      <c r="AU80" s="45"/>
      <c r="AV80" s="45" t="s">
        <v>16</v>
      </c>
      <c r="AW80" s="48"/>
      <c r="AX80" s="48"/>
      <c r="AY80" s="48"/>
      <c r="AZ80" s="48"/>
      <c r="BA80" s="45"/>
      <c r="BB80" s="48"/>
      <c r="BC80" s="48"/>
      <c r="BD80" s="48"/>
      <c r="BE80" s="10"/>
      <c r="BF80" s="10"/>
      <c r="BG80" s="10"/>
      <c r="BH80" s="3"/>
    </row>
    <row r="81" spans="1:60" ht="17.25" hidden="1" customHeight="1" x14ac:dyDescent="0.15">
      <c r="A81" s="468"/>
      <c r="B81" s="469"/>
      <c r="C81" s="469"/>
      <c r="D81" s="469"/>
      <c r="E81" s="469"/>
      <c r="F81" s="469"/>
      <c r="G81" s="469"/>
      <c r="H81" s="469"/>
      <c r="I81" s="470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9"/>
      <c r="Y81" s="39"/>
      <c r="Z81" s="39"/>
      <c r="AA81" s="39"/>
      <c r="AB81" s="39"/>
      <c r="AC81" s="39"/>
      <c r="AD81" s="39"/>
      <c r="AE81" s="40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41"/>
      <c r="AQ81" s="41"/>
      <c r="AR81" s="41"/>
      <c r="AS81" s="41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3"/>
      <c r="BF81" s="3"/>
      <c r="BG81" s="3"/>
      <c r="BH81" s="3"/>
    </row>
    <row r="82" spans="1:60" ht="28.5" hidden="1" customHeight="1" x14ac:dyDescent="0.15">
      <c r="A82" s="42"/>
      <c r="B82" s="43" t="s">
        <v>17</v>
      </c>
      <c r="C82" s="44"/>
      <c r="D82" s="44"/>
      <c r="E82" s="44"/>
      <c r="F82" s="45"/>
      <c r="G82" s="46"/>
      <c r="H82" s="45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145"/>
      <c r="AB82" s="48"/>
      <c r="AC82" s="48"/>
      <c r="AD82" s="48"/>
      <c r="AE82" s="43" t="s">
        <v>18</v>
      </c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5"/>
      <c r="AV82" s="45"/>
      <c r="AW82" s="45" t="s">
        <v>19</v>
      </c>
      <c r="AX82" s="45"/>
      <c r="AY82" s="45"/>
      <c r="AZ82" s="45" t="s">
        <v>20</v>
      </c>
      <c r="BA82" s="45"/>
      <c r="BB82" s="45"/>
      <c r="BC82" s="45"/>
      <c r="BD82" s="45"/>
      <c r="BE82" s="3"/>
      <c r="BF82" s="3"/>
      <c r="BG82" s="3"/>
      <c r="BH82" s="3"/>
    </row>
    <row r="83" spans="1:60" ht="25.5" hidden="1" customHeight="1" x14ac:dyDescent="0.15">
      <c r="A83" s="42"/>
      <c r="B83" s="335" t="s">
        <v>21</v>
      </c>
      <c r="C83" s="453"/>
      <c r="D83" s="453"/>
      <c r="E83" s="454"/>
      <c r="F83" s="458" t="s">
        <v>22</v>
      </c>
      <c r="G83" s="458"/>
      <c r="H83" s="448"/>
      <c r="I83" s="448"/>
      <c r="J83" s="441" t="s">
        <v>23</v>
      </c>
      <c r="K83" s="441"/>
      <c r="L83" s="448"/>
      <c r="M83" s="448"/>
      <c r="N83" s="441" t="s">
        <v>24</v>
      </c>
      <c r="O83" s="443"/>
      <c r="P83" s="459" t="s">
        <v>25</v>
      </c>
      <c r="Q83" s="443"/>
      <c r="R83" s="445" t="s">
        <v>26</v>
      </c>
      <c r="S83" s="445"/>
      <c r="T83" s="448"/>
      <c r="U83" s="448"/>
      <c r="V83" s="441" t="s">
        <v>23</v>
      </c>
      <c r="W83" s="441"/>
      <c r="X83" s="448"/>
      <c r="Y83" s="448"/>
      <c r="Z83" s="441" t="s">
        <v>24</v>
      </c>
      <c r="AA83" s="443"/>
      <c r="AB83" s="45"/>
      <c r="AC83" s="45"/>
      <c r="AD83" s="45"/>
      <c r="AE83" s="421" t="s">
        <v>56</v>
      </c>
      <c r="AF83" s="460"/>
      <c r="AG83" s="460"/>
      <c r="AH83" s="460"/>
      <c r="AI83" s="462"/>
      <c r="AJ83" s="438">
        <f>ROUNDDOWN(AZ83/60,0)</f>
        <v>0</v>
      </c>
      <c r="AK83" s="438"/>
      <c r="AL83" s="460" t="s">
        <v>28</v>
      </c>
      <c r="AM83" s="460"/>
      <c r="AN83" s="438">
        <f>AZ83-AJ83*60</f>
        <v>0</v>
      </c>
      <c r="AO83" s="438"/>
      <c r="AP83" s="441" t="s">
        <v>24</v>
      </c>
      <c r="AQ83" s="443"/>
      <c r="AR83" s="48"/>
      <c r="AS83" s="45"/>
      <c r="AT83" s="45"/>
      <c r="AU83" s="433"/>
      <c r="AV83" s="433" t="s">
        <v>29</v>
      </c>
      <c r="AW83" s="436">
        <f>T83*60+X83</f>
        <v>0</v>
      </c>
      <c r="AX83" s="45"/>
      <c r="AY83" s="433" t="s">
        <v>30</v>
      </c>
      <c r="AZ83" s="436">
        <f>(T83*60+X83)-(H83*60+L83)</f>
        <v>0</v>
      </c>
      <c r="BA83" s="45"/>
      <c r="BB83" s="45"/>
      <c r="BC83" s="45"/>
      <c r="BD83" s="45"/>
      <c r="BE83" s="3"/>
      <c r="BF83" s="3"/>
      <c r="BG83" s="3"/>
      <c r="BH83" s="3"/>
    </row>
    <row r="84" spans="1:60" ht="35.25" hidden="1" customHeight="1" x14ac:dyDescent="0.15">
      <c r="A84" s="42"/>
      <c r="B84" s="455"/>
      <c r="C84" s="456"/>
      <c r="D84" s="456"/>
      <c r="E84" s="457"/>
      <c r="F84" s="458"/>
      <c r="G84" s="458"/>
      <c r="H84" s="450"/>
      <c r="I84" s="450"/>
      <c r="J84" s="442"/>
      <c r="K84" s="442"/>
      <c r="L84" s="450"/>
      <c r="M84" s="450"/>
      <c r="N84" s="442"/>
      <c r="O84" s="444"/>
      <c r="P84" s="452"/>
      <c r="Q84" s="444"/>
      <c r="R84" s="446"/>
      <c r="S84" s="446"/>
      <c r="T84" s="450"/>
      <c r="U84" s="450"/>
      <c r="V84" s="442"/>
      <c r="W84" s="442"/>
      <c r="X84" s="450"/>
      <c r="Y84" s="450"/>
      <c r="Z84" s="442"/>
      <c r="AA84" s="444"/>
      <c r="AB84" s="45"/>
      <c r="AC84" s="45"/>
      <c r="AD84" s="45"/>
      <c r="AE84" s="463"/>
      <c r="AF84" s="461"/>
      <c r="AG84" s="461"/>
      <c r="AH84" s="461"/>
      <c r="AI84" s="464"/>
      <c r="AJ84" s="440"/>
      <c r="AK84" s="440"/>
      <c r="AL84" s="461"/>
      <c r="AM84" s="461"/>
      <c r="AN84" s="440"/>
      <c r="AO84" s="440"/>
      <c r="AP84" s="442"/>
      <c r="AQ84" s="444"/>
      <c r="AR84" s="48"/>
      <c r="AS84" s="45"/>
      <c r="AT84" s="45"/>
      <c r="AU84" s="433"/>
      <c r="AV84" s="433"/>
      <c r="AW84" s="436"/>
      <c r="AX84" s="45"/>
      <c r="AY84" s="433"/>
      <c r="AZ84" s="436"/>
      <c r="BA84" s="45"/>
      <c r="BB84" s="45"/>
      <c r="BC84" s="45"/>
      <c r="BD84" s="45"/>
      <c r="BE84" s="3"/>
      <c r="BF84" s="3"/>
      <c r="BG84" s="3"/>
      <c r="BH84" s="3"/>
    </row>
    <row r="85" spans="1:60" ht="17.25" hidden="1" customHeight="1" x14ac:dyDescent="0.15">
      <c r="A85" s="42"/>
      <c r="B85" s="49"/>
      <c r="C85" s="49"/>
      <c r="D85" s="49"/>
      <c r="E85" s="49"/>
      <c r="F85" s="50"/>
      <c r="G85" s="50"/>
      <c r="H85" s="144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48"/>
      <c r="Y85" s="48"/>
      <c r="Z85" s="46"/>
      <c r="AA85" s="145"/>
      <c r="AB85" s="48"/>
      <c r="AC85" s="48"/>
      <c r="AD85" s="48"/>
      <c r="AE85" s="53"/>
      <c r="AF85" s="53"/>
      <c r="AG85" s="53"/>
      <c r="AH85" s="53"/>
      <c r="AI85" s="53"/>
      <c r="AJ85" s="52" t="s">
        <v>31</v>
      </c>
      <c r="AK85" s="53"/>
      <c r="AL85" s="53"/>
      <c r="AM85" s="53"/>
      <c r="AN85" s="53"/>
      <c r="AO85" s="53"/>
      <c r="AP85" s="53"/>
      <c r="AQ85" s="53"/>
      <c r="AR85" s="48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3"/>
      <c r="BF85" s="3"/>
      <c r="BG85" s="3"/>
      <c r="BH85" s="3"/>
    </row>
    <row r="86" spans="1:60" s="45" customFormat="1" ht="25.5" hidden="1" customHeight="1" x14ac:dyDescent="0.15">
      <c r="A86" s="42"/>
      <c r="B86" s="43"/>
      <c r="C86" s="44"/>
      <c r="D86" s="44"/>
      <c r="E86" s="44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145"/>
      <c r="X86" s="48"/>
      <c r="Y86" s="48"/>
      <c r="Z86" s="46"/>
      <c r="AA86" s="145"/>
      <c r="AB86" s="48"/>
      <c r="AC86" s="48"/>
      <c r="AD86" s="48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48"/>
      <c r="AW86" s="57" t="s">
        <v>32</v>
      </c>
      <c r="AZ86" s="45" t="s">
        <v>33</v>
      </c>
      <c r="BC86" s="45" t="s">
        <v>34</v>
      </c>
      <c r="BE86" s="3"/>
      <c r="BF86" s="3"/>
      <c r="BG86" s="3"/>
      <c r="BH86" s="3"/>
    </row>
    <row r="87" spans="1:60" s="59" customFormat="1" ht="25.5" hidden="1" customHeight="1" x14ac:dyDescent="0.15">
      <c r="A87" s="55"/>
      <c r="B87" s="56" t="s">
        <v>158</v>
      </c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  <c r="P87" s="56"/>
      <c r="Q87" s="56"/>
      <c r="R87" s="56"/>
      <c r="S87" s="56"/>
      <c r="T87" s="56"/>
      <c r="U87" s="14"/>
      <c r="V87" s="56"/>
      <c r="W87" s="56"/>
      <c r="X87" s="48"/>
      <c r="Y87" s="48"/>
      <c r="Z87" s="46"/>
      <c r="AA87" s="145"/>
      <c r="AB87" s="48"/>
      <c r="AC87" s="48"/>
      <c r="AD87" s="48"/>
      <c r="AE87" s="72" t="s">
        <v>35</v>
      </c>
      <c r="AF87" s="73"/>
      <c r="AG87" s="58"/>
      <c r="AH87" s="58"/>
      <c r="AI87" s="58"/>
      <c r="AJ87" s="58"/>
      <c r="AK87" s="58"/>
      <c r="AL87" s="58"/>
      <c r="AM87" s="58"/>
      <c r="AN87" s="53"/>
      <c r="AO87" s="53"/>
      <c r="AP87" s="53"/>
      <c r="AQ87" s="74"/>
      <c r="AR87" s="48"/>
      <c r="AS87" s="45"/>
      <c r="AT87" s="45"/>
      <c r="AU87" s="57"/>
      <c r="AV87" s="57"/>
      <c r="AW87" s="57" t="s">
        <v>36</v>
      </c>
      <c r="AX87" s="57"/>
      <c r="AY87" s="57"/>
      <c r="AZ87" s="45" t="s">
        <v>37</v>
      </c>
      <c r="BA87" s="57"/>
      <c r="BB87" s="45"/>
      <c r="BC87" s="45" t="s">
        <v>38</v>
      </c>
      <c r="BD87" s="57"/>
      <c r="BE87" s="3"/>
      <c r="BF87" s="54"/>
      <c r="BG87" s="54"/>
      <c r="BH87" s="54"/>
    </row>
    <row r="88" spans="1:60" ht="25.5" hidden="1" customHeight="1" x14ac:dyDescent="0.15">
      <c r="A88" s="42"/>
      <c r="B88" s="335" t="s">
        <v>57</v>
      </c>
      <c r="C88" s="453"/>
      <c r="D88" s="453"/>
      <c r="E88" s="454"/>
      <c r="F88" s="458" t="s">
        <v>22</v>
      </c>
      <c r="G88" s="458"/>
      <c r="H88" s="448"/>
      <c r="I88" s="448"/>
      <c r="J88" s="441" t="s">
        <v>23</v>
      </c>
      <c r="K88" s="441"/>
      <c r="L88" s="448"/>
      <c r="M88" s="448"/>
      <c r="N88" s="441" t="s">
        <v>24</v>
      </c>
      <c r="O88" s="443"/>
      <c r="P88" s="459" t="s">
        <v>25</v>
      </c>
      <c r="Q88" s="443"/>
      <c r="R88" s="445" t="s">
        <v>26</v>
      </c>
      <c r="S88" s="445"/>
      <c r="T88" s="447"/>
      <c r="U88" s="448"/>
      <c r="V88" s="441" t="s">
        <v>23</v>
      </c>
      <c r="W88" s="441"/>
      <c r="X88" s="448"/>
      <c r="Y88" s="448"/>
      <c r="Z88" s="441" t="s">
        <v>24</v>
      </c>
      <c r="AA88" s="443"/>
      <c r="AB88" s="48"/>
      <c r="AC88" s="48"/>
      <c r="AD88" s="48"/>
      <c r="AE88" s="451" t="s">
        <v>58</v>
      </c>
      <c r="AF88" s="441"/>
      <c r="AG88" s="441"/>
      <c r="AH88" s="441"/>
      <c r="AI88" s="443"/>
      <c r="AJ88" s="437">
        <f>ROUNDDOWN(AW93/60,0)</f>
        <v>0</v>
      </c>
      <c r="AK88" s="438"/>
      <c r="AL88" s="441" t="s">
        <v>23</v>
      </c>
      <c r="AM88" s="441"/>
      <c r="AN88" s="438">
        <f>AW93-AJ88*60</f>
        <v>0</v>
      </c>
      <c r="AO88" s="438"/>
      <c r="AP88" s="441" t="s">
        <v>24</v>
      </c>
      <c r="AQ88" s="443"/>
      <c r="AR88" s="48"/>
      <c r="AS88" s="60"/>
      <c r="AT88" s="60"/>
      <c r="AU88" s="45"/>
      <c r="AV88" s="433" t="s">
        <v>40</v>
      </c>
      <c r="AW88" s="436">
        <f>IF(AZ88&lt;=BC88,BC88,AW83)</f>
        <v>1200</v>
      </c>
      <c r="AX88" s="153"/>
      <c r="AY88" s="433" t="s">
        <v>41</v>
      </c>
      <c r="AZ88" s="436">
        <f>T88*60+X88</f>
        <v>0</v>
      </c>
      <c r="BA88" s="153"/>
      <c r="BB88" s="433" t="s">
        <v>42</v>
      </c>
      <c r="BC88" s="436">
        <f>IF(C97="☑",21*60,20*60)</f>
        <v>1200</v>
      </c>
      <c r="BD88" s="45"/>
      <c r="BE88" s="3"/>
      <c r="BF88" s="3"/>
      <c r="BG88" s="3"/>
      <c r="BH88" s="3"/>
    </row>
    <row r="89" spans="1:60" ht="35.25" hidden="1" customHeight="1" x14ac:dyDescent="0.15">
      <c r="A89" s="42"/>
      <c r="B89" s="455"/>
      <c r="C89" s="456"/>
      <c r="D89" s="456"/>
      <c r="E89" s="457"/>
      <c r="F89" s="458"/>
      <c r="G89" s="458"/>
      <c r="H89" s="450"/>
      <c r="I89" s="450"/>
      <c r="J89" s="442"/>
      <c r="K89" s="442"/>
      <c r="L89" s="450"/>
      <c r="M89" s="450"/>
      <c r="N89" s="442"/>
      <c r="O89" s="444"/>
      <c r="P89" s="452"/>
      <c r="Q89" s="444"/>
      <c r="R89" s="446"/>
      <c r="S89" s="446"/>
      <c r="T89" s="449"/>
      <c r="U89" s="450"/>
      <c r="V89" s="442"/>
      <c r="W89" s="442"/>
      <c r="X89" s="450"/>
      <c r="Y89" s="450"/>
      <c r="Z89" s="442"/>
      <c r="AA89" s="444"/>
      <c r="AB89" s="45"/>
      <c r="AC89" s="45"/>
      <c r="AD89" s="45"/>
      <c r="AE89" s="452"/>
      <c r="AF89" s="442"/>
      <c r="AG89" s="442"/>
      <c r="AH89" s="442"/>
      <c r="AI89" s="444"/>
      <c r="AJ89" s="439"/>
      <c r="AK89" s="440"/>
      <c r="AL89" s="442"/>
      <c r="AM89" s="442"/>
      <c r="AN89" s="440"/>
      <c r="AO89" s="440"/>
      <c r="AP89" s="442"/>
      <c r="AQ89" s="444"/>
      <c r="AR89" s="48"/>
      <c r="AS89" s="60"/>
      <c r="AT89" s="60"/>
      <c r="AU89" s="45"/>
      <c r="AV89" s="433"/>
      <c r="AW89" s="436"/>
      <c r="AX89" s="153"/>
      <c r="AY89" s="433"/>
      <c r="AZ89" s="436"/>
      <c r="BA89" s="153"/>
      <c r="BB89" s="433"/>
      <c r="BC89" s="436"/>
      <c r="BD89" s="45"/>
      <c r="BE89" s="3"/>
      <c r="BF89" s="3"/>
      <c r="BG89" s="3"/>
      <c r="BH89" s="3"/>
    </row>
    <row r="90" spans="1:60" ht="17.25" hidden="1" customHeight="1" x14ac:dyDescent="0.15">
      <c r="A90" s="61"/>
      <c r="B90" s="49"/>
      <c r="C90" s="49"/>
      <c r="D90" s="49"/>
      <c r="E90" s="49"/>
      <c r="F90" s="45"/>
      <c r="G90" s="49"/>
      <c r="H90" s="144"/>
      <c r="I90" s="49"/>
      <c r="J90" s="49"/>
      <c r="K90" s="49"/>
      <c r="L90" s="49"/>
      <c r="M90" s="49"/>
      <c r="N90" s="49"/>
      <c r="O90" s="49"/>
      <c r="P90" s="62"/>
      <c r="Q90" s="49"/>
      <c r="R90" s="49"/>
      <c r="S90" s="49"/>
      <c r="T90" s="49"/>
      <c r="U90" s="49"/>
      <c r="V90" s="49"/>
      <c r="W90" s="49"/>
      <c r="X90" s="48"/>
      <c r="Y90" s="48"/>
      <c r="Z90" s="46"/>
      <c r="AA90" s="45"/>
      <c r="AB90" s="45"/>
      <c r="AC90" s="45"/>
      <c r="AD90" s="45"/>
      <c r="AE90" s="74"/>
      <c r="AF90" s="74"/>
      <c r="AG90" s="74"/>
      <c r="AH90" s="74"/>
      <c r="AI90" s="74"/>
      <c r="AJ90" s="52" t="s">
        <v>31</v>
      </c>
      <c r="AK90" s="74"/>
      <c r="AL90" s="74"/>
      <c r="AM90" s="74"/>
      <c r="AN90" s="74"/>
      <c r="AO90" s="74"/>
      <c r="AP90" s="74"/>
      <c r="AQ90" s="74"/>
      <c r="AR90" s="45"/>
      <c r="AS90" s="45"/>
      <c r="AT90" s="45"/>
      <c r="AU90" s="45"/>
      <c r="AV90" s="45"/>
      <c r="AW90" s="45"/>
      <c r="AX90" s="45"/>
      <c r="AY90" s="45"/>
      <c r="AZ90" s="111" t="s">
        <v>43</v>
      </c>
      <c r="BA90" s="45"/>
      <c r="BB90" s="45"/>
      <c r="BC90" s="45"/>
      <c r="BD90" s="45"/>
      <c r="BE90" s="3"/>
      <c r="BF90" s="3"/>
      <c r="BG90" s="3"/>
      <c r="BH90" s="3"/>
    </row>
    <row r="91" spans="1:60" ht="25.5" hidden="1" customHeight="1" x14ac:dyDescent="0.2">
      <c r="A91" s="61"/>
      <c r="B91" s="45"/>
      <c r="C91" s="415" t="s">
        <v>165</v>
      </c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7"/>
      <c r="AC91" s="45"/>
      <c r="AD91" s="45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45"/>
      <c r="AS91" s="45"/>
      <c r="AT91" s="45"/>
      <c r="AU91" s="45"/>
      <c r="AV91" s="45"/>
      <c r="AW91" s="45"/>
      <c r="AX91" s="45"/>
      <c r="AY91" s="45"/>
      <c r="AZ91" s="136" t="s">
        <v>44</v>
      </c>
      <c r="BA91" s="45"/>
      <c r="BB91" s="45"/>
      <c r="BC91" s="45"/>
      <c r="BD91" s="45"/>
      <c r="BE91" s="3"/>
      <c r="BF91" s="3"/>
      <c r="BG91" s="3"/>
      <c r="BH91" s="3"/>
    </row>
    <row r="92" spans="1:60" ht="25.5" hidden="1" customHeight="1" x14ac:dyDescent="0.15">
      <c r="A92" s="61"/>
      <c r="B92" s="45"/>
      <c r="C92" s="418"/>
      <c r="D92" s="419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19"/>
      <c r="X92" s="419"/>
      <c r="Y92" s="419"/>
      <c r="Z92" s="419"/>
      <c r="AA92" s="419"/>
      <c r="AB92" s="420"/>
      <c r="AC92" s="45"/>
      <c r="AD92" s="45"/>
      <c r="AE92" s="72" t="s">
        <v>45</v>
      </c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45"/>
      <c r="AS92" s="45"/>
      <c r="AT92" s="45"/>
      <c r="AU92" s="45"/>
      <c r="AV92" s="45"/>
      <c r="AW92" s="45" t="s">
        <v>46</v>
      </c>
      <c r="AX92" s="45"/>
      <c r="AY92" s="45"/>
      <c r="AZ92" s="45" t="s">
        <v>47</v>
      </c>
      <c r="BA92" s="137"/>
      <c r="BB92" s="45"/>
      <c r="BC92" s="45"/>
      <c r="BD92" s="45"/>
      <c r="BE92" s="3"/>
      <c r="BF92" s="3"/>
      <c r="BG92" s="3"/>
      <c r="BH92" s="3"/>
    </row>
    <row r="93" spans="1:60" s="59" customFormat="1" ht="25.5" hidden="1" customHeight="1" x14ac:dyDescent="0.15">
      <c r="A93" s="61"/>
      <c r="B93" s="45"/>
      <c r="C93" s="418"/>
      <c r="D93" s="419"/>
      <c r="E93" s="419"/>
      <c r="F93" s="419"/>
      <c r="G93" s="419"/>
      <c r="H93" s="419"/>
      <c r="I93" s="419"/>
      <c r="J93" s="419"/>
      <c r="K93" s="419"/>
      <c r="L93" s="419"/>
      <c r="M93" s="419"/>
      <c r="N93" s="419"/>
      <c r="O93" s="419"/>
      <c r="P93" s="419"/>
      <c r="Q93" s="419"/>
      <c r="R93" s="419"/>
      <c r="S93" s="419"/>
      <c r="T93" s="419"/>
      <c r="U93" s="419"/>
      <c r="V93" s="419"/>
      <c r="W93" s="419"/>
      <c r="X93" s="419"/>
      <c r="Y93" s="419"/>
      <c r="Z93" s="419"/>
      <c r="AA93" s="419"/>
      <c r="AB93" s="420"/>
      <c r="AC93" s="48"/>
      <c r="AD93" s="48"/>
      <c r="AE93" s="421" t="s">
        <v>59</v>
      </c>
      <c r="AF93" s="422"/>
      <c r="AG93" s="422"/>
      <c r="AH93" s="422"/>
      <c r="AI93" s="422"/>
      <c r="AJ93" s="422"/>
      <c r="AK93" s="423"/>
      <c r="AL93" s="427">
        <f>IF(AZ83=0,0,ROUNDUP(AW93/AZ83,3))</f>
        <v>0</v>
      </c>
      <c r="AM93" s="428"/>
      <c r="AN93" s="428"/>
      <c r="AO93" s="428"/>
      <c r="AP93" s="428"/>
      <c r="AQ93" s="429"/>
      <c r="AR93" s="45"/>
      <c r="AS93" s="45"/>
      <c r="AT93" s="45"/>
      <c r="AU93" s="57"/>
      <c r="AV93" s="433" t="s">
        <v>49</v>
      </c>
      <c r="AW93" s="434">
        <f>IF(AW83-AW88&gt;0,IF(AW83-AW88&gt;AZ83,AZ83,AW83-AW88),0)</f>
        <v>0</v>
      </c>
      <c r="AX93" s="435" t="s">
        <v>50</v>
      </c>
      <c r="AY93" s="435"/>
      <c r="AZ93" s="137"/>
      <c r="BA93" s="137"/>
      <c r="BB93" s="57"/>
      <c r="BC93" s="57"/>
      <c r="BD93" s="57"/>
      <c r="BE93" s="54"/>
      <c r="BF93" s="54"/>
      <c r="BG93" s="54"/>
      <c r="BH93" s="54"/>
    </row>
    <row r="94" spans="1:60" ht="35.25" hidden="1" customHeight="1" x14ac:dyDescent="0.15">
      <c r="A94" s="75"/>
      <c r="B94" s="45"/>
      <c r="C94" s="418"/>
      <c r="D94" s="419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20"/>
      <c r="AC94" s="45"/>
      <c r="AD94" s="45"/>
      <c r="AE94" s="424"/>
      <c r="AF94" s="425"/>
      <c r="AG94" s="425"/>
      <c r="AH94" s="425"/>
      <c r="AI94" s="425"/>
      <c r="AJ94" s="425"/>
      <c r="AK94" s="426"/>
      <c r="AL94" s="430"/>
      <c r="AM94" s="431"/>
      <c r="AN94" s="431"/>
      <c r="AO94" s="431"/>
      <c r="AP94" s="431"/>
      <c r="AQ94" s="432"/>
      <c r="AR94" s="45"/>
      <c r="AS94" s="45"/>
      <c r="AT94" s="45"/>
      <c r="AU94" s="433"/>
      <c r="AV94" s="433"/>
      <c r="AW94" s="434"/>
      <c r="AX94" s="435"/>
      <c r="AY94" s="435"/>
      <c r="AZ94" s="45"/>
      <c r="BA94" s="45"/>
      <c r="BB94" s="45"/>
      <c r="BC94" s="45"/>
      <c r="BD94" s="45"/>
      <c r="BE94" s="3"/>
      <c r="BF94" s="3"/>
      <c r="BG94" s="3"/>
      <c r="BH94" s="3"/>
    </row>
    <row r="95" spans="1:60" ht="25.5" hidden="1" customHeight="1" x14ac:dyDescent="0.15">
      <c r="A95" s="75"/>
      <c r="B95" s="45"/>
      <c r="C95" s="418"/>
      <c r="D95" s="419"/>
      <c r="E95" s="419"/>
      <c r="F95" s="419"/>
      <c r="G95" s="419"/>
      <c r="H95" s="419"/>
      <c r="I95" s="419"/>
      <c r="J95" s="419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19"/>
      <c r="X95" s="419"/>
      <c r="Y95" s="419"/>
      <c r="Z95" s="419"/>
      <c r="AA95" s="419"/>
      <c r="AB95" s="420"/>
      <c r="AC95" s="45"/>
      <c r="AD95" s="45"/>
      <c r="AE95" s="74"/>
      <c r="AF95" s="74"/>
      <c r="AG95" s="74"/>
      <c r="AH95" s="74"/>
      <c r="AI95" s="74"/>
      <c r="AJ95" s="74"/>
      <c r="AK95" s="52" t="s">
        <v>31</v>
      </c>
      <c r="AL95" s="74"/>
      <c r="AM95" s="53"/>
      <c r="AN95" s="53"/>
      <c r="AO95" s="53"/>
      <c r="AP95" s="74"/>
      <c r="AQ95" s="74"/>
      <c r="AR95" s="45"/>
      <c r="AS95" s="45"/>
      <c r="AT95" s="45"/>
      <c r="AU95" s="433"/>
      <c r="AV95" s="45"/>
      <c r="AW95" s="45"/>
      <c r="AX95" s="45"/>
      <c r="AY95" s="45"/>
      <c r="AZ95" s="45"/>
      <c r="BA95" s="45"/>
      <c r="BB95" s="45"/>
      <c r="BC95" s="45"/>
      <c r="BD95" s="45"/>
      <c r="BE95" s="3"/>
      <c r="BF95" s="3"/>
      <c r="BG95" s="3"/>
      <c r="BH95" s="3"/>
    </row>
    <row r="96" spans="1:60" ht="25.5" hidden="1" customHeight="1" x14ac:dyDescent="0.15">
      <c r="A96" s="61"/>
      <c r="B96" s="44"/>
      <c r="C96" s="418"/>
      <c r="D96" s="419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20"/>
      <c r="AC96" s="45"/>
      <c r="AD96" s="45"/>
      <c r="AE96" s="45"/>
      <c r="AF96" s="45"/>
      <c r="AG96" s="45"/>
      <c r="AH96" s="45"/>
      <c r="AI96" s="45"/>
      <c r="AJ96" s="45"/>
      <c r="AK96" s="64" t="s">
        <v>51</v>
      </c>
      <c r="AL96" s="45"/>
      <c r="AM96" s="48"/>
      <c r="AN96" s="48"/>
      <c r="AO96" s="48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3"/>
      <c r="BF96" s="3"/>
      <c r="BG96" s="3"/>
      <c r="BH96" s="3"/>
    </row>
    <row r="97" spans="1:60" ht="25.5" hidden="1" customHeight="1" x14ac:dyDescent="0.15">
      <c r="A97" s="61"/>
      <c r="B97" s="44"/>
      <c r="C97" s="407" t="s">
        <v>52</v>
      </c>
      <c r="D97" s="408"/>
      <c r="E97" s="409" t="s">
        <v>60</v>
      </c>
      <c r="F97" s="409"/>
      <c r="G97" s="409"/>
      <c r="H97" s="409"/>
      <c r="I97" s="409"/>
      <c r="J97" s="409"/>
      <c r="K97" s="409"/>
      <c r="L97" s="409"/>
      <c r="M97" s="409"/>
      <c r="N97" s="409"/>
      <c r="O97" s="409"/>
      <c r="P97" s="409"/>
      <c r="Q97" s="409"/>
      <c r="R97" s="409"/>
      <c r="S97" s="409"/>
      <c r="T97" s="409"/>
      <c r="U97" s="409"/>
      <c r="V97" s="409"/>
      <c r="W97" s="409"/>
      <c r="X97" s="409"/>
      <c r="Y97" s="409"/>
      <c r="Z97" s="409"/>
      <c r="AA97" s="409"/>
      <c r="AB97" s="410"/>
      <c r="AC97" s="45"/>
      <c r="AD97" s="45"/>
      <c r="AE97" s="45"/>
      <c r="AF97" s="45"/>
      <c r="AG97" s="45"/>
      <c r="AH97" s="45"/>
      <c r="AI97" s="45"/>
      <c r="AJ97" s="45"/>
      <c r="AK97" s="64"/>
      <c r="AL97" s="45"/>
      <c r="AM97" s="48"/>
      <c r="AN97" s="48"/>
      <c r="AO97" s="48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3"/>
      <c r="BF97" s="3"/>
      <c r="BG97" s="3"/>
      <c r="BH97" s="3"/>
    </row>
    <row r="98" spans="1:60" ht="17.25" hidden="1" customHeight="1" x14ac:dyDescent="0.15">
      <c r="A98" s="65"/>
      <c r="B98" s="66"/>
      <c r="C98" s="66"/>
      <c r="D98" s="66"/>
      <c r="E98" s="66"/>
      <c r="F98" s="67"/>
      <c r="G98" s="66"/>
      <c r="H98" s="66"/>
      <c r="I98" s="66"/>
      <c r="J98" s="66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9"/>
      <c r="AL98" s="68"/>
      <c r="AM98" s="70"/>
      <c r="AN98" s="70"/>
      <c r="AO98" s="70"/>
      <c r="AP98" s="68"/>
      <c r="AQ98" s="68"/>
      <c r="AR98" s="68"/>
      <c r="AS98" s="68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3"/>
      <c r="BF98" s="3"/>
      <c r="BG98" s="3"/>
      <c r="BH98" s="3"/>
    </row>
    <row r="99" spans="1:60" ht="25.5" hidden="1" customHeight="1" x14ac:dyDescent="0.15">
      <c r="A99" s="465" t="s">
        <v>64</v>
      </c>
      <c r="B99" s="466"/>
      <c r="C99" s="466"/>
      <c r="D99" s="466"/>
      <c r="E99" s="466"/>
      <c r="F99" s="466"/>
      <c r="G99" s="466"/>
      <c r="H99" s="466"/>
      <c r="I99" s="467"/>
      <c r="J99" s="37"/>
      <c r="K99" s="71" t="s">
        <v>62</v>
      </c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37"/>
      <c r="AP99" s="37"/>
      <c r="AQ99" s="37"/>
      <c r="AR99" s="37"/>
      <c r="AS99" s="37"/>
      <c r="AT99" s="37"/>
      <c r="AU99" s="45"/>
      <c r="AV99" s="45" t="s">
        <v>16</v>
      </c>
      <c r="AW99" s="48"/>
      <c r="AX99" s="48"/>
      <c r="AY99" s="48"/>
      <c r="AZ99" s="48"/>
      <c r="BA99" s="45"/>
      <c r="BB99" s="48"/>
      <c r="BC99" s="48"/>
      <c r="BD99" s="48"/>
      <c r="BE99" s="10"/>
      <c r="BF99" s="10"/>
      <c r="BG99" s="10"/>
      <c r="BH99" s="3"/>
    </row>
    <row r="100" spans="1:60" ht="17.25" hidden="1" customHeight="1" x14ac:dyDescent="0.15">
      <c r="A100" s="468"/>
      <c r="B100" s="469"/>
      <c r="C100" s="469"/>
      <c r="D100" s="469"/>
      <c r="E100" s="469"/>
      <c r="F100" s="469"/>
      <c r="G100" s="469"/>
      <c r="H100" s="469"/>
      <c r="I100" s="470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9"/>
      <c r="Y100" s="39"/>
      <c r="Z100" s="39"/>
      <c r="AA100" s="39"/>
      <c r="AB100" s="39"/>
      <c r="AC100" s="39"/>
      <c r="AD100" s="39"/>
      <c r="AE100" s="40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41"/>
      <c r="AQ100" s="41"/>
      <c r="AR100" s="41"/>
      <c r="AS100" s="41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3"/>
      <c r="BF100" s="3"/>
      <c r="BG100" s="3"/>
      <c r="BH100" s="3"/>
    </row>
    <row r="101" spans="1:60" ht="28.5" hidden="1" customHeight="1" x14ac:dyDescent="0.15">
      <c r="A101" s="42"/>
      <c r="B101" s="43" t="s">
        <v>17</v>
      </c>
      <c r="C101" s="44"/>
      <c r="D101" s="44"/>
      <c r="E101" s="44"/>
      <c r="F101" s="45"/>
      <c r="G101" s="46"/>
      <c r="H101" s="45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145"/>
      <c r="AB101" s="48"/>
      <c r="AC101" s="48"/>
      <c r="AD101" s="48"/>
      <c r="AE101" s="43" t="s">
        <v>18</v>
      </c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5"/>
      <c r="AV101" s="45"/>
      <c r="AW101" s="45" t="s">
        <v>19</v>
      </c>
      <c r="AX101" s="45"/>
      <c r="AY101" s="45"/>
      <c r="AZ101" s="45" t="s">
        <v>20</v>
      </c>
      <c r="BA101" s="45"/>
      <c r="BB101" s="45"/>
      <c r="BC101" s="45"/>
      <c r="BD101" s="45"/>
      <c r="BE101" s="3"/>
      <c r="BF101" s="3"/>
      <c r="BG101" s="3"/>
      <c r="BH101" s="3"/>
    </row>
    <row r="102" spans="1:60" ht="25.5" hidden="1" customHeight="1" x14ac:dyDescent="0.15">
      <c r="A102" s="42"/>
      <c r="B102" s="335" t="s">
        <v>21</v>
      </c>
      <c r="C102" s="453"/>
      <c r="D102" s="453"/>
      <c r="E102" s="454"/>
      <c r="F102" s="458" t="s">
        <v>22</v>
      </c>
      <c r="G102" s="458"/>
      <c r="H102" s="448"/>
      <c r="I102" s="448"/>
      <c r="J102" s="441" t="s">
        <v>23</v>
      </c>
      <c r="K102" s="441"/>
      <c r="L102" s="448"/>
      <c r="M102" s="448"/>
      <c r="N102" s="441" t="s">
        <v>24</v>
      </c>
      <c r="O102" s="443"/>
      <c r="P102" s="459" t="s">
        <v>25</v>
      </c>
      <c r="Q102" s="443"/>
      <c r="R102" s="445" t="s">
        <v>26</v>
      </c>
      <c r="S102" s="445"/>
      <c r="T102" s="448"/>
      <c r="U102" s="448"/>
      <c r="V102" s="441" t="s">
        <v>23</v>
      </c>
      <c r="W102" s="441"/>
      <c r="X102" s="448"/>
      <c r="Y102" s="448"/>
      <c r="Z102" s="441" t="s">
        <v>24</v>
      </c>
      <c r="AA102" s="443"/>
      <c r="AB102" s="45"/>
      <c r="AC102" s="45"/>
      <c r="AD102" s="45"/>
      <c r="AE102" s="421" t="s">
        <v>56</v>
      </c>
      <c r="AF102" s="460"/>
      <c r="AG102" s="460"/>
      <c r="AH102" s="460"/>
      <c r="AI102" s="462"/>
      <c r="AJ102" s="438">
        <f>ROUNDDOWN(AZ102/60,0)</f>
        <v>0</v>
      </c>
      <c r="AK102" s="438"/>
      <c r="AL102" s="460" t="s">
        <v>28</v>
      </c>
      <c r="AM102" s="460"/>
      <c r="AN102" s="438">
        <f>AZ102-AJ102*60</f>
        <v>0</v>
      </c>
      <c r="AO102" s="438"/>
      <c r="AP102" s="441" t="s">
        <v>24</v>
      </c>
      <c r="AQ102" s="443"/>
      <c r="AR102" s="48"/>
      <c r="AS102" s="45"/>
      <c r="AT102" s="45"/>
      <c r="AU102" s="433"/>
      <c r="AV102" s="433" t="s">
        <v>29</v>
      </c>
      <c r="AW102" s="436">
        <f>T102*60+X102</f>
        <v>0</v>
      </c>
      <c r="AX102" s="45"/>
      <c r="AY102" s="433" t="s">
        <v>30</v>
      </c>
      <c r="AZ102" s="436">
        <f>(T102*60+X102)-(H102*60+L102)</f>
        <v>0</v>
      </c>
      <c r="BA102" s="45"/>
      <c r="BB102" s="45"/>
      <c r="BC102" s="45"/>
      <c r="BD102" s="45"/>
      <c r="BE102" s="3"/>
      <c r="BF102" s="3"/>
      <c r="BG102" s="3"/>
      <c r="BH102" s="3"/>
    </row>
    <row r="103" spans="1:60" ht="35.25" hidden="1" customHeight="1" x14ac:dyDescent="0.15">
      <c r="A103" s="42"/>
      <c r="B103" s="455"/>
      <c r="C103" s="456"/>
      <c r="D103" s="456"/>
      <c r="E103" s="457"/>
      <c r="F103" s="458"/>
      <c r="G103" s="458"/>
      <c r="H103" s="450"/>
      <c r="I103" s="450"/>
      <c r="J103" s="442"/>
      <c r="K103" s="442"/>
      <c r="L103" s="450"/>
      <c r="M103" s="450"/>
      <c r="N103" s="442"/>
      <c r="O103" s="444"/>
      <c r="P103" s="452"/>
      <c r="Q103" s="444"/>
      <c r="R103" s="446"/>
      <c r="S103" s="446"/>
      <c r="T103" s="450"/>
      <c r="U103" s="450"/>
      <c r="V103" s="442"/>
      <c r="W103" s="442"/>
      <c r="X103" s="450"/>
      <c r="Y103" s="450"/>
      <c r="Z103" s="442"/>
      <c r="AA103" s="444"/>
      <c r="AB103" s="45"/>
      <c r="AC103" s="45"/>
      <c r="AD103" s="45"/>
      <c r="AE103" s="463"/>
      <c r="AF103" s="461"/>
      <c r="AG103" s="461"/>
      <c r="AH103" s="461"/>
      <c r="AI103" s="464"/>
      <c r="AJ103" s="440"/>
      <c r="AK103" s="440"/>
      <c r="AL103" s="461"/>
      <c r="AM103" s="461"/>
      <c r="AN103" s="440"/>
      <c r="AO103" s="440"/>
      <c r="AP103" s="442"/>
      <c r="AQ103" s="444"/>
      <c r="AR103" s="48"/>
      <c r="AS103" s="45"/>
      <c r="AT103" s="45"/>
      <c r="AU103" s="433"/>
      <c r="AV103" s="433"/>
      <c r="AW103" s="436"/>
      <c r="AX103" s="45"/>
      <c r="AY103" s="433"/>
      <c r="AZ103" s="436"/>
      <c r="BA103" s="45"/>
      <c r="BB103" s="45"/>
      <c r="BC103" s="45"/>
      <c r="BD103" s="45"/>
      <c r="BE103" s="3"/>
      <c r="BF103" s="3"/>
      <c r="BG103" s="3"/>
      <c r="BH103" s="3"/>
    </row>
    <row r="104" spans="1:60" ht="17.25" hidden="1" customHeight="1" x14ac:dyDescent="0.15">
      <c r="A104" s="42"/>
      <c r="B104" s="49"/>
      <c r="C104" s="49"/>
      <c r="D104" s="49"/>
      <c r="E104" s="49"/>
      <c r="F104" s="50"/>
      <c r="G104" s="50"/>
      <c r="H104" s="144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48"/>
      <c r="Y104" s="48"/>
      <c r="Z104" s="46"/>
      <c r="AA104" s="145"/>
      <c r="AB104" s="48"/>
      <c r="AC104" s="48"/>
      <c r="AD104" s="48"/>
      <c r="AE104" s="53"/>
      <c r="AF104" s="53"/>
      <c r="AG104" s="53"/>
      <c r="AH104" s="53"/>
      <c r="AI104" s="53"/>
      <c r="AJ104" s="52" t="s">
        <v>31</v>
      </c>
      <c r="AK104" s="53"/>
      <c r="AL104" s="53"/>
      <c r="AM104" s="53"/>
      <c r="AN104" s="53"/>
      <c r="AO104" s="53"/>
      <c r="AP104" s="53"/>
      <c r="AQ104" s="53"/>
      <c r="AR104" s="48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3"/>
      <c r="BF104" s="3"/>
      <c r="BG104" s="3"/>
      <c r="BH104" s="3"/>
    </row>
    <row r="105" spans="1:60" s="45" customFormat="1" ht="25.5" hidden="1" customHeight="1" x14ac:dyDescent="0.15">
      <c r="A105" s="42"/>
      <c r="B105" s="43"/>
      <c r="C105" s="44"/>
      <c r="D105" s="44"/>
      <c r="E105" s="44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145"/>
      <c r="X105" s="48"/>
      <c r="Y105" s="48"/>
      <c r="Z105" s="46"/>
      <c r="AA105" s="145"/>
      <c r="AB105" s="48"/>
      <c r="AC105" s="48"/>
      <c r="AD105" s="48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48"/>
      <c r="AW105" s="57" t="s">
        <v>32</v>
      </c>
      <c r="AZ105" s="45" t="s">
        <v>33</v>
      </c>
      <c r="BC105" s="45" t="s">
        <v>34</v>
      </c>
      <c r="BE105" s="3"/>
      <c r="BF105" s="3"/>
      <c r="BG105" s="3"/>
      <c r="BH105" s="3"/>
    </row>
    <row r="106" spans="1:60" s="59" customFormat="1" ht="25.5" hidden="1" customHeight="1" x14ac:dyDescent="0.15">
      <c r="A106" s="55"/>
      <c r="B106" s="56" t="s">
        <v>158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7"/>
      <c r="P106" s="56"/>
      <c r="Q106" s="56"/>
      <c r="R106" s="56"/>
      <c r="S106" s="56"/>
      <c r="T106" s="56"/>
      <c r="U106" s="14"/>
      <c r="V106" s="56"/>
      <c r="W106" s="56"/>
      <c r="X106" s="48"/>
      <c r="Y106" s="48"/>
      <c r="Z106" s="46"/>
      <c r="AA106" s="145"/>
      <c r="AB106" s="48"/>
      <c r="AC106" s="48"/>
      <c r="AD106" s="48"/>
      <c r="AE106" s="72" t="s">
        <v>35</v>
      </c>
      <c r="AF106" s="73"/>
      <c r="AG106" s="58"/>
      <c r="AH106" s="58"/>
      <c r="AI106" s="58"/>
      <c r="AJ106" s="58"/>
      <c r="AK106" s="58"/>
      <c r="AL106" s="58"/>
      <c r="AM106" s="58"/>
      <c r="AN106" s="53"/>
      <c r="AO106" s="53"/>
      <c r="AP106" s="53"/>
      <c r="AQ106" s="74"/>
      <c r="AR106" s="48"/>
      <c r="AS106" s="45"/>
      <c r="AT106" s="45"/>
      <c r="AU106" s="57"/>
      <c r="AV106" s="57"/>
      <c r="AW106" s="57" t="s">
        <v>36</v>
      </c>
      <c r="AX106" s="57"/>
      <c r="AY106" s="57"/>
      <c r="AZ106" s="45" t="s">
        <v>37</v>
      </c>
      <c r="BA106" s="57"/>
      <c r="BB106" s="45"/>
      <c r="BC106" s="45" t="s">
        <v>38</v>
      </c>
      <c r="BD106" s="57"/>
      <c r="BE106" s="3"/>
      <c r="BF106" s="54"/>
      <c r="BG106" s="54"/>
      <c r="BH106" s="54"/>
    </row>
    <row r="107" spans="1:60" ht="25.5" hidden="1" customHeight="1" x14ac:dyDescent="0.15">
      <c r="A107" s="42"/>
      <c r="B107" s="335" t="s">
        <v>57</v>
      </c>
      <c r="C107" s="453"/>
      <c r="D107" s="453"/>
      <c r="E107" s="454"/>
      <c r="F107" s="458" t="s">
        <v>22</v>
      </c>
      <c r="G107" s="458"/>
      <c r="H107" s="448"/>
      <c r="I107" s="448"/>
      <c r="J107" s="441" t="s">
        <v>23</v>
      </c>
      <c r="K107" s="441"/>
      <c r="L107" s="448"/>
      <c r="M107" s="448"/>
      <c r="N107" s="441" t="s">
        <v>24</v>
      </c>
      <c r="O107" s="443"/>
      <c r="P107" s="459" t="s">
        <v>25</v>
      </c>
      <c r="Q107" s="443"/>
      <c r="R107" s="445" t="s">
        <v>26</v>
      </c>
      <c r="S107" s="445"/>
      <c r="T107" s="447"/>
      <c r="U107" s="448"/>
      <c r="V107" s="441" t="s">
        <v>23</v>
      </c>
      <c r="W107" s="441"/>
      <c r="X107" s="448"/>
      <c r="Y107" s="448"/>
      <c r="Z107" s="441" t="s">
        <v>24</v>
      </c>
      <c r="AA107" s="443"/>
      <c r="AB107" s="48"/>
      <c r="AC107" s="48"/>
      <c r="AD107" s="48"/>
      <c r="AE107" s="451" t="s">
        <v>58</v>
      </c>
      <c r="AF107" s="441"/>
      <c r="AG107" s="441"/>
      <c r="AH107" s="441"/>
      <c r="AI107" s="443"/>
      <c r="AJ107" s="437">
        <f>ROUNDDOWN(AW112/60,0)</f>
        <v>0</v>
      </c>
      <c r="AK107" s="438"/>
      <c r="AL107" s="441" t="s">
        <v>23</v>
      </c>
      <c r="AM107" s="441"/>
      <c r="AN107" s="438">
        <f>AW112-AJ107*60</f>
        <v>0</v>
      </c>
      <c r="AO107" s="438"/>
      <c r="AP107" s="441" t="s">
        <v>24</v>
      </c>
      <c r="AQ107" s="443"/>
      <c r="AR107" s="48"/>
      <c r="AS107" s="60"/>
      <c r="AT107" s="60"/>
      <c r="AU107" s="45"/>
      <c r="AV107" s="433" t="s">
        <v>40</v>
      </c>
      <c r="AW107" s="436">
        <f>IF(AZ107&lt;=BC107,BC107,AW102)</f>
        <v>1200</v>
      </c>
      <c r="AX107" s="153"/>
      <c r="AY107" s="433" t="s">
        <v>41</v>
      </c>
      <c r="AZ107" s="436">
        <f>T107*60+X107</f>
        <v>0</v>
      </c>
      <c r="BA107" s="153"/>
      <c r="BB107" s="433" t="s">
        <v>42</v>
      </c>
      <c r="BC107" s="436">
        <f>IF(C116="☑",21*60,20*60)</f>
        <v>1200</v>
      </c>
      <c r="BD107" s="45"/>
      <c r="BE107" s="3"/>
      <c r="BF107" s="3"/>
      <c r="BG107" s="3"/>
      <c r="BH107" s="3"/>
    </row>
    <row r="108" spans="1:60" ht="35.25" hidden="1" customHeight="1" x14ac:dyDescent="0.15">
      <c r="A108" s="42"/>
      <c r="B108" s="455"/>
      <c r="C108" s="456"/>
      <c r="D108" s="456"/>
      <c r="E108" s="457"/>
      <c r="F108" s="458"/>
      <c r="G108" s="458"/>
      <c r="H108" s="450"/>
      <c r="I108" s="450"/>
      <c r="J108" s="442"/>
      <c r="K108" s="442"/>
      <c r="L108" s="450"/>
      <c r="M108" s="450"/>
      <c r="N108" s="442"/>
      <c r="O108" s="444"/>
      <c r="P108" s="452"/>
      <c r="Q108" s="444"/>
      <c r="R108" s="446"/>
      <c r="S108" s="446"/>
      <c r="T108" s="449"/>
      <c r="U108" s="450"/>
      <c r="V108" s="442"/>
      <c r="W108" s="442"/>
      <c r="X108" s="450"/>
      <c r="Y108" s="450"/>
      <c r="Z108" s="442"/>
      <c r="AA108" s="444"/>
      <c r="AB108" s="45"/>
      <c r="AC108" s="45"/>
      <c r="AD108" s="45"/>
      <c r="AE108" s="452"/>
      <c r="AF108" s="442"/>
      <c r="AG108" s="442"/>
      <c r="AH108" s="442"/>
      <c r="AI108" s="444"/>
      <c r="AJ108" s="439"/>
      <c r="AK108" s="440"/>
      <c r="AL108" s="442"/>
      <c r="AM108" s="442"/>
      <c r="AN108" s="440"/>
      <c r="AO108" s="440"/>
      <c r="AP108" s="442"/>
      <c r="AQ108" s="444"/>
      <c r="AR108" s="48"/>
      <c r="AS108" s="60"/>
      <c r="AT108" s="60"/>
      <c r="AU108" s="45"/>
      <c r="AV108" s="433"/>
      <c r="AW108" s="436"/>
      <c r="AX108" s="153"/>
      <c r="AY108" s="433"/>
      <c r="AZ108" s="436"/>
      <c r="BA108" s="153"/>
      <c r="BB108" s="433"/>
      <c r="BC108" s="436"/>
      <c r="BD108" s="45"/>
      <c r="BE108" s="3"/>
      <c r="BF108" s="3"/>
      <c r="BG108" s="3"/>
      <c r="BH108" s="3"/>
    </row>
    <row r="109" spans="1:60" ht="17.25" hidden="1" customHeight="1" x14ac:dyDescent="0.15">
      <c r="A109" s="61"/>
      <c r="B109" s="49"/>
      <c r="C109" s="49"/>
      <c r="D109" s="49"/>
      <c r="E109" s="49"/>
      <c r="F109" s="45"/>
      <c r="G109" s="49"/>
      <c r="H109" s="144"/>
      <c r="I109" s="49"/>
      <c r="J109" s="49"/>
      <c r="K109" s="49"/>
      <c r="L109" s="49"/>
      <c r="M109" s="49"/>
      <c r="N109" s="49"/>
      <c r="O109" s="49"/>
      <c r="P109" s="62"/>
      <c r="Q109" s="49"/>
      <c r="R109" s="49"/>
      <c r="S109" s="49"/>
      <c r="T109" s="49"/>
      <c r="U109" s="49"/>
      <c r="V109" s="49"/>
      <c r="W109" s="49"/>
      <c r="X109" s="48"/>
      <c r="Y109" s="48"/>
      <c r="Z109" s="46"/>
      <c r="AA109" s="45"/>
      <c r="AB109" s="45"/>
      <c r="AC109" s="45"/>
      <c r="AD109" s="45"/>
      <c r="AE109" s="74"/>
      <c r="AF109" s="74"/>
      <c r="AG109" s="74"/>
      <c r="AH109" s="74"/>
      <c r="AI109" s="74"/>
      <c r="AJ109" s="52" t="s">
        <v>31</v>
      </c>
      <c r="AK109" s="74"/>
      <c r="AL109" s="74"/>
      <c r="AM109" s="74"/>
      <c r="AN109" s="74"/>
      <c r="AO109" s="74"/>
      <c r="AP109" s="74"/>
      <c r="AQ109" s="74"/>
      <c r="AR109" s="45"/>
      <c r="AS109" s="45"/>
      <c r="AT109" s="45"/>
      <c r="AU109" s="45"/>
      <c r="AV109" s="45"/>
      <c r="AW109" s="45"/>
      <c r="AX109" s="45"/>
      <c r="AY109" s="45"/>
      <c r="AZ109" s="111" t="s">
        <v>43</v>
      </c>
      <c r="BA109" s="45"/>
      <c r="BB109" s="45"/>
      <c r="BC109" s="45"/>
      <c r="BD109" s="45"/>
      <c r="BE109" s="3"/>
      <c r="BF109" s="3"/>
      <c r="BG109" s="3"/>
      <c r="BH109" s="3"/>
    </row>
    <row r="110" spans="1:60" ht="25.5" hidden="1" customHeight="1" x14ac:dyDescent="0.2">
      <c r="A110" s="61"/>
      <c r="B110" s="45"/>
      <c r="C110" s="415" t="s">
        <v>165</v>
      </c>
      <c r="D110" s="416"/>
      <c r="E110" s="416"/>
      <c r="F110" s="416"/>
      <c r="G110" s="416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  <c r="T110" s="416"/>
      <c r="U110" s="416"/>
      <c r="V110" s="416"/>
      <c r="W110" s="416"/>
      <c r="X110" s="416"/>
      <c r="Y110" s="416"/>
      <c r="Z110" s="416"/>
      <c r="AA110" s="416"/>
      <c r="AB110" s="417"/>
      <c r="AC110" s="45"/>
      <c r="AD110" s="45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45"/>
      <c r="AS110" s="45"/>
      <c r="AT110" s="45"/>
      <c r="AU110" s="45"/>
      <c r="AV110" s="45"/>
      <c r="AW110" s="45"/>
      <c r="AX110" s="45"/>
      <c r="AY110" s="45"/>
      <c r="AZ110" s="136" t="s">
        <v>44</v>
      </c>
      <c r="BA110" s="45"/>
      <c r="BB110" s="45"/>
      <c r="BC110" s="45"/>
      <c r="BD110" s="45"/>
      <c r="BE110" s="3"/>
      <c r="BF110" s="3"/>
      <c r="BG110" s="3"/>
      <c r="BH110" s="3"/>
    </row>
    <row r="111" spans="1:60" ht="25.5" hidden="1" customHeight="1" x14ac:dyDescent="0.15">
      <c r="A111" s="61"/>
      <c r="B111" s="45"/>
      <c r="C111" s="418"/>
      <c r="D111" s="419"/>
      <c r="E111" s="419"/>
      <c r="F111" s="419"/>
      <c r="G111" s="419"/>
      <c r="H111" s="419"/>
      <c r="I111" s="419"/>
      <c r="J111" s="419"/>
      <c r="K111" s="419"/>
      <c r="L111" s="419"/>
      <c r="M111" s="419"/>
      <c r="N111" s="419"/>
      <c r="O111" s="419"/>
      <c r="P111" s="419"/>
      <c r="Q111" s="419"/>
      <c r="R111" s="419"/>
      <c r="S111" s="419"/>
      <c r="T111" s="419"/>
      <c r="U111" s="419"/>
      <c r="V111" s="419"/>
      <c r="W111" s="419"/>
      <c r="X111" s="419"/>
      <c r="Y111" s="419"/>
      <c r="Z111" s="419"/>
      <c r="AA111" s="419"/>
      <c r="AB111" s="420"/>
      <c r="AC111" s="45"/>
      <c r="AD111" s="45"/>
      <c r="AE111" s="72" t="s">
        <v>45</v>
      </c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45"/>
      <c r="AS111" s="45"/>
      <c r="AT111" s="45"/>
      <c r="AU111" s="45"/>
      <c r="AV111" s="45"/>
      <c r="AW111" s="45" t="s">
        <v>46</v>
      </c>
      <c r="AX111" s="45"/>
      <c r="AY111" s="45"/>
      <c r="AZ111" s="45" t="s">
        <v>47</v>
      </c>
      <c r="BA111" s="137"/>
      <c r="BB111" s="45"/>
      <c r="BC111" s="45"/>
      <c r="BD111" s="45"/>
      <c r="BE111" s="3"/>
      <c r="BF111" s="3"/>
      <c r="BG111" s="3"/>
      <c r="BH111" s="3"/>
    </row>
    <row r="112" spans="1:60" s="59" customFormat="1" ht="25.5" hidden="1" customHeight="1" x14ac:dyDescent="0.15">
      <c r="A112" s="61"/>
      <c r="B112" s="45"/>
      <c r="C112" s="418"/>
      <c r="D112" s="419"/>
      <c r="E112" s="419"/>
      <c r="F112" s="419"/>
      <c r="G112" s="419"/>
      <c r="H112" s="419"/>
      <c r="I112" s="419"/>
      <c r="J112" s="419"/>
      <c r="K112" s="419"/>
      <c r="L112" s="419"/>
      <c r="M112" s="419"/>
      <c r="N112" s="419"/>
      <c r="O112" s="419"/>
      <c r="P112" s="419"/>
      <c r="Q112" s="419"/>
      <c r="R112" s="419"/>
      <c r="S112" s="419"/>
      <c r="T112" s="419"/>
      <c r="U112" s="419"/>
      <c r="V112" s="419"/>
      <c r="W112" s="419"/>
      <c r="X112" s="419"/>
      <c r="Y112" s="419"/>
      <c r="Z112" s="419"/>
      <c r="AA112" s="419"/>
      <c r="AB112" s="420"/>
      <c r="AC112" s="48"/>
      <c r="AD112" s="48"/>
      <c r="AE112" s="421" t="s">
        <v>59</v>
      </c>
      <c r="AF112" s="422"/>
      <c r="AG112" s="422"/>
      <c r="AH112" s="422"/>
      <c r="AI112" s="422"/>
      <c r="AJ112" s="422"/>
      <c r="AK112" s="423"/>
      <c r="AL112" s="427">
        <f>IF(AZ102=0,0,ROUNDUP(AW112/AZ102,3))</f>
        <v>0</v>
      </c>
      <c r="AM112" s="428"/>
      <c r="AN112" s="428"/>
      <c r="AO112" s="428"/>
      <c r="AP112" s="428"/>
      <c r="AQ112" s="429"/>
      <c r="AR112" s="45"/>
      <c r="AS112" s="45"/>
      <c r="AT112" s="45"/>
      <c r="AU112" s="57"/>
      <c r="AV112" s="433" t="s">
        <v>49</v>
      </c>
      <c r="AW112" s="434">
        <f>IF(AW102-AW107&gt;0,IF(AW102-AW107&gt;AZ102,AZ102,AW102-AW107),0)</f>
        <v>0</v>
      </c>
      <c r="AX112" s="435" t="s">
        <v>50</v>
      </c>
      <c r="AY112" s="435"/>
      <c r="AZ112" s="137"/>
      <c r="BA112" s="137"/>
      <c r="BB112" s="57"/>
      <c r="BC112" s="57"/>
      <c r="BD112" s="57"/>
      <c r="BE112" s="54"/>
      <c r="BF112" s="54"/>
      <c r="BG112" s="54"/>
      <c r="BH112" s="54"/>
    </row>
    <row r="113" spans="1:60" ht="35.25" hidden="1" customHeight="1" x14ac:dyDescent="0.15">
      <c r="A113" s="75"/>
      <c r="B113" s="45"/>
      <c r="C113" s="418"/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20"/>
      <c r="AC113" s="45"/>
      <c r="AD113" s="45"/>
      <c r="AE113" s="424"/>
      <c r="AF113" s="425"/>
      <c r="AG113" s="425"/>
      <c r="AH113" s="425"/>
      <c r="AI113" s="425"/>
      <c r="AJ113" s="425"/>
      <c r="AK113" s="426"/>
      <c r="AL113" s="430"/>
      <c r="AM113" s="431"/>
      <c r="AN113" s="431"/>
      <c r="AO113" s="431"/>
      <c r="AP113" s="431"/>
      <c r="AQ113" s="432"/>
      <c r="AR113" s="45"/>
      <c r="AS113" s="45"/>
      <c r="AT113" s="45"/>
      <c r="AU113" s="433"/>
      <c r="AV113" s="433"/>
      <c r="AW113" s="434"/>
      <c r="AX113" s="435"/>
      <c r="AY113" s="435"/>
      <c r="AZ113" s="45"/>
      <c r="BA113" s="45"/>
      <c r="BB113" s="45"/>
      <c r="BC113" s="45"/>
      <c r="BD113" s="45"/>
      <c r="BE113" s="3"/>
      <c r="BF113" s="3"/>
      <c r="BG113" s="3"/>
      <c r="BH113" s="3"/>
    </row>
    <row r="114" spans="1:60" ht="25.5" hidden="1" customHeight="1" x14ac:dyDescent="0.15">
      <c r="A114" s="75"/>
      <c r="B114" s="45"/>
      <c r="C114" s="418"/>
      <c r="D114" s="419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20"/>
      <c r="AC114" s="45"/>
      <c r="AD114" s="45"/>
      <c r="AE114" s="45"/>
      <c r="AF114" s="45"/>
      <c r="AG114" s="45"/>
      <c r="AH114" s="45"/>
      <c r="AI114" s="45"/>
      <c r="AJ114" s="45"/>
      <c r="AK114" s="63" t="s">
        <v>31</v>
      </c>
      <c r="AL114" s="45"/>
      <c r="AM114" s="48"/>
      <c r="AN114" s="48"/>
      <c r="AO114" s="48"/>
      <c r="AP114" s="45"/>
      <c r="AQ114" s="45"/>
      <c r="AR114" s="45"/>
      <c r="AS114" s="45"/>
      <c r="AT114" s="45"/>
      <c r="AU114" s="433"/>
      <c r="AV114" s="45"/>
      <c r="AW114" s="45"/>
      <c r="AX114" s="45"/>
      <c r="AY114" s="45"/>
      <c r="AZ114" s="45"/>
      <c r="BA114" s="45"/>
      <c r="BB114" s="45"/>
      <c r="BC114" s="45"/>
      <c r="BD114" s="45"/>
      <c r="BE114" s="3"/>
      <c r="BF114" s="3"/>
      <c r="BG114" s="3"/>
      <c r="BH114" s="3"/>
    </row>
    <row r="115" spans="1:60" ht="25.5" hidden="1" customHeight="1" x14ac:dyDescent="0.15">
      <c r="A115" s="61"/>
      <c r="B115" s="44"/>
      <c r="C115" s="418"/>
      <c r="D115" s="419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19"/>
      <c r="T115" s="419"/>
      <c r="U115" s="419"/>
      <c r="V115" s="419"/>
      <c r="W115" s="419"/>
      <c r="X115" s="419"/>
      <c r="Y115" s="419"/>
      <c r="Z115" s="419"/>
      <c r="AA115" s="419"/>
      <c r="AB115" s="420"/>
      <c r="AC115" s="45"/>
      <c r="AD115" s="45"/>
      <c r="AE115" s="45"/>
      <c r="AF115" s="45"/>
      <c r="AG115" s="45"/>
      <c r="AH115" s="45"/>
      <c r="AI115" s="45"/>
      <c r="AJ115" s="45"/>
      <c r="AK115" s="64" t="s">
        <v>51</v>
      </c>
      <c r="AL115" s="45"/>
      <c r="AM115" s="48"/>
      <c r="AN115" s="48"/>
      <c r="AO115" s="48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3"/>
      <c r="BF115" s="3"/>
      <c r="BG115" s="3"/>
      <c r="BH115" s="3"/>
    </row>
    <row r="116" spans="1:60" ht="25.5" hidden="1" customHeight="1" x14ac:dyDescent="0.15">
      <c r="A116" s="61"/>
      <c r="B116" s="44"/>
      <c r="C116" s="407" t="s">
        <v>52</v>
      </c>
      <c r="D116" s="408"/>
      <c r="E116" s="409" t="s">
        <v>60</v>
      </c>
      <c r="F116" s="409"/>
      <c r="G116" s="409"/>
      <c r="H116" s="409"/>
      <c r="I116" s="409"/>
      <c r="J116" s="409"/>
      <c r="K116" s="409"/>
      <c r="L116" s="409"/>
      <c r="M116" s="409"/>
      <c r="N116" s="409"/>
      <c r="O116" s="409"/>
      <c r="P116" s="409"/>
      <c r="Q116" s="409"/>
      <c r="R116" s="409"/>
      <c r="S116" s="409"/>
      <c r="T116" s="409"/>
      <c r="U116" s="409"/>
      <c r="V116" s="409"/>
      <c r="W116" s="409"/>
      <c r="X116" s="409"/>
      <c r="Y116" s="409"/>
      <c r="Z116" s="409"/>
      <c r="AA116" s="409"/>
      <c r="AB116" s="410"/>
      <c r="AC116" s="45"/>
      <c r="AD116" s="45"/>
      <c r="AE116" s="45"/>
      <c r="AF116" s="45"/>
      <c r="AG116" s="45"/>
      <c r="AH116" s="45"/>
      <c r="AI116" s="45"/>
      <c r="AJ116" s="45"/>
      <c r="AK116" s="64"/>
      <c r="AL116" s="45"/>
      <c r="AM116" s="48"/>
      <c r="AN116" s="48"/>
      <c r="AO116" s="48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3"/>
      <c r="BF116" s="3"/>
      <c r="BG116" s="3"/>
      <c r="BH116" s="3"/>
    </row>
    <row r="117" spans="1:60" ht="17.25" hidden="1" customHeight="1" x14ac:dyDescent="0.15">
      <c r="A117" s="65"/>
      <c r="B117" s="66"/>
      <c r="C117" s="66"/>
      <c r="D117" s="66"/>
      <c r="E117" s="66"/>
      <c r="F117" s="67"/>
      <c r="G117" s="66"/>
      <c r="H117" s="66"/>
      <c r="I117" s="66"/>
      <c r="J117" s="66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9"/>
      <c r="AL117" s="68"/>
      <c r="AM117" s="70"/>
      <c r="AN117" s="70"/>
      <c r="AO117" s="70"/>
      <c r="AP117" s="68"/>
      <c r="AQ117" s="68"/>
      <c r="AR117" s="68"/>
      <c r="AS117" s="68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3"/>
      <c r="BF117" s="3"/>
      <c r="BG117" s="3"/>
      <c r="BH117" s="3"/>
    </row>
    <row r="118" spans="1:60" ht="25.5" hidden="1" customHeight="1" x14ac:dyDescent="0.15">
      <c r="A118" s="465" t="s">
        <v>65</v>
      </c>
      <c r="B118" s="466"/>
      <c r="C118" s="466"/>
      <c r="D118" s="466"/>
      <c r="E118" s="466"/>
      <c r="F118" s="466"/>
      <c r="G118" s="466"/>
      <c r="H118" s="466"/>
      <c r="I118" s="467"/>
      <c r="J118" s="37"/>
      <c r="K118" s="71" t="s">
        <v>62</v>
      </c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37"/>
      <c r="AP118" s="37"/>
      <c r="AQ118" s="37"/>
      <c r="AR118" s="37"/>
      <c r="AS118" s="37"/>
      <c r="AT118" s="37"/>
      <c r="AU118" s="45"/>
      <c r="AV118" s="45" t="s">
        <v>16</v>
      </c>
      <c r="AW118" s="48"/>
      <c r="AX118" s="48"/>
      <c r="AY118" s="48"/>
      <c r="AZ118" s="48"/>
      <c r="BA118" s="45"/>
      <c r="BB118" s="48"/>
      <c r="BC118" s="48"/>
      <c r="BD118" s="48"/>
      <c r="BE118" s="10"/>
      <c r="BF118" s="10"/>
      <c r="BG118" s="10"/>
      <c r="BH118" s="3"/>
    </row>
    <row r="119" spans="1:60" ht="17.25" hidden="1" customHeight="1" x14ac:dyDescent="0.15">
      <c r="A119" s="468"/>
      <c r="B119" s="469"/>
      <c r="C119" s="469"/>
      <c r="D119" s="469"/>
      <c r="E119" s="469"/>
      <c r="F119" s="469"/>
      <c r="G119" s="469"/>
      <c r="H119" s="469"/>
      <c r="I119" s="470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9"/>
      <c r="Y119" s="39"/>
      <c r="Z119" s="39"/>
      <c r="AA119" s="39"/>
      <c r="AB119" s="39"/>
      <c r="AC119" s="39"/>
      <c r="AD119" s="39"/>
      <c r="AE119" s="40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41"/>
      <c r="AQ119" s="41"/>
      <c r="AR119" s="41"/>
      <c r="AS119" s="41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3"/>
      <c r="BF119" s="3"/>
      <c r="BG119" s="3"/>
      <c r="BH119" s="3"/>
    </row>
    <row r="120" spans="1:60" ht="28.5" hidden="1" customHeight="1" x14ac:dyDescent="0.15">
      <c r="A120" s="42"/>
      <c r="B120" s="43" t="s">
        <v>17</v>
      </c>
      <c r="C120" s="44"/>
      <c r="D120" s="44"/>
      <c r="E120" s="44"/>
      <c r="F120" s="45"/>
      <c r="G120" s="46"/>
      <c r="H120" s="45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145"/>
      <c r="AB120" s="48"/>
      <c r="AC120" s="48"/>
      <c r="AD120" s="48"/>
      <c r="AE120" s="43" t="s">
        <v>18</v>
      </c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5"/>
      <c r="AV120" s="45"/>
      <c r="AW120" s="45" t="s">
        <v>19</v>
      </c>
      <c r="AX120" s="45"/>
      <c r="AY120" s="45"/>
      <c r="AZ120" s="45" t="s">
        <v>20</v>
      </c>
      <c r="BA120" s="45"/>
      <c r="BB120" s="45"/>
      <c r="BC120" s="45"/>
      <c r="BD120" s="45"/>
      <c r="BE120" s="3"/>
      <c r="BF120" s="3"/>
      <c r="BG120" s="3"/>
      <c r="BH120" s="3"/>
    </row>
    <row r="121" spans="1:60" ht="25.5" hidden="1" customHeight="1" x14ac:dyDescent="0.15">
      <c r="A121" s="42"/>
      <c r="B121" s="335" t="s">
        <v>21</v>
      </c>
      <c r="C121" s="453"/>
      <c r="D121" s="453"/>
      <c r="E121" s="454"/>
      <c r="F121" s="458" t="s">
        <v>22</v>
      </c>
      <c r="G121" s="458"/>
      <c r="H121" s="448"/>
      <c r="I121" s="448"/>
      <c r="J121" s="441" t="s">
        <v>23</v>
      </c>
      <c r="K121" s="441"/>
      <c r="L121" s="448"/>
      <c r="M121" s="448"/>
      <c r="N121" s="441" t="s">
        <v>24</v>
      </c>
      <c r="O121" s="443"/>
      <c r="P121" s="459" t="s">
        <v>25</v>
      </c>
      <c r="Q121" s="443"/>
      <c r="R121" s="445" t="s">
        <v>26</v>
      </c>
      <c r="S121" s="445"/>
      <c r="T121" s="448"/>
      <c r="U121" s="448"/>
      <c r="V121" s="441" t="s">
        <v>23</v>
      </c>
      <c r="W121" s="441"/>
      <c r="X121" s="448"/>
      <c r="Y121" s="448"/>
      <c r="Z121" s="441" t="s">
        <v>24</v>
      </c>
      <c r="AA121" s="443"/>
      <c r="AB121" s="45"/>
      <c r="AC121" s="45"/>
      <c r="AD121" s="45"/>
      <c r="AE121" s="421" t="s">
        <v>56</v>
      </c>
      <c r="AF121" s="460"/>
      <c r="AG121" s="460"/>
      <c r="AH121" s="460"/>
      <c r="AI121" s="462"/>
      <c r="AJ121" s="438">
        <f>ROUNDDOWN(AZ121/60,0)</f>
        <v>0</v>
      </c>
      <c r="AK121" s="438"/>
      <c r="AL121" s="460" t="s">
        <v>28</v>
      </c>
      <c r="AM121" s="460"/>
      <c r="AN121" s="438">
        <f>AZ121-AJ121*60</f>
        <v>0</v>
      </c>
      <c r="AO121" s="438"/>
      <c r="AP121" s="441" t="s">
        <v>24</v>
      </c>
      <c r="AQ121" s="443"/>
      <c r="AR121" s="48"/>
      <c r="AS121" s="45"/>
      <c r="AT121" s="45"/>
      <c r="AU121" s="433"/>
      <c r="AV121" s="433" t="s">
        <v>29</v>
      </c>
      <c r="AW121" s="436">
        <f>T121*60+X121</f>
        <v>0</v>
      </c>
      <c r="AX121" s="45"/>
      <c r="AY121" s="433" t="s">
        <v>30</v>
      </c>
      <c r="AZ121" s="436">
        <f>(T121*60+X121)-(H121*60+L121)</f>
        <v>0</v>
      </c>
      <c r="BA121" s="45"/>
      <c r="BB121" s="45"/>
      <c r="BC121" s="45"/>
      <c r="BD121" s="45"/>
      <c r="BE121" s="3"/>
      <c r="BF121" s="3"/>
      <c r="BG121" s="3"/>
      <c r="BH121" s="3"/>
    </row>
    <row r="122" spans="1:60" ht="35.25" hidden="1" customHeight="1" x14ac:dyDescent="0.15">
      <c r="A122" s="42"/>
      <c r="B122" s="455"/>
      <c r="C122" s="456"/>
      <c r="D122" s="456"/>
      <c r="E122" s="457"/>
      <c r="F122" s="458"/>
      <c r="G122" s="458"/>
      <c r="H122" s="450"/>
      <c r="I122" s="450"/>
      <c r="J122" s="442"/>
      <c r="K122" s="442"/>
      <c r="L122" s="450"/>
      <c r="M122" s="450"/>
      <c r="N122" s="442"/>
      <c r="O122" s="444"/>
      <c r="P122" s="452"/>
      <c r="Q122" s="444"/>
      <c r="R122" s="446"/>
      <c r="S122" s="446"/>
      <c r="T122" s="450"/>
      <c r="U122" s="450"/>
      <c r="V122" s="442"/>
      <c r="W122" s="442"/>
      <c r="X122" s="450"/>
      <c r="Y122" s="450"/>
      <c r="Z122" s="442"/>
      <c r="AA122" s="444"/>
      <c r="AB122" s="45"/>
      <c r="AC122" s="45"/>
      <c r="AD122" s="45"/>
      <c r="AE122" s="463"/>
      <c r="AF122" s="461"/>
      <c r="AG122" s="461"/>
      <c r="AH122" s="461"/>
      <c r="AI122" s="464"/>
      <c r="AJ122" s="440"/>
      <c r="AK122" s="440"/>
      <c r="AL122" s="461"/>
      <c r="AM122" s="461"/>
      <c r="AN122" s="440"/>
      <c r="AO122" s="440"/>
      <c r="AP122" s="442"/>
      <c r="AQ122" s="444"/>
      <c r="AR122" s="48"/>
      <c r="AS122" s="45"/>
      <c r="AT122" s="45"/>
      <c r="AU122" s="433"/>
      <c r="AV122" s="433"/>
      <c r="AW122" s="436"/>
      <c r="AX122" s="45"/>
      <c r="AY122" s="433"/>
      <c r="AZ122" s="436"/>
      <c r="BA122" s="45"/>
      <c r="BB122" s="45"/>
      <c r="BC122" s="45"/>
      <c r="BD122" s="45"/>
      <c r="BE122" s="3"/>
      <c r="BF122" s="3"/>
      <c r="BG122" s="3"/>
      <c r="BH122" s="3"/>
    </row>
    <row r="123" spans="1:60" ht="17.25" hidden="1" customHeight="1" x14ac:dyDescent="0.15">
      <c r="A123" s="42"/>
      <c r="B123" s="49"/>
      <c r="C123" s="49"/>
      <c r="D123" s="49"/>
      <c r="E123" s="49"/>
      <c r="F123" s="50"/>
      <c r="G123" s="50"/>
      <c r="H123" s="144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48"/>
      <c r="Y123" s="48"/>
      <c r="Z123" s="46"/>
      <c r="AA123" s="145"/>
      <c r="AB123" s="48"/>
      <c r="AC123" s="48"/>
      <c r="AD123" s="48"/>
      <c r="AE123" s="53"/>
      <c r="AF123" s="53"/>
      <c r="AG123" s="53"/>
      <c r="AH123" s="53"/>
      <c r="AI123" s="53"/>
      <c r="AJ123" s="52" t="s">
        <v>31</v>
      </c>
      <c r="AK123" s="53"/>
      <c r="AL123" s="53"/>
      <c r="AM123" s="53"/>
      <c r="AN123" s="53"/>
      <c r="AO123" s="53"/>
      <c r="AP123" s="53"/>
      <c r="AQ123" s="53"/>
      <c r="AR123" s="48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3"/>
      <c r="BF123" s="3"/>
      <c r="BG123" s="3"/>
      <c r="BH123" s="3"/>
    </row>
    <row r="124" spans="1:60" s="45" customFormat="1" ht="25.5" hidden="1" customHeight="1" x14ac:dyDescent="0.15">
      <c r="A124" s="42"/>
      <c r="B124" s="43"/>
      <c r="C124" s="44"/>
      <c r="D124" s="44"/>
      <c r="E124" s="44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145"/>
      <c r="X124" s="48"/>
      <c r="Y124" s="48"/>
      <c r="Z124" s="46"/>
      <c r="AA124" s="145"/>
      <c r="AB124" s="48"/>
      <c r="AC124" s="48"/>
      <c r="AD124" s="48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48"/>
      <c r="AW124" s="57" t="s">
        <v>32</v>
      </c>
      <c r="AZ124" s="45" t="s">
        <v>33</v>
      </c>
      <c r="BC124" s="45" t="s">
        <v>34</v>
      </c>
      <c r="BE124" s="3"/>
      <c r="BF124" s="3"/>
      <c r="BG124" s="3"/>
      <c r="BH124" s="3"/>
    </row>
    <row r="125" spans="1:60" s="59" customFormat="1" ht="25.5" hidden="1" customHeight="1" x14ac:dyDescent="0.15">
      <c r="A125" s="55"/>
      <c r="B125" s="56" t="s">
        <v>158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7"/>
      <c r="P125" s="56"/>
      <c r="Q125" s="56"/>
      <c r="R125" s="56"/>
      <c r="S125" s="56"/>
      <c r="T125" s="56"/>
      <c r="U125" s="14"/>
      <c r="V125" s="56"/>
      <c r="W125" s="56"/>
      <c r="X125" s="48"/>
      <c r="Y125" s="48"/>
      <c r="Z125" s="46"/>
      <c r="AA125" s="145"/>
      <c r="AB125" s="48"/>
      <c r="AC125" s="48"/>
      <c r="AD125" s="48"/>
      <c r="AE125" s="72" t="s">
        <v>35</v>
      </c>
      <c r="AF125" s="73"/>
      <c r="AG125" s="58"/>
      <c r="AH125" s="58"/>
      <c r="AI125" s="58"/>
      <c r="AJ125" s="58"/>
      <c r="AK125" s="58"/>
      <c r="AL125" s="58"/>
      <c r="AM125" s="58"/>
      <c r="AN125" s="53"/>
      <c r="AO125" s="53"/>
      <c r="AP125" s="53"/>
      <c r="AQ125" s="74"/>
      <c r="AR125" s="48"/>
      <c r="AS125" s="45"/>
      <c r="AT125" s="45"/>
      <c r="AU125" s="57"/>
      <c r="AV125" s="57"/>
      <c r="AW125" s="57" t="s">
        <v>36</v>
      </c>
      <c r="AX125" s="57"/>
      <c r="AY125" s="57"/>
      <c r="AZ125" s="45" t="s">
        <v>37</v>
      </c>
      <c r="BA125" s="57"/>
      <c r="BB125" s="45"/>
      <c r="BC125" s="45" t="s">
        <v>38</v>
      </c>
      <c r="BD125" s="57"/>
      <c r="BE125" s="3"/>
      <c r="BF125" s="54"/>
      <c r="BG125" s="54"/>
      <c r="BH125" s="54"/>
    </row>
    <row r="126" spans="1:60" ht="25.5" hidden="1" customHeight="1" x14ac:dyDescent="0.15">
      <c r="A126" s="42"/>
      <c r="B126" s="335" t="s">
        <v>57</v>
      </c>
      <c r="C126" s="453"/>
      <c r="D126" s="453"/>
      <c r="E126" s="454"/>
      <c r="F126" s="458" t="s">
        <v>22</v>
      </c>
      <c r="G126" s="458"/>
      <c r="H126" s="448"/>
      <c r="I126" s="448"/>
      <c r="J126" s="441" t="s">
        <v>23</v>
      </c>
      <c r="K126" s="441"/>
      <c r="L126" s="448"/>
      <c r="M126" s="448"/>
      <c r="N126" s="441" t="s">
        <v>24</v>
      </c>
      <c r="O126" s="443"/>
      <c r="P126" s="459" t="s">
        <v>25</v>
      </c>
      <c r="Q126" s="443"/>
      <c r="R126" s="445" t="s">
        <v>26</v>
      </c>
      <c r="S126" s="445"/>
      <c r="T126" s="447"/>
      <c r="U126" s="448"/>
      <c r="V126" s="441" t="s">
        <v>23</v>
      </c>
      <c r="W126" s="441"/>
      <c r="X126" s="448"/>
      <c r="Y126" s="448"/>
      <c r="Z126" s="441" t="s">
        <v>24</v>
      </c>
      <c r="AA126" s="443"/>
      <c r="AB126" s="48"/>
      <c r="AC126" s="48"/>
      <c r="AD126" s="48"/>
      <c r="AE126" s="451" t="s">
        <v>58</v>
      </c>
      <c r="AF126" s="441"/>
      <c r="AG126" s="441"/>
      <c r="AH126" s="441"/>
      <c r="AI126" s="443"/>
      <c r="AJ126" s="437">
        <f>ROUNDDOWN(AW131/60,0)</f>
        <v>0</v>
      </c>
      <c r="AK126" s="438"/>
      <c r="AL126" s="441" t="s">
        <v>23</v>
      </c>
      <c r="AM126" s="441"/>
      <c r="AN126" s="438">
        <f>AW131-AJ126*60</f>
        <v>0</v>
      </c>
      <c r="AO126" s="438"/>
      <c r="AP126" s="441" t="s">
        <v>24</v>
      </c>
      <c r="AQ126" s="443"/>
      <c r="AR126" s="48"/>
      <c r="AS126" s="60"/>
      <c r="AT126" s="60"/>
      <c r="AU126" s="45"/>
      <c r="AV126" s="433" t="s">
        <v>40</v>
      </c>
      <c r="AW126" s="436">
        <f>IF(AZ126&lt;=BC126,BC126,AW121)</f>
        <v>1200</v>
      </c>
      <c r="AX126" s="153"/>
      <c r="AY126" s="433" t="s">
        <v>41</v>
      </c>
      <c r="AZ126" s="436">
        <f>T126*60+X126</f>
        <v>0</v>
      </c>
      <c r="BA126" s="153"/>
      <c r="BB126" s="433" t="s">
        <v>42</v>
      </c>
      <c r="BC126" s="436">
        <f>IF(C135="☑",21*60,20*60)</f>
        <v>1200</v>
      </c>
      <c r="BD126" s="45"/>
      <c r="BE126" s="3"/>
      <c r="BF126" s="3"/>
      <c r="BG126" s="3"/>
      <c r="BH126" s="3"/>
    </row>
    <row r="127" spans="1:60" ht="35.25" hidden="1" customHeight="1" x14ac:dyDescent="0.15">
      <c r="A127" s="42"/>
      <c r="B127" s="455"/>
      <c r="C127" s="456"/>
      <c r="D127" s="456"/>
      <c r="E127" s="457"/>
      <c r="F127" s="458"/>
      <c r="G127" s="458"/>
      <c r="H127" s="450"/>
      <c r="I127" s="450"/>
      <c r="J127" s="442"/>
      <c r="K127" s="442"/>
      <c r="L127" s="450"/>
      <c r="M127" s="450"/>
      <c r="N127" s="442"/>
      <c r="O127" s="444"/>
      <c r="P127" s="452"/>
      <c r="Q127" s="444"/>
      <c r="R127" s="446"/>
      <c r="S127" s="446"/>
      <c r="T127" s="449"/>
      <c r="U127" s="450"/>
      <c r="V127" s="442"/>
      <c r="W127" s="442"/>
      <c r="X127" s="450"/>
      <c r="Y127" s="450"/>
      <c r="Z127" s="442"/>
      <c r="AA127" s="444"/>
      <c r="AB127" s="45"/>
      <c r="AC127" s="45"/>
      <c r="AD127" s="45"/>
      <c r="AE127" s="452"/>
      <c r="AF127" s="442"/>
      <c r="AG127" s="442"/>
      <c r="AH127" s="442"/>
      <c r="AI127" s="444"/>
      <c r="AJ127" s="439"/>
      <c r="AK127" s="440"/>
      <c r="AL127" s="442"/>
      <c r="AM127" s="442"/>
      <c r="AN127" s="440"/>
      <c r="AO127" s="440"/>
      <c r="AP127" s="442"/>
      <c r="AQ127" s="444"/>
      <c r="AR127" s="48"/>
      <c r="AS127" s="60"/>
      <c r="AT127" s="60"/>
      <c r="AU127" s="45"/>
      <c r="AV127" s="433"/>
      <c r="AW127" s="436"/>
      <c r="AX127" s="153"/>
      <c r="AY127" s="433"/>
      <c r="AZ127" s="436"/>
      <c r="BA127" s="153"/>
      <c r="BB127" s="433"/>
      <c r="BC127" s="436"/>
      <c r="BD127" s="45"/>
      <c r="BE127" s="3"/>
      <c r="BF127" s="3"/>
      <c r="BG127" s="3"/>
      <c r="BH127" s="3"/>
    </row>
    <row r="128" spans="1:60" ht="17.25" hidden="1" customHeight="1" x14ac:dyDescent="0.15">
      <c r="A128" s="61"/>
      <c r="B128" s="49"/>
      <c r="C128" s="49"/>
      <c r="D128" s="49"/>
      <c r="E128" s="49"/>
      <c r="F128" s="45"/>
      <c r="G128" s="49"/>
      <c r="H128" s="144"/>
      <c r="I128" s="49"/>
      <c r="J128" s="49"/>
      <c r="K128" s="49"/>
      <c r="L128" s="49"/>
      <c r="M128" s="49"/>
      <c r="N128" s="49"/>
      <c r="O128" s="49"/>
      <c r="P128" s="62"/>
      <c r="Q128" s="49"/>
      <c r="R128" s="49"/>
      <c r="S128" s="49"/>
      <c r="T128" s="49"/>
      <c r="U128" s="49"/>
      <c r="V128" s="49"/>
      <c r="W128" s="49"/>
      <c r="X128" s="48"/>
      <c r="Y128" s="48"/>
      <c r="Z128" s="46"/>
      <c r="AA128" s="45"/>
      <c r="AB128" s="45"/>
      <c r="AC128" s="45"/>
      <c r="AD128" s="45"/>
      <c r="AE128" s="74"/>
      <c r="AF128" s="74"/>
      <c r="AG128" s="74"/>
      <c r="AH128" s="74"/>
      <c r="AI128" s="74"/>
      <c r="AJ128" s="52" t="s">
        <v>31</v>
      </c>
      <c r="AK128" s="74"/>
      <c r="AL128" s="74"/>
      <c r="AM128" s="74"/>
      <c r="AN128" s="74"/>
      <c r="AO128" s="74"/>
      <c r="AP128" s="74"/>
      <c r="AQ128" s="74"/>
      <c r="AR128" s="45"/>
      <c r="AS128" s="45"/>
      <c r="AT128" s="45"/>
      <c r="AU128" s="45"/>
      <c r="AV128" s="45"/>
      <c r="AW128" s="45"/>
      <c r="AX128" s="45"/>
      <c r="AY128" s="45"/>
      <c r="AZ128" s="111" t="s">
        <v>43</v>
      </c>
      <c r="BA128" s="45"/>
      <c r="BB128" s="45"/>
      <c r="BC128" s="45"/>
      <c r="BD128" s="45"/>
      <c r="BE128" s="3"/>
      <c r="BF128" s="3"/>
      <c r="BG128" s="3"/>
      <c r="BH128" s="3"/>
    </row>
    <row r="129" spans="1:60" ht="25.5" hidden="1" customHeight="1" x14ac:dyDescent="0.2">
      <c r="A129" s="61"/>
      <c r="B129" s="45"/>
      <c r="C129" s="415" t="s">
        <v>165</v>
      </c>
      <c r="D129" s="416"/>
      <c r="E129" s="416"/>
      <c r="F129" s="416"/>
      <c r="G129" s="416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  <c r="T129" s="416"/>
      <c r="U129" s="416"/>
      <c r="V129" s="416"/>
      <c r="W129" s="416"/>
      <c r="X129" s="416"/>
      <c r="Y129" s="416"/>
      <c r="Z129" s="416"/>
      <c r="AA129" s="416"/>
      <c r="AB129" s="417"/>
      <c r="AC129" s="45"/>
      <c r="AD129" s="45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45"/>
      <c r="AS129" s="45"/>
      <c r="AT129" s="45"/>
      <c r="AU129" s="45"/>
      <c r="AV129" s="45"/>
      <c r="AW129" s="45"/>
      <c r="AX129" s="45"/>
      <c r="AY129" s="45"/>
      <c r="AZ129" s="136" t="s">
        <v>44</v>
      </c>
      <c r="BA129" s="45"/>
      <c r="BB129" s="45"/>
      <c r="BC129" s="45"/>
      <c r="BD129" s="45"/>
      <c r="BE129" s="3"/>
      <c r="BF129" s="3"/>
      <c r="BG129" s="3"/>
      <c r="BH129" s="3"/>
    </row>
    <row r="130" spans="1:60" ht="25.5" hidden="1" customHeight="1" x14ac:dyDescent="0.15">
      <c r="A130" s="61"/>
      <c r="B130" s="45"/>
      <c r="C130" s="418"/>
      <c r="D130" s="419"/>
      <c r="E130" s="419"/>
      <c r="F130" s="419"/>
      <c r="G130" s="419"/>
      <c r="H130" s="419"/>
      <c r="I130" s="419"/>
      <c r="J130" s="419"/>
      <c r="K130" s="419"/>
      <c r="L130" s="419"/>
      <c r="M130" s="419"/>
      <c r="N130" s="419"/>
      <c r="O130" s="419"/>
      <c r="P130" s="419"/>
      <c r="Q130" s="419"/>
      <c r="R130" s="419"/>
      <c r="S130" s="419"/>
      <c r="T130" s="419"/>
      <c r="U130" s="419"/>
      <c r="V130" s="419"/>
      <c r="W130" s="419"/>
      <c r="X130" s="419"/>
      <c r="Y130" s="419"/>
      <c r="Z130" s="419"/>
      <c r="AA130" s="419"/>
      <c r="AB130" s="420"/>
      <c r="AC130" s="45"/>
      <c r="AD130" s="45"/>
      <c r="AE130" s="72" t="s">
        <v>45</v>
      </c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45"/>
      <c r="AS130" s="45"/>
      <c r="AT130" s="45"/>
      <c r="AU130" s="45"/>
      <c r="AV130" s="45"/>
      <c r="AW130" s="45" t="s">
        <v>46</v>
      </c>
      <c r="AX130" s="45"/>
      <c r="AY130" s="45"/>
      <c r="AZ130" s="45" t="s">
        <v>47</v>
      </c>
      <c r="BA130" s="137"/>
      <c r="BB130" s="45"/>
      <c r="BC130" s="45"/>
      <c r="BD130" s="45"/>
      <c r="BE130" s="3"/>
      <c r="BF130" s="3"/>
      <c r="BG130" s="3"/>
      <c r="BH130" s="3"/>
    </row>
    <row r="131" spans="1:60" s="59" customFormat="1" ht="25.5" hidden="1" customHeight="1" x14ac:dyDescent="0.15">
      <c r="A131" s="61"/>
      <c r="B131" s="45"/>
      <c r="C131" s="418"/>
      <c r="D131" s="419"/>
      <c r="E131" s="419"/>
      <c r="F131" s="419"/>
      <c r="G131" s="419"/>
      <c r="H131" s="419"/>
      <c r="I131" s="419"/>
      <c r="J131" s="419"/>
      <c r="K131" s="419"/>
      <c r="L131" s="419"/>
      <c r="M131" s="419"/>
      <c r="N131" s="419"/>
      <c r="O131" s="419"/>
      <c r="P131" s="419"/>
      <c r="Q131" s="419"/>
      <c r="R131" s="419"/>
      <c r="S131" s="419"/>
      <c r="T131" s="419"/>
      <c r="U131" s="419"/>
      <c r="V131" s="419"/>
      <c r="W131" s="419"/>
      <c r="X131" s="419"/>
      <c r="Y131" s="419"/>
      <c r="Z131" s="419"/>
      <c r="AA131" s="419"/>
      <c r="AB131" s="420"/>
      <c r="AC131" s="48"/>
      <c r="AD131" s="48"/>
      <c r="AE131" s="421" t="s">
        <v>59</v>
      </c>
      <c r="AF131" s="422"/>
      <c r="AG131" s="422"/>
      <c r="AH131" s="422"/>
      <c r="AI131" s="422"/>
      <c r="AJ131" s="422"/>
      <c r="AK131" s="423"/>
      <c r="AL131" s="427">
        <f>IF(AZ121=0,0,ROUNDUP(AW131/AZ121,3))</f>
        <v>0</v>
      </c>
      <c r="AM131" s="428"/>
      <c r="AN131" s="428"/>
      <c r="AO131" s="428"/>
      <c r="AP131" s="428"/>
      <c r="AQ131" s="429"/>
      <c r="AR131" s="45"/>
      <c r="AS131" s="45"/>
      <c r="AT131" s="45"/>
      <c r="AU131" s="57"/>
      <c r="AV131" s="433" t="s">
        <v>49</v>
      </c>
      <c r="AW131" s="434">
        <f>IF(AW121-AW126&gt;0,IF(AW121-AW126&gt;AZ121,AZ121,AW121-AW126),0)</f>
        <v>0</v>
      </c>
      <c r="AX131" s="435" t="s">
        <v>50</v>
      </c>
      <c r="AY131" s="435"/>
      <c r="AZ131" s="137"/>
      <c r="BA131" s="137"/>
      <c r="BB131" s="57"/>
      <c r="BC131" s="57"/>
      <c r="BD131" s="57"/>
      <c r="BE131" s="54"/>
      <c r="BF131" s="54"/>
      <c r="BG131" s="54"/>
      <c r="BH131" s="54"/>
    </row>
    <row r="132" spans="1:60" ht="35.25" hidden="1" customHeight="1" x14ac:dyDescent="0.15">
      <c r="A132" s="75"/>
      <c r="B132" s="45"/>
      <c r="C132" s="418"/>
      <c r="D132" s="419"/>
      <c r="E132" s="419"/>
      <c r="F132" s="419"/>
      <c r="G132" s="419"/>
      <c r="H132" s="419"/>
      <c r="I132" s="419"/>
      <c r="J132" s="419"/>
      <c r="K132" s="419"/>
      <c r="L132" s="419"/>
      <c r="M132" s="419"/>
      <c r="N132" s="419"/>
      <c r="O132" s="419"/>
      <c r="P132" s="419"/>
      <c r="Q132" s="419"/>
      <c r="R132" s="419"/>
      <c r="S132" s="419"/>
      <c r="T132" s="419"/>
      <c r="U132" s="419"/>
      <c r="V132" s="419"/>
      <c r="W132" s="419"/>
      <c r="X132" s="419"/>
      <c r="Y132" s="419"/>
      <c r="Z132" s="419"/>
      <c r="AA132" s="419"/>
      <c r="AB132" s="420"/>
      <c r="AC132" s="45"/>
      <c r="AD132" s="45"/>
      <c r="AE132" s="424"/>
      <c r="AF132" s="425"/>
      <c r="AG132" s="425"/>
      <c r="AH132" s="425"/>
      <c r="AI132" s="425"/>
      <c r="AJ132" s="425"/>
      <c r="AK132" s="426"/>
      <c r="AL132" s="430"/>
      <c r="AM132" s="431"/>
      <c r="AN132" s="431"/>
      <c r="AO132" s="431"/>
      <c r="AP132" s="431"/>
      <c r="AQ132" s="432"/>
      <c r="AR132" s="45"/>
      <c r="AS132" s="45"/>
      <c r="AT132" s="45"/>
      <c r="AU132" s="433"/>
      <c r="AV132" s="433"/>
      <c r="AW132" s="434"/>
      <c r="AX132" s="435"/>
      <c r="AY132" s="435"/>
      <c r="AZ132" s="45"/>
      <c r="BA132" s="45"/>
      <c r="BB132" s="45"/>
      <c r="BC132" s="45"/>
      <c r="BD132" s="45"/>
      <c r="BE132" s="3"/>
      <c r="BF132" s="3"/>
      <c r="BG132" s="3"/>
      <c r="BH132" s="3"/>
    </row>
    <row r="133" spans="1:60" ht="25.5" hidden="1" customHeight="1" x14ac:dyDescent="0.15">
      <c r="A133" s="75"/>
      <c r="B133" s="45"/>
      <c r="C133" s="418"/>
      <c r="D133" s="419"/>
      <c r="E133" s="419"/>
      <c r="F133" s="419"/>
      <c r="G133" s="419"/>
      <c r="H133" s="419"/>
      <c r="I133" s="419"/>
      <c r="J133" s="419"/>
      <c r="K133" s="419"/>
      <c r="L133" s="419"/>
      <c r="M133" s="419"/>
      <c r="N133" s="419"/>
      <c r="O133" s="419"/>
      <c r="P133" s="419"/>
      <c r="Q133" s="419"/>
      <c r="R133" s="419"/>
      <c r="S133" s="419"/>
      <c r="T133" s="419"/>
      <c r="U133" s="419"/>
      <c r="V133" s="419"/>
      <c r="W133" s="419"/>
      <c r="X133" s="419"/>
      <c r="Y133" s="419"/>
      <c r="Z133" s="419"/>
      <c r="AA133" s="419"/>
      <c r="AB133" s="420"/>
      <c r="AC133" s="45"/>
      <c r="AD133" s="45"/>
      <c r="AE133" s="45"/>
      <c r="AF133" s="45"/>
      <c r="AG133" s="45"/>
      <c r="AH133" s="45"/>
      <c r="AI133" s="45"/>
      <c r="AJ133" s="45"/>
      <c r="AK133" s="63" t="s">
        <v>31</v>
      </c>
      <c r="AL133" s="45"/>
      <c r="AM133" s="48"/>
      <c r="AN133" s="48"/>
      <c r="AO133" s="48"/>
      <c r="AP133" s="45"/>
      <c r="AQ133" s="45"/>
      <c r="AR133" s="45"/>
      <c r="AS133" s="45"/>
      <c r="AT133" s="45"/>
      <c r="AU133" s="433"/>
      <c r="AV133" s="45"/>
      <c r="AW133" s="45"/>
      <c r="AX133" s="45"/>
      <c r="AY133" s="45"/>
      <c r="AZ133" s="45"/>
      <c r="BA133" s="45"/>
      <c r="BB133" s="45"/>
      <c r="BC133" s="45"/>
      <c r="BD133" s="45"/>
      <c r="BE133" s="3"/>
      <c r="BF133" s="3"/>
      <c r="BG133" s="3"/>
      <c r="BH133" s="3"/>
    </row>
    <row r="134" spans="1:60" ht="25.5" hidden="1" customHeight="1" x14ac:dyDescent="0.15">
      <c r="A134" s="61"/>
      <c r="B134" s="44"/>
      <c r="C134" s="418"/>
      <c r="D134" s="419"/>
      <c r="E134" s="419"/>
      <c r="F134" s="419"/>
      <c r="G134" s="419"/>
      <c r="H134" s="419"/>
      <c r="I134" s="419"/>
      <c r="J134" s="419"/>
      <c r="K134" s="419"/>
      <c r="L134" s="419"/>
      <c r="M134" s="419"/>
      <c r="N134" s="419"/>
      <c r="O134" s="419"/>
      <c r="P134" s="419"/>
      <c r="Q134" s="419"/>
      <c r="R134" s="419"/>
      <c r="S134" s="419"/>
      <c r="T134" s="419"/>
      <c r="U134" s="419"/>
      <c r="V134" s="419"/>
      <c r="W134" s="419"/>
      <c r="X134" s="419"/>
      <c r="Y134" s="419"/>
      <c r="Z134" s="419"/>
      <c r="AA134" s="419"/>
      <c r="AB134" s="420"/>
      <c r="AC134" s="45"/>
      <c r="AD134" s="45"/>
      <c r="AE134" s="45"/>
      <c r="AF134" s="45"/>
      <c r="AG134" s="45"/>
      <c r="AH134" s="45"/>
      <c r="AI134" s="45"/>
      <c r="AJ134" s="45"/>
      <c r="AK134" s="64" t="s">
        <v>51</v>
      </c>
      <c r="AL134" s="45"/>
      <c r="AM134" s="48"/>
      <c r="AN134" s="48"/>
      <c r="AO134" s="48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3"/>
      <c r="BF134" s="3"/>
      <c r="BG134" s="3"/>
      <c r="BH134" s="3"/>
    </row>
    <row r="135" spans="1:60" ht="25.5" hidden="1" customHeight="1" x14ac:dyDescent="0.15">
      <c r="A135" s="61"/>
      <c r="B135" s="44"/>
      <c r="C135" s="407" t="s">
        <v>52</v>
      </c>
      <c r="D135" s="408"/>
      <c r="E135" s="409" t="s">
        <v>60</v>
      </c>
      <c r="F135" s="409"/>
      <c r="G135" s="409"/>
      <c r="H135" s="409"/>
      <c r="I135" s="409"/>
      <c r="J135" s="409"/>
      <c r="K135" s="409"/>
      <c r="L135" s="409"/>
      <c r="M135" s="409"/>
      <c r="N135" s="409"/>
      <c r="O135" s="409"/>
      <c r="P135" s="409"/>
      <c r="Q135" s="409"/>
      <c r="R135" s="409"/>
      <c r="S135" s="409"/>
      <c r="T135" s="409"/>
      <c r="U135" s="409"/>
      <c r="V135" s="409"/>
      <c r="W135" s="409"/>
      <c r="X135" s="409"/>
      <c r="Y135" s="409"/>
      <c r="Z135" s="409"/>
      <c r="AA135" s="409"/>
      <c r="AB135" s="410"/>
      <c r="AC135" s="45"/>
      <c r="AD135" s="45"/>
      <c r="AE135" s="45"/>
      <c r="AF135" s="45"/>
      <c r="AG135" s="45"/>
      <c r="AH135" s="45"/>
      <c r="AI135" s="45"/>
      <c r="AJ135" s="45"/>
      <c r="AK135" s="64"/>
      <c r="AL135" s="45"/>
      <c r="AM135" s="48"/>
      <c r="AN135" s="48"/>
      <c r="AO135" s="48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3"/>
      <c r="BF135" s="3"/>
      <c r="BG135" s="3"/>
      <c r="BH135" s="3"/>
    </row>
    <row r="136" spans="1:60" ht="17.25" hidden="1" customHeight="1" x14ac:dyDescent="0.15">
      <c r="A136" s="65"/>
      <c r="B136" s="66"/>
      <c r="C136" s="66"/>
      <c r="D136" s="66"/>
      <c r="E136" s="66"/>
      <c r="F136" s="67"/>
      <c r="G136" s="66"/>
      <c r="H136" s="66"/>
      <c r="I136" s="66"/>
      <c r="J136" s="66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9"/>
      <c r="AL136" s="68"/>
      <c r="AM136" s="70"/>
      <c r="AN136" s="70"/>
      <c r="AO136" s="70"/>
      <c r="AP136" s="68"/>
      <c r="AQ136" s="68"/>
      <c r="AR136" s="68"/>
      <c r="AS136" s="68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3"/>
      <c r="BF136" s="3"/>
      <c r="BG136" s="3"/>
      <c r="BH136" s="3"/>
    </row>
    <row r="137" spans="1:60" ht="25.5" hidden="1" customHeight="1" x14ac:dyDescent="0.15">
      <c r="A137" s="465" t="s">
        <v>66</v>
      </c>
      <c r="B137" s="466"/>
      <c r="C137" s="466"/>
      <c r="D137" s="466"/>
      <c r="E137" s="466"/>
      <c r="F137" s="466"/>
      <c r="G137" s="466"/>
      <c r="H137" s="466"/>
      <c r="I137" s="467"/>
      <c r="J137" s="37"/>
      <c r="K137" s="71" t="s">
        <v>62</v>
      </c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37"/>
      <c r="AP137" s="37"/>
      <c r="AQ137" s="37"/>
      <c r="AR137" s="37"/>
      <c r="AS137" s="37"/>
      <c r="AT137" s="37"/>
      <c r="AU137" s="45"/>
      <c r="AV137" s="45" t="s">
        <v>16</v>
      </c>
      <c r="AW137" s="48"/>
      <c r="AX137" s="48"/>
      <c r="AY137" s="48"/>
      <c r="AZ137" s="48"/>
      <c r="BA137" s="45"/>
      <c r="BB137" s="48"/>
      <c r="BC137" s="48"/>
      <c r="BD137" s="48"/>
      <c r="BE137" s="10"/>
      <c r="BF137" s="10"/>
      <c r="BG137" s="10"/>
      <c r="BH137" s="3"/>
    </row>
    <row r="138" spans="1:60" ht="17.25" hidden="1" customHeight="1" x14ac:dyDescent="0.15">
      <c r="A138" s="468"/>
      <c r="B138" s="469"/>
      <c r="C138" s="469"/>
      <c r="D138" s="469"/>
      <c r="E138" s="469"/>
      <c r="F138" s="469"/>
      <c r="G138" s="469"/>
      <c r="H138" s="469"/>
      <c r="I138" s="470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9"/>
      <c r="Y138" s="39"/>
      <c r="Z138" s="39"/>
      <c r="AA138" s="39"/>
      <c r="AB138" s="39"/>
      <c r="AC138" s="39"/>
      <c r="AD138" s="39"/>
      <c r="AE138" s="40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41"/>
      <c r="AQ138" s="41"/>
      <c r="AR138" s="41"/>
      <c r="AS138" s="41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3"/>
      <c r="BF138" s="3"/>
      <c r="BG138" s="3"/>
      <c r="BH138" s="3"/>
    </row>
    <row r="139" spans="1:60" ht="28.5" hidden="1" customHeight="1" x14ac:dyDescent="0.15">
      <c r="A139" s="42"/>
      <c r="B139" s="43" t="s">
        <v>17</v>
      </c>
      <c r="C139" s="44"/>
      <c r="D139" s="44"/>
      <c r="E139" s="44"/>
      <c r="F139" s="45"/>
      <c r="G139" s="46"/>
      <c r="H139" s="45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145"/>
      <c r="AB139" s="48"/>
      <c r="AC139" s="48"/>
      <c r="AD139" s="48"/>
      <c r="AE139" s="43" t="s">
        <v>18</v>
      </c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5"/>
      <c r="AV139" s="45"/>
      <c r="AW139" s="45" t="s">
        <v>19</v>
      </c>
      <c r="AX139" s="45"/>
      <c r="AY139" s="45"/>
      <c r="AZ139" s="45" t="s">
        <v>20</v>
      </c>
      <c r="BA139" s="45"/>
      <c r="BB139" s="45"/>
      <c r="BC139" s="45"/>
      <c r="BD139" s="45"/>
      <c r="BE139" s="3"/>
      <c r="BF139" s="3"/>
      <c r="BG139" s="3"/>
      <c r="BH139" s="3"/>
    </row>
    <row r="140" spans="1:60" ht="25.5" hidden="1" customHeight="1" x14ac:dyDescent="0.15">
      <c r="A140" s="42"/>
      <c r="B140" s="335" t="s">
        <v>21</v>
      </c>
      <c r="C140" s="453"/>
      <c r="D140" s="453"/>
      <c r="E140" s="454"/>
      <c r="F140" s="458" t="s">
        <v>22</v>
      </c>
      <c r="G140" s="458"/>
      <c r="H140" s="448"/>
      <c r="I140" s="448"/>
      <c r="J140" s="441" t="s">
        <v>23</v>
      </c>
      <c r="K140" s="441"/>
      <c r="L140" s="448"/>
      <c r="M140" s="448"/>
      <c r="N140" s="441" t="s">
        <v>24</v>
      </c>
      <c r="O140" s="443"/>
      <c r="P140" s="459" t="s">
        <v>25</v>
      </c>
      <c r="Q140" s="443"/>
      <c r="R140" s="445" t="s">
        <v>26</v>
      </c>
      <c r="S140" s="445"/>
      <c r="T140" s="448"/>
      <c r="U140" s="448"/>
      <c r="V140" s="441" t="s">
        <v>23</v>
      </c>
      <c r="W140" s="441"/>
      <c r="X140" s="448"/>
      <c r="Y140" s="448"/>
      <c r="Z140" s="441" t="s">
        <v>24</v>
      </c>
      <c r="AA140" s="443"/>
      <c r="AB140" s="45"/>
      <c r="AC140" s="45"/>
      <c r="AD140" s="45"/>
      <c r="AE140" s="421" t="s">
        <v>56</v>
      </c>
      <c r="AF140" s="460"/>
      <c r="AG140" s="460"/>
      <c r="AH140" s="460"/>
      <c r="AI140" s="462"/>
      <c r="AJ140" s="438">
        <f>ROUNDDOWN(AZ140/60,0)</f>
        <v>0</v>
      </c>
      <c r="AK140" s="438"/>
      <c r="AL140" s="460" t="s">
        <v>28</v>
      </c>
      <c r="AM140" s="460"/>
      <c r="AN140" s="438">
        <f>AZ140-AJ140*60</f>
        <v>0</v>
      </c>
      <c r="AO140" s="438"/>
      <c r="AP140" s="441" t="s">
        <v>24</v>
      </c>
      <c r="AQ140" s="443"/>
      <c r="AR140" s="48"/>
      <c r="AS140" s="45"/>
      <c r="AT140" s="45"/>
      <c r="AU140" s="433"/>
      <c r="AV140" s="433" t="s">
        <v>29</v>
      </c>
      <c r="AW140" s="436">
        <f>T140*60+X140</f>
        <v>0</v>
      </c>
      <c r="AX140" s="45"/>
      <c r="AY140" s="433" t="s">
        <v>30</v>
      </c>
      <c r="AZ140" s="436">
        <f>(T140*60+X140)-(H140*60+L140)</f>
        <v>0</v>
      </c>
      <c r="BA140" s="45"/>
      <c r="BB140" s="45"/>
      <c r="BC140" s="45"/>
      <c r="BD140" s="45"/>
      <c r="BE140" s="3"/>
      <c r="BF140" s="3"/>
      <c r="BG140" s="3"/>
      <c r="BH140" s="3"/>
    </row>
    <row r="141" spans="1:60" ht="35.25" hidden="1" customHeight="1" x14ac:dyDescent="0.15">
      <c r="A141" s="42"/>
      <c r="B141" s="455"/>
      <c r="C141" s="456"/>
      <c r="D141" s="456"/>
      <c r="E141" s="457"/>
      <c r="F141" s="458"/>
      <c r="G141" s="458"/>
      <c r="H141" s="450"/>
      <c r="I141" s="450"/>
      <c r="J141" s="442"/>
      <c r="K141" s="442"/>
      <c r="L141" s="450"/>
      <c r="M141" s="450"/>
      <c r="N141" s="442"/>
      <c r="O141" s="444"/>
      <c r="P141" s="452"/>
      <c r="Q141" s="444"/>
      <c r="R141" s="446"/>
      <c r="S141" s="446"/>
      <c r="T141" s="450"/>
      <c r="U141" s="450"/>
      <c r="V141" s="442"/>
      <c r="W141" s="442"/>
      <c r="X141" s="450"/>
      <c r="Y141" s="450"/>
      <c r="Z141" s="442"/>
      <c r="AA141" s="444"/>
      <c r="AB141" s="45"/>
      <c r="AC141" s="45"/>
      <c r="AD141" s="45"/>
      <c r="AE141" s="463"/>
      <c r="AF141" s="461"/>
      <c r="AG141" s="461"/>
      <c r="AH141" s="461"/>
      <c r="AI141" s="464"/>
      <c r="AJ141" s="440"/>
      <c r="AK141" s="440"/>
      <c r="AL141" s="461"/>
      <c r="AM141" s="461"/>
      <c r="AN141" s="440"/>
      <c r="AO141" s="440"/>
      <c r="AP141" s="442"/>
      <c r="AQ141" s="444"/>
      <c r="AR141" s="48"/>
      <c r="AS141" s="45"/>
      <c r="AT141" s="45"/>
      <c r="AU141" s="433"/>
      <c r="AV141" s="433"/>
      <c r="AW141" s="436"/>
      <c r="AX141" s="45"/>
      <c r="AY141" s="433"/>
      <c r="AZ141" s="436"/>
      <c r="BA141" s="45"/>
      <c r="BB141" s="45"/>
      <c r="BC141" s="45"/>
      <c r="BD141" s="45"/>
      <c r="BE141" s="3"/>
      <c r="BF141" s="3"/>
      <c r="BG141" s="3"/>
      <c r="BH141" s="3"/>
    </row>
    <row r="142" spans="1:60" ht="17.25" hidden="1" customHeight="1" x14ac:dyDescent="0.15">
      <c r="A142" s="42"/>
      <c r="B142" s="49"/>
      <c r="C142" s="49"/>
      <c r="D142" s="49"/>
      <c r="E142" s="49"/>
      <c r="F142" s="50"/>
      <c r="G142" s="50"/>
      <c r="H142" s="144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48"/>
      <c r="Y142" s="48"/>
      <c r="Z142" s="46"/>
      <c r="AA142" s="145"/>
      <c r="AB142" s="48"/>
      <c r="AC142" s="48"/>
      <c r="AD142" s="48"/>
      <c r="AE142" s="53"/>
      <c r="AF142" s="53"/>
      <c r="AG142" s="53"/>
      <c r="AH142" s="53"/>
      <c r="AI142" s="53"/>
      <c r="AJ142" s="52" t="s">
        <v>31</v>
      </c>
      <c r="AK142" s="53"/>
      <c r="AL142" s="53"/>
      <c r="AM142" s="53"/>
      <c r="AN142" s="53"/>
      <c r="AO142" s="53"/>
      <c r="AP142" s="53"/>
      <c r="AQ142" s="53"/>
      <c r="AR142" s="48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3"/>
      <c r="BF142" s="3"/>
      <c r="BG142" s="3"/>
      <c r="BH142" s="3"/>
    </row>
    <row r="143" spans="1:60" s="45" customFormat="1" ht="25.5" hidden="1" customHeight="1" x14ac:dyDescent="0.15">
      <c r="A143" s="42"/>
      <c r="B143" s="43"/>
      <c r="C143" s="44"/>
      <c r="D143" s="44"/>
      <c r="E143" s="44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145"/>
      <c r="X143" s="48"/>
      <c r="Y143" s="48"/>
      <c r="Z143" s="46"/>
      <c r="AA143" s="145"/>
      <c r="AB143" s="48"/>
      <c r="AC143" s="48"/>
      <c r="AD143" s="48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48"/>
      <c r="AW143" s="57" t="s">
        <v>32</v>
      </c>
      <c r="AZ143" s="45" t="s">
        <v>33</v>
      </c>
      <c r="BC143" s="45" t="s">
        <v>34</v>
      </c>
      <c r="BE143" s="3"/>
      <c r="BF143" s="3"/>
      <c r="BG143" s="3"/>
      <c r="BH143" s="3"/>
    </row>
    <row r="144" spans="1:60" s="59" customFormat="1" ht="25.5" hidden="1" customHeight="1" x14ac:dyDescent="0.15">
      <c r="A144" s="55"/>
      <c r="B144" s="56" t="s">
        <v>158</v>
      </c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7"/>
      <c r="P144" s="56"/>
      <c r="Q144" s="56"/>
      <c r="R144" s="56"/>
      <c r="S144" s="56"/>
      <c r="T144" s="56"/>
      <c r="U144" s="14"/>
      <c r="V144" s="56"/>
      <c r="W144" s="56"/>
      <c r="X144" s="48"/>
      <c r="Y144" s="48"/>
      <c r="Z144" s="46"/>
      <c r="AA144" s="145"/>
      <c r="AB144" s="48"/>
      <c r="AC144" s="48"/>
      <c r="AD144" s="48"/>
      <c r="AE144" s="72" t="s">
        <v>35</v>
      </c>
      <c r="AF144" s="73"/>
      <c r="AG144" s="58"/>
      <c r="AH144" s="58"/>
      <c r="AI144" s="58"/>
      <c r="AJ144" s="58"/>
      <c r="AK144" s="58"/>
      <c r="AL144" s="58"/>
      <c r="AM144" s="58"/>
      <c r="AN144" s="53"/>
      <c r="AO144" s="53"/>
      <c r="AP144" s="53"/>
      <c r="AQ144" s="74"/>
      <c r="AR144" s="48"/>
      <c r="AS144" s="45"/>
      <c r="AT144" s="45"/>
      <c r="AU144" s="57"/>
      <c r="AV144" s="57"/>
      <c r="AW144" s="57" t="s">
        <v>36</v>
      </c>
      <c r="AX144" s="57"/>
      <c r="AY144" s="57"/>
      <c r="AZ144" s="45" t="s">
        <v>37</v>
      </c>
      <c r="BA144" s="57"/>
      <c r="BB144" s="45"/>
      <c r="BC144" s="45" t="s">
        <v>38</v>
      </c>
      <c r="BD144" s="57"/>
      <c r="BE144" s="3"/>
      <c r="BF144" s="54"/>
      <c r="BG144" s="54"/>
      <c r="BH144" s="54"/>
    </row>
    <row r="145" spans="1:60" ht="25.5" hidden="1" customHeight="1" x14ac:dyDescent="0.15">
      <c r="A145" s="42"/>
      <c r="B145" s="335" t="s">
        <v>57</v>
      </c>
      <c r="C145" s="453"/>
      <c r="D145" s="453"/>
      <c r="E145" s="454"/>
      <c r="F145" s="458" t="s">
        <v>22</v>
      </c>
      <c r="G145" s="458"/>
      <c r="H145" s="448"/>
      <c r="I145" s="448"/>
      <c r="J145" s="441" t="s">
        <v>23</v>
      </c>
      <c r="K145" s="441"/>
      <c r="L145" s="448"/>
      <c r="M145" s="448"/>
      <c r="N145" s="441" t="s">
        <v>24</v>
      </c>
      <c r="O145" s="443"/>
      <c r="P145" s="459" t="s">
        <v>25</v>
      </c>
      <c r="Q145" s="443"/>
      <c r="R145" s="445" t="s">
        <v>26</v>
      </c>
      <c r="S145" s="445"/>
      <c r="T145" s="447"/>
      <c r="U145" s="448"/>
      <c r="V145" s="441" t="s">
        <v>23</v>
      </c>
      <c r="W145" s="441"/>
      <c r="X145" s="448"/>
      <c r="Y145" s="448"/>
      <c r="Z145" s="441" t="s">
        <v>24</v>
      </c>
      <c r="AA145" s="443"/>
      <c r="AB145" s="48"/>
      <c r="AC145" s="48"/>
      <c r="AD145" s="48"/>
      <c r="AE145" s="451" t="s">
        <v>58</v>
      </c>
      <c r="AF145" s="441"/>
      <c r="AG145" s="441"/>
      <c r="AH145" s="441"/>
      <c r="AI145" s="443"/>
      <c r="AJ145" s="437">
        <f>ROUNDDOWN(AW150/60,0)</f>
        <v>0</v>
      </c>
      <c r="AK145" s="438"/>
      <c r="AL145" s="441" t="s">
        <v>23</v>
      </c>
      <c r="AM145" s="441"/>
      <c r="AN145" s="438">
        <f>AW150-AJ145*60</f>
        <v>0</v>
      </c>
      <c r="AO145" s="438"/>
      <c r="AP145" s="441" t="s">
        <v>24</v>
      </c>
      <c r="AQ145" s="443"/>
      <c r="AR145" s="48"/>
      <c r="AS145" s="60"/>
      <c r="AT145" s="60"/>
      <c r="AU145" s="45"/>
      <c r="AV145" s="433" t="s">
        <v>40</v>
      </c>
      <c r="AW145" s="436">
        <f>IF(AZ145&lt;=BC145,BC145,AW140)</f>
        <v>1200</v>
      </c>
      <c r="AX145" s="153"/>
      <c r="AY145" s="433" t="s">
        <v>41</v>
      </c>
      <c r="AZ145" s="436">
        <f>T145*60+X145</f>
        <v>0</v>
      </c>
      <c r="BA145" s="153"/>
      <c r="BB145" s="433" t="s">
        <v>42</v>
      </c>
      <c r="BC145" s="436">
        <f>IF(C154="☑",21*60,20*60)</f>
        <v>1200</v>
      </c>
      <c r="BD145" s="45"/>
      <c r="BE145" s="3"/>
      <c r="BF145" s="3"/>
      <c r="BG145" s="3"/>
      <c r="BH145" s="3"/>
    </row>
    <row r="146" spans="1:60" ht="35.25" hidden="1" customHeight="1" x14ac:dyDescent="0.15">
      <c r="A146" s="42"/>
      <c r="B146" s="455"/>
      <c r="C146" s="456"/>
      <c r="D146" s="456"/>
      <c r="E146" s="457"/>
      <c r="F146" s="458"/>
      <c r="G146" s="458"/>
      <c r="H146" s="450"/>
      <c r="I146" s="450"/>
      <c r="J146" s="442"/>
      <c r="K146" s="442"/>
      <c r="L146" s="450"/>
      <c r="M146" s="450"/>
      <c r="N146" s="442"/>
      <c r="O146" s="444"/>
      <c r="P146" s="452"/>
      <c r="Q146" s="444"/>
      <c r="R146" s="446"/>
      <c r="S146" s="446"/>
      <c r="T146" s="449"/>
      <c r="U146" s="450"/>
      <c r="V146" s="442"/>
      <c r="W146" s="442"/>
      <c r="X146" s="450"/>
      <c r="Y146" s="450"/>
      <c r="Z146" s="442"/>
      <c r="AA146" s="444"/>
      <c r="AB146" s="45"/>
      <c r="AC146" s="45"/>
      <c r="AD146" s="45"/>
      <c r="AE146" s="452"/>
      <c r="AF146" s="442"/>
      <c r="AG146" s="442"/>
      <c r="AH146" s="442"/>
      <c r="AI146" s="444"/>
      <c r="AJ146" s="439"/>
      <c r="AK146" s="440"/>
      <c r="AL146" s="442"/>
      <c r="AM146" s="442"/>
      <c r="AN146" s="440"/>
      <c r="AO146" s="440"/>
      <c r="AP146" s="442"/>
      <c r="AQ146" s="444"/>
      <c r="AR146" s="48"/>
      <c r="AS146" s="60"/>
      <c r="AT146" s="60"/>
      <c r="AU146" s="45"/>
      <c r="AV146" s="433"/>
      <c r="AW146" s="436"/>
      <c r="AX146" s="153"/>
      <c r="AY146" s="433"/>
      <c r="AZ146" s="436"/>
      <c r="BA146" s="153"/>
      <c r="BB146" s="433"/>
      <c r="BC146" s="436"/>
      <c r="BD146" s="45"/>
      <c r="BE146" s="3"/>
      <c r="BF146" s="3"/>
      <c r="BG146" s="3"/>
      <c r="BH146" s="3"/>
    </row>
    <row r="147" spans="1:60" ht="17.25" hidden="1" customHeight="1" x14ac:dyDescent="0.15">
      <c r="A147" s="61"/>
      <c r="B147" s="49"/>
      <c r="C147" s="49"/>
      <c r="D147" s="49"/>
      <c r="E147" s="49"/>
      <c r="F147" s="45"/>
      <c r="G147" s="49"/>
      <c r="H147" s="144"/>
      <c r="I147" s="49"/>
      <c r="J147" s="49"/>
      <c r="K147" s="49"/>
      <c r="L147" s="49"/>
      <c r="M147" s="49"/>
      <c r="N147" s="49"/>
      <c r="O147" s="49"/>
      <c r="P147" s="62"/>
      <c r="Q147" s="49"/>
      <c r="R147" s="49"/>
      <c r="S147" s="49"/>
      <c r="T147" s="49"/>
      <c r="U147" s="49"/>
      <c r="V147" s="49"/>
      <c r="W147" s="49"/>
      <c r="X147" s="48"/>
      <c r="Y147" s="48"/>
      <c r="Z147" s="46"/>
      <c r="AA147" s="45"/>
      <c r="AB147" s="45"/>
      <c r="AC147" s="45"/>
      <c r="AD147" s="45"/>
      <c r="AE147" s="74"/>
      <c r="AF147" s="74"/>
      <c r="AG147" s="74"/>
      <c r="AH147" s="74"/>
      <c r="AI147" s="74"/>
      <c r="AJ147" s="52" t="s">
        <v>31</v>
      </c>
      <c r="AK147" s="74"/>
      <c r="AL147" s="74"/>
      <c r="AM147" s="74"/>
      <c r="AN147" s="74"/>
      <c r="AO147" s="74"/>
      <c r="AP147" s="74"/>
      <c r="AQ147" s="74"/>
      <c r="AR147" s="45"/>
      <c r="AS147" s="45"/>
      <c r="AT147" s="45"/>
      <c r="AU147" s="45"/>
      <c r="AV147" s="45"/>
      <c r="AW147" s="45"/>
      <c r="AX147" s="45"/>
      <c r="AY147" s="45"/>
      <c r="AZ147" s="111" t="s">
        <v>43</v>
      </c>
      <c r="BA147" s="45"/>
      <c r="BB147" s="45"/>
      <c r="BC147" s="45"/>
      <c r="BD147" s="45"/>
      <c r="BE147" s="3"/>
      <c r="BF147" s="3"/>
      <c r="BG147" s="3"/>
      <c r="BH147" s="3"/>
    </row>
    <row r="148" spans="1:60" ht="25.5" hidden="1" customHeight="1" x14ac:dyDescent="0.2">
      <c r="A148" s="61"/>
      <c r="B148" s="45"/>
      <c r="C148" s="415" t="s">
        <v>165</v>
      </c>
      <c r="D148" s="416"/>
      <c r="E148" s="416"/>
      <c r="F148" s="416"/>
      <c r="G148" s="416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  <c r="T148" s="416"/>
      <c r="U148" s="416"/>
      <c r="V148" s="416"/>
      <c r="W148" s="416"/>
      <c r="X148" s="416"/>
      <c r="Y148" s="416"/>
      <c r="Z148" s="416"/>
      <c r="AA148" s="416"/>
      <c r="AB148" s="417"/>
      <c r="AC148" s="45"/>
      <c r="AD148" s="45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45"/>
      <c r="AS148" s="45"/>
      <c r="AT148" s="45"/>
      <c r="AU148" s="45"/>
      <c r="AV148" s="45"/>
      <c r="AW148" s="45"/>
      <c r="AX148" s="45"/>
      <c r="AY148" s="45"/>
      <c r="AZ148" s="136" t="s">
        <v>44</v>
      </c>
      <c r="BA148" s="45"/>
      <c r="BB148" s="45"/>
      <c r="BC148" s="45"/>
      <c r="BD148" s="45"/>
      <c r="BE148" s="3"/>
      <c r="BF148" s="3"/>
      <c r="BG148" s="3"/>
      <c r="BH148" s="3"/>
    </row>
    <row r="149" spans="1:60" ht="25.5" hidden="1" customHeight="1" x14ac:dyDescent="0.15">
      <c r="A149" s="61"/>
      <c r="B149" s="45"/>
      <c r="C149" s="418"/>
      <c r="D149" s="419"/>
      <c r="E149" s="419"/>
      <c r="F149" s="419"/>
      <c r="G149" s="419"/>
      <c r="H149" s="419"/>
      <c r="I149" s="419"/>
      <c r="J149" s="419"/>
      <c r="K149" s="419"/>
      <c r="L149" s="419"/>
      <c r="M149" s="419"/>
      <c r="N149" s="419"/>
      <c r="O149" s="419"/>
      <c r="P149" s="419"/>
      <c r="Q149" s="419"/>
      <c r="R149" s="419"/>
      <c r="S149" s="419"/>
      <c r="T149" s="419"/>
      <c r="U149" s="419"/>
      <c r="V149" s="419"/>
      <c r="W149" s="419"/>
      <c r="X149" s="419"/>
      <c r="Y149" s="419"/>
      <c r="Z149" s="419"/>
      <c r="AA149" s="419"/>
      <c r="AB149" s="420"/>
      <c r="AC149" s="45"/>
      <c r="AD149" s="45"/>
      <c r="AE149" s="72" t="s">
        <v>45</v>
      </c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45"/>
      <c r="AS149" s="45"/>
      <c r="AT149" s="45"/>
      <c r="AU149" s="45"/>
      <c r="AV149" s="45"/>
      <c r="AW149" s="45" t="s">
        <v>46</v>
      </c>
      <c r="AX149" s="45"/>
      <c r="AY149" s="45"/>
      <c r="AZ149" s="45" t="s">
        <v>47</v>
      </c>
      <c r="BA149" s="137"/>
      <c r="BB149" s="45"/>
      <c r="BC149" s="45"/>
      <c r="BD149" s="45"/>
      <c r="BE149" s="3"/>
      <c r="BF149" s="3"/>
      <c r="BG149" s="3"/>
      <c r="BH149" s="3"/>
    </row>
    <row r="150" spans="1:60" s="59" customFormat="1" ht="25.5" hidden="1" customHeight="1" x14ac:dyDescent="0.15">
      <c r="A150" s="61"/>
      <c r="B150" s="45"/>
      <c r="C150" s="418"/>
      <c r="D150" s="419"/>
      <c r="E150" s="419"/>
      <c r="F150" s="419"/>
      <c r="G150" s="419"/>
      <c r="H150" s="419"/>
      <c r="I150" s="419"/>
      <c r="J150" s="419"/>
      <c r="K150" s="419"/>
      <c r="L150" s="419"/>
      <c r="M150" s="419"/>
      <c r="N150" s="419"/>
      <c r="O150" s="419"/>
      <c r="P150" s="419"/>
      <c r="Q150" s="419"/>
      <c r="R150" s="419"/>
      <c r="S150" s="419"/>
      <c r="T150" s="419"/>
      <c r="U150" s="419"/>
      <c r="V150" s="419"/>
      <c r="W150" s="419"/>
      <c r="X150" s="419"/>
      <c r="Y150" s="419"/>
      <c r="Z150" s="419"/>
      <c r="AA150" s="419"/>
      <c r="AB150" s="420"/>
      <c r="AC150" s="48"/>
      <c r="AD150" s="48"/>
      <c r="AE150" s="421" t="s">
        <v>59</v>
      </c>
      <c r="AF150" s="422"/>
      <c r="AG150" s="422"/>
      <c r="AH150" s="422"/>
      <c r="AI150" s="422"/>
      <c r="AJ150" s="422"/>
      <c r="AK150" s="423"/>
      <c r="AL150" s="427">
        <f>IF(AZ140=0,0,ROUNDUP(AW150/AZ140,3))</f>
        <v>0</v>
      </c>
      <c r="AM150" s="428"/>
      <c r="AN150" s="428"/>
      <c r="AO150" s="428"/>
      <c r="AP150" s="428"/>
      <c r="AQ150" s="429"/>
      <c r="AR150" s="45"/>
      <c r="AS150" s="45"/>
      <c r="AT150" s="45"/>
      <c r="AU150" s="57"/>
      <c r="AV150" s="433" t="s">
        <v>49</v>
      </c>
      <c r="AW150" s="434">
        <f>IF(AW140-AW145&gt;0,IF(AW140-AW145&gt;AZ140,AZ140,AW140-AW145),0)</f>
        <v>0</v>
      </c>
      <c r="AX150" s="435" t="s">
        <v>50</v>
      </c>
      <c r="AY150" s="435"/>
      <c r="AZ150" s="137"/>
      <c r="BA150" s="137"/>
      <c r="BB150" s="57"/>
      <c r="BC150" s="57"/>
      <c r="BD150" s="57"/>
      <c r="BE150" s="54"/>
      <c r="BF150" s="54"/>
      <c r="BG150" s="54"/>
      <c r="BH150" s="54"/>
    </row>
    <row r="151" spans="1:60" ht="35.25" hidden="1" customHeight="1" x14ac:dyDescent="0.15">
      <c r="A151" s="75"/>
      <c r="B151" s="45"/>
      <c r="C151" s="418"/>
      <c r="D151" s="419"/>
      <c r="E151" s="419"/>
      <c r="F151" s="419"/>
      <c r="G151" s="419"/>
      <c r="H151" s="419"/>
      <c r="I151" s="419"/>
      <c r="J151" s="419"/>
      <c r="K151" s="419"/>
      <c r="L151" s="419"/>
      <c r="M151" s="419"/>
      <c r="N151" s="419"/>
      <c r="O151" s="419"/>
      <c r="P151" s="419"/>
      <c r="Q151" s="419"/>
      <c r="R151" s="419"/>
      <c r="S151" s="419"/>
      <c r="T151" s="419"/>
      <c r="U151" s="419"/>
      <c r="V151" s="419"/>
      <c r="W151" s="419"/>
      <c r="X151" s="419"/>
      <c r="Y151" s="419"/>
      <c r="Z151" s="419"/>
      <c r="AA151" s="419"/>
      <c r="AB151" s="420"/>
      <c r="AC151" s="45"/>
      <c r="AD151" s="45"/>
      <c r="AE151" s="424"/>
      <c r="AF151" s="425"/>
      <c r="AG151" s="425"/>
      <c r="AH151" s="425"/>
      <c r="AI151" s="425"/>
      <c r="AJ151" s="425"/>
      <c r="AK151" s="426"/>
      <c r="AL151" s="430"/>
      <c r="AM151" s="431"/>
      <c r="AN151" s="431"/>
      <c r="AO151" s="431"/>
      <c r="AP151" s="431"/>
      <c r="AQ151" s="432"/>
      <c r="AR151" s="45"/>
      <c r="AS151" s="45"/>
      <c r="AT151" s="45"/>
      <c r="AU151" s="433"/>
      <c r="AV151" s="433"/>
      <c r="AW151" s="434"/>
      <c r="AX151" s="435"/>
      <c r="AY151" s="435"/>
      <c r="AZ151" s="45"/>
      <c r="BA151" s="45"/>
      <c r="BB151" s="45"/>
      <c r="BC151" s="45"/>
      <c r="BD151" s="45"/>
      <c r="BE151" s="3"/>
      <c r="BF151" s="3"/>
      <c r="BG151" s="3"/>
      <c r="BH151" s="3"/>
    </row>
    <row r="152" spans="1:60" ht="25.5" hidden="1" customHeight="1" x14ac:dyDescent="0.15">
      <c r="A152" s="75"/>
      <c r="B152" s="45"/>
      <c r="C152" s="418"/>
      <c r="D152" s="419"/>
      <c r="E152" s="419"/>
      <c r="F152" s="419"/>
      <c r="G152" s="419"/>
      <c r="H152" s="419"/>
      <c r="I152" s="419"/>
      <c r="J152" s="419"/>
      <c r="K152" s="419"/>
      <c r="L152" s="419"/>
      <c r="M152" s="419"/>
      <c r="N152" s="419"/>
      <c r="O152" s="419"/>
      <c r="P152" s="419"/>
      <c r="Q152" s="419"/>
      <c r="R152" s="419"/>
      <c r="S152" s="419"/>
      <c r="T152" s="419"/>
      <c r="U152" s="419"/>
      <c r="V152" s="419"/>
      <c r="W152" s="419"/>
      <c r="X152" s="419"/>
      <c r="Y152" s="419"/>
      <c r="Z152" s="419"/>
      <c r="AA152" s="419"/>
      <c r="AB152" s="420"/>
      <c r="AC152" s="45"/>
      <c r="AD152" s="45"/>
      <c r="AE152" s="45"/>
      <c r="AF152" s="45"/>
      <c r="AG152" s="45"/>
      <c r="AH152" s="45"/>
      <c r="AI152" s="45"/>
      <c r="AJ152" s="45"/>
      <c r="AK152" s="63" t="s">
        <v>31</v>
      </c>
      <c r="AL152" s="45"/>
      <c r="AM152" s="48"/>
      <c r="AN152" s="48"/>
      <c r="AO152" s="48"/>
      <c r="AP152" s="45"/>
      <c r="AQ152" s="45"/>
      <c r="AR152" s="45"/>
      <c r="AS152" s="45"/>
      <c r="AT152" s="45"/>
      <c r="AU152" s="433"/>
      <c r="AV152" s="45"/>
      <c r="AW152" s="45"/>
      <c r="AX152" s="45"/>
      <c r="AY152" s="45"/>
      <c r="AZ152" s="45"/>
      <c r="BA152" s="45"/>
      <c r="BB152" s="45"/>
      <c r="BC152" s="45"/>
      <c r="BD152" s="45"/>
      <c r="BE152" s="3"/>
      <c r="BF152" s="3"/>
      <c r="BG152" s="3"/>
      <c r="BH152" s="3"/>
    </row>
    <row r="153" spans="1:60" ht="25.5" hidden="1" customHeight="1" x14ac:dyDescent="0.15">
      <c r="A153" s="61"/>
      <c r="B153" s="44"/>
      <c r="C153" s="418"/>
      <c r="D153" s="419"/>
      <c r="E153" s="419"/>
      <c r="F153" s="419"/>
      <c r="G153" s="419"/>
      <c r="H153" s="419"/>
      <c r="I153" s="419"/>
      <c r="J153" s="419"/>
      <c r="K153" s="419"/>
      <c r="L153" s="419"/>
      <c r="M153" s="419"/>
      <c r="N153" s="419"/>
      <c r="O153" s="419"/>
      <c r="P153" s="419"/>
      <c r="Q153" s="419"/>
      <c r="R153" s="419"/>
      <c r="S153" s="419"/>
      <c r="T153" s="419"/>
      <c r="U153" s="419"/>
      <c r="V153" s="419"/>
      <c r="W153" s="419"/>
      <c r="X153" s="419"/>
      <c r="Y153" s="419"/>
      <c r="Z153" s="419"/>
      <c r="AA153" s="419"/>
      <c r="AB153" s="420"/>
      <c r="AC153" s="45"/>
      <c r="AD153" s="45"/>
      <c r="AE153" s="45"/>
      <c r="AF153" s="45"/>
      <c r="AG153" s="45"/>
      <c r="AH153" s="45"/>
      <c r="AI153" s="45"/>
      <c r="AJ153" s="45"/>
      <c r="AK153" s="64" t="s">
        <v>51</v>
      </c>
      <c r="AL153" s="45"/>
      <c r="AM153" s="48"/>
      <c r="AN153" s="48"/>
      <c r="AO153" s="48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3"/>
      <c r="BF153" s="3"/>
      <c r="BG153" s="3"/>
      <c r="BH153" s="3"/>
    </row>
    <row r="154" spans="1:60" ht="25.5" hidden="1" customHeight="1" x14ac:dyDescent="0.15">
      <c r="A154" s="61"/>
      <c r="B154" s="44"/>
      <c r="C154" s="407" t="s">
        <v>52</v>
      </c>
      <c r="D154" s="408"/>
      <c r="E154" s="409" t="s">
        <v>60</v>
      </c>
      <c r="F154" s="409"/>
      <c r="G154" s="409"/>
      <c r="H154" s="409"/>
      <c r="I154" s="409"/>
      <c r="J154" s="409"/>
      <c r="K154" s="409"/>
      <c r="L154" s="409"/>
      <c r="M154" s="409"/>
      <c r="N154" s="409"/>
      <c r="O154" s="409"/>
      <c r="P154" s="409"/>
      <c r="Q154" s="409"/>
      <c r="R154" s="409"/>
      <c r="S154" s="409"/>
      <c r="T154" s="409"/>
      <c r="U154" s="409"/>
      <c r="V154" s="409"/>
      <c r="W154" s="409"/>
      <c r="X154" s="409"/>
      <c r="Y154" s="409"/>
      <c r="Z154" s="409"/>
      <c r="AA154" s="409"/>
      <c r="AB154" s="410"/>
      <c r="AC154" s="45"/>
      <c r="AD154" s="45"/>
      <c r="AE154" s="45"/>
      <c r="AF154" s="45"/>
      <c r="AG154" s="45"/>
      <c r="AH154" s="45"/>
      <c r="AI154" s="45"/>
      <c r="AJ154" s="45"/>
      <c r="AK154" s="64"/>
      <c r="AL154" s="45"/>
      <c r="AM154" s="48"/>
      <c r="AN154" s="48"/>
      <c r="AO154" s="48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3"/>
      <c r="BF154" s="3"/>
      <c r="BG154" s="3"/>
      <c r="BH154" s="3"/>
    </row>
    <row r="155" spans="1:60" ht="17.25" hidden="1" customHeight="1" x14ac:dyDescent="0.15">
      <c r="A155" s="65"/>
      <c r="B155" s="66"/>
      <c r="C155" s="66"/>
      <c r="D155" s="66"/>
      <c r="E155" s="66"/>
      <c r="F155" s="67"/>
      <c r="G155" s="66"/>
      <c r="H155" s="66"/>
      <c r="I155" s="66"/>
      <c r="J155" s="66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9"/>
      <c r="AL155" s="68"/>
      <c r="AM155" s="70"/>
      <c r="AN155" s="70"/>
      <c r="AO155" s="70"/>
      <c r="AP155" s="68"/>
      <c r="AQ155" s="68"/>
      <c r="AR155" s="68"/>
      <c r="AS155" s="68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3"/>
      <c r="BF155" s="3"/>
      <c r="BG155" s="3"/>
      <c r="BH155" s="3"/>
    </row>
    <row r="156" spans="1:60" ht="25.5" hidden="1" customHeight="1" x14ac:dyDescent="0.15">
      <c r="A156" s="465" t="s">
        <v>67</v>
      </c>
      <c r="B156" s="466"/>
      <c r="C156" s="466"/>
      <c r="D156" s="466"/>
      <c r="E156" s="466"/>
      <c r="F156" s="466"/>
      <c r="G156" s="466"/>
      <c r="H156" s="466"/>
      <c r="I156" s="467"/>
      <c r="J156" s="37"/>
      <c r="K156" s="71" t="s">
        <v>62</v>
      </c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37"/>
      <c r="AP156" s="37"/>
      <c r="AQ156" s="37"/>
      <c r="AR156" s="37"/>
      <c r="AS156" s="37"/>
      <c r="AT156" s="37"/>
      <c r="AU156" s="45"/>
      <c r="AV156" s="45" t="s">
        <v>16</v>
      </c>
      <c r="AW156" s="48"/>
      <c r="AX156" s="48"/>
      <c r="AY156" s="48"/>
      <c r="AZ156" s="48"/>
      <c r="BA156" s="45"/>
      <c r="BB156" s="48"/>
      <c r="BC156" s="48"/>
      <c r="BD156" s="48"/>
      <c r="BE156" s="10"/>
      <c r="BF156" s="10"/>
      <c r="BG156" s="10"/>
      <c r="BH156" s="3"/>
    </row>
    <row r="157" spans="1:60" ht="17.25" hidden="1" customHeight="1" x14ac:dyDescent="0.15">
      <c r="A157" s="468"/>
      <c r="B157" s="469"/>
      <c r="C157" s="469"/>
      <c r="D157" s="469"/>
      <c r="E157" s="469"/>
      <c r="F157" s="469"/>
      <c r="G157" s="469"/>
      <c r="H157" s="469"/>
      <c r="I157" s="470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9"/>
      <c r="Y157" s="39"/>
      <c r="Z157" s="39"/>
      <c r="AA157" s="39"/>
      <c r="AB157" s="39"/>
      <c r="AC157" s="39"/>
      <c r="AD157" s="39"/>
      <c r="AE157" s="40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41"/>
      <c r="AQ157" s="41"/>
      <c r="AR157" s="41"/>
      <c r="AS157" s="41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3"/>
      <c r="BF157" s="3"/>
      <c r="BG157" s="3"/>
      <c r="BH157" s="3"/>
    </row>
    <row r="158" spans="1:60" ht="28.5" hidden="1" customHeight="1" x14ac:dyDescent="0.15">
      <c r="A158" s="42"/>
      <c r="B158" s="43" t="s">
        <v>17</v>
      </c>
      <c r="C158" s="44"/>
      <c r="D158" s="44"/>
      <c r="E158" s="44"/>
      <c r="F158" s="45"/>
      <c r="G158" s="46"/>
      <c r="H158" s="45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145"/>
      <c r="AB158" s="48"/>
      <c r="AC158" s="48"/>
      <c r="AD158" s="48"/>
      <c r="AE158" s="43" t="s">
        <v>18</v>
      </c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5"/>
      <c r="AV158" s="45"/>
      <c r="AW158" s="45" t="s">
        <v>19</v>
      </c>
      <c r="AX158" s="45"/>
      <c r="AY158" s="45"/>
      <c r="AZ158" s="45" t="s">
        <v>20</v>
      </c>
      <c r="BA158" s="45"/>
      <c r="BB158" s="45"/>
      <c r="BC158" s="45"/>
      <c r="BD158" s="45"/>
      <c r="BE158" s="3"/>
      <c r="BF158" s="3"/>
      <c r="BG158" s="3"/>
      <c r="BH158" s="3"/>
    </row>
    <row r="159" spans="1:60" ht="25.5" hidden="1" customHeight="1" x14ac:dyDescent="0.15">
      <c r="A159" s="42"/>
      <c r="B159" s="335" t="s">
        <v>21</v>
      </c>
      <c r="C159" s="453"/>
      <c r="D159" s="453"/>
      <c r="E159" s="454"/>
      <c r="F159" s="458" t="s">
        <v>22</v>
      </c>
      <c r="G159" s="458"/>
      <c r="H159" s="448"/>
      <c r="I159" s="448"/>
      <c r="J159" s="441" t="s">
        <v>23</v>
      </c>
      <c r="K159" s="441"/>
      <c r="L159" s="448"/>
      <c r="M159" s="448"/>
      <c r="N159" s="441" t="s">
        <v>24</v>
      </c>
      <c r="O159" s="443"/>
      <c r="P159" s="459" t="s">
        <v>25</v>
      </c>
      <c r="Q159" s="443"/>
      <c r="R159" s="445" t="s">
        <v>26</v>
      </c>
      <c r="S159" s="445"/>
      <c r="T159" s="448"/>
      <c r="U159" s="448"/>
      <c r="V159" s="441" t="s">
        <v>23</v>
      </c>
      <c r="W159" s="441"/>
      <c r="X159" s="448"/>
      <c r="Y159" s="448"/>
      <c r="Z159" s="441" t="s">
        <v>24</v>
      </c>
      <c r="AA159" s="443"/>
      <c r="AB159" s="45"/>
      <c r="AC159" s="45"/>
      <c r="AD159" s="45"/>
      <c r="AE159" s="421" t="s">
        <v>56</v>
      </c>
      <c r="AF159" s="460"/>
      <c r="AG159" s="460"/>
      <c r="AH159" s="460"/>
      <c r="AI159" s="462"/>
      <c r="AJ159" s="438">
        <f>ROUNDDOWN(AZ159/60,0)</f>
        <v>0</v>
      </c>
      <c r="AK159" s="438"/>
      <c r="AL159" s="460" t="s">
        <v>28</v>
      </c>
      <c r="AM159" s="460"/>
      <c r="AN159" s="438">
        <f>AZ159-AJ159*60</f>
        <v>0</v>
      </c>
      <c r="AO159" s="438"/>
      <c r="AP159" s="441" t="s">
        <v>24</v>
      </c>
      <c r="AQ159" s="443"/>
      <c r="AR159" s="48"/>
      <c r="AS159" s="45"/>
      <c r="AT159" s="45"/>
      <c r="AU159" s="433"/>
      <c r="AV159" s="433" t="s">
        <v>29</v>
      </c>
      <c r="AW159" s="436">
        <f>T159*60+X159</f>
        <v>0</v>
      </c>
      <c r="AX159" s="45"/>
      <c r="AY159" s="433" t="s">
        <v>30</v>
      </c>
      <c r="AZ159" s="436">
        <f>(T159*60+X159)-(H159*60+L159)</f>
        <v>0</v>
      </c>
      <c r="BA159" s="45"/>
      <c r="BB159" s="45"/>
      <c r="BC159" s="45"/>
      <c r="BD159" s="45"/>
      <c r="BE159" s="3"/>
      <c r="BF159" s="3"/>
      <c r="BG159" s="3"/>
      <c r="BH159" s="3"/>
    </row>
    <row r="160" spans="1:60" ht="35.25" hidden="1" customHeight="1" x14ac:dyDescent="0.15">
      <c r="A160" s="42"/>
      <c r="B160" s="455"/>
      <c r="C160" s="456"/>
      <c r="D160" s="456"/>
      <c r="E160" s="457"/>
      <c r="F160" s="458"/>
      <c r="G160" s="458"/>
      <c r="H160" s="450"/>
      <c r="I160" s="450"/>
      <c r="J160" s="442"/>
      <c r="K160" s="442"/>
      <c r="L160" s="450"/>
      <c r="M160" s="450"/>
      <c r="N160" s="442"/>
      <c r="O160" s="444"/>
      <c r="P160" s="452"/>
      <c r="Q160" s="444"/>
      <c r="R160" s="446"/>
      <c r="S160" s="446"/>
      <c r="T160" s="450"/>
      <c r="U160" s="450"/>
      <c r="V160" s="442"/>
      <c r="W160" s="442"/>
      <c r="X160" s="450"/>
      <c r="Y160" s="450"/>
      <c r="Z160" s="442"/>
      <c r="AA160" s="444"/>
      <c r="AB160" s="45"/>
      <c r="AC160" s="45"/>
      <c r="AD160" s="45"/>
      <c r="AE160" s="463"/>
      <c r="AF160" s="461"/>
      <c r="AG160" s="461"/>
      <c r="AH160" s="461"/>
      <c r="AI160" s="464"/>
      <c r="AJ160" s="440"/>
      <c r="AK160" s="440"/>
      <c r="AL160" s="461"/>
      <c r="AM160" s="461"/>
      <c r="AN160" s="440"/>
      <c r="AO160" s="440"/>
      <c r="AP160" s="442"/>
      <c r="AQ160" s="444"/>
      <c r="AR160" s="48"/>
      <c r="AS160" s="45"/>
      <c r="AT160" s="45"/>
      <c r="AU160" s="433"/>
      <c r="AV160" s="433"/>
      <c r="AW160" s="436"/>
      <c r="AX160" s="45"/>
      <c r="AY160" s="433"/>
      <c r="AZ160" s="436"/>
      <c r="BA160" s="45"/>
      <c r="BB160" s="45"/>
      <c r="BC160" s="45"/>
      <c r="BD160" s="45"/>
      <c r="BE160" s="3"/>
      <c r="BF160" s="3"/>
      <c r="BG160" s="3"/>
      <c r="BH160" s="3"/>
    </row>
    <row r="161" spans="1:60" ht="17.25" hidden="1" customHeight="1" x14ac:dyDescent="0.15">
      <c r="A161" s="42"/>
      <c r="B161" s="49"/>
      <c r="C161" s="49"/>
      <c r="D161" s="49"/>
      <c r="E161" s="49"/>
      <c r="F161" s="50"/>
      <c r="G161" s="50"/>
      <c r="H161" s="144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48"/>
      <c r="Y161" s="48"/>
      <c r="Z161" s="46"/>
      <c r="AA161" s="145"/>
      <c r="AB161" s="48"/>
      <c r="AC161" s="48"/>
      <c r="AD161" s="48"/>
      <c r="AE161" s="53"/>
      <c r="AF161" s="53"/>
      <c r="AG161" s="53"/>
      <c r="AH161" s="53"/>
      <c r="AI161" s="53"/>
      <c r="AJ161" s="52" t="s">
        <v>31</v>
      </c>
      <c r="AK161" s="53"/>
      <c r="AL161" s="53"/>
      <c r="AM161" s="53"/>
      <c r="AN161" s="53"/>
      <c r="AO161" s="53"/>
      <c r="AP161" s="53"/>
      <c r="AQ161" s="53"/>
      <c r="AR161" s="48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3"/>
      <c r="BF161" s="3"/>
      <c r="BG161" s="3"/>
      <c r="BH161" s="3"/>
    </row>
    <row r="162" spans="1:60" s="45" customFormat="1" ht="25.5" hidden="1" customHeight="1" x14ac:dyDescent="0.15">
      <c r="A162" s="42"/>
      <c r="B162" s="43"/>
      <c r="C162" s="44"/>
      <c r="D162" s="44"/>
      <c r="E162" s="44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145"/>
      <c r="X162" s="48"/>
      <c r="Y162" s="48"/>
      <c r="Z162" s="46"/>
      <c r="AA162" s="145"/>
      <c r="AB162" s="48"/>
      <c r="AC162" s="48"/>
      <c r="AD162" s="48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48"/>
      <c r="AW162" s="57" t="s">
        <v>32</v>
      </c>
      <c r="AZ162" s="45" t="s">
        <v>33</v>
      </c>
      <c r="BC162" s="45" t="s">
        <v>34</v>
      </c>
      <c r="BE162" s="3"/>
      <c r="BF162" s="3"/>
      <c r="BG162" s="3"/>
      <c r="BH162" s="3"/>
    </row>
    <row r="163" spans="1:60" s="59" customFormat="1" ht="25.5" hidden="1" customHeight="1" x14ac:dyDescent="0.15">
      <c r="A163" s="55"/>
      <c r="B163" s="56" t="s">
        <v>158</v>
      </c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7"/>
      <c r="P163" s="56"/>
      <c r="Q163" s="56"/>
      <c r="R163" s="56"/>
      <c r="S163" s="56"/>
      <c r="T163" s="56"/>
      <c r="U163" s="14"/>
      <c r="V163" s="56"/>
      <c r="W163" s="56"/>
      <c r="X163" s="48"/>
      <c r="Y163" s="48"/>
      <c r="Z163" s="46"/>
      <c r="AA163" s="145"/>
      <c r="AB163" s="48"/>
      <c r="AC163" s="48"/>
      <c r="AD163" s="48"/>
      <c r="AE163" s="72" t="s">
        <v>35</v>
      </c>
      <c r="AF163" s="73"/>
      <c r="AG163" s="58"/>
      <c r="AH163" s="58"/>
      <c r="AI163" s="58"/>
      <c r="AJ163" s="58"/>
      <c r="AK163" s="58"/>
      <c r="AL163" s="58"/>
      <c r="AM163" s="58"/>
      <c r="AN163" s="53"/>
      <c r="AO163" s="53"/>
      <c r="AP163" s="53"/>
      <c r="AQ163" s="74"/>
      <c r="AR163" s="48"/>
      <c r="AS163" s="45"/>
      <c r="AT163" s="45"/>
      <c r="AU163" s="57"/>
      <c r="AV163" s="57"/>
      <c r="AW163" s="57" t="s">
        <v>36</v>
      </c>
      <c r="AX163" s="57"/>
      <c r="AY163" s="57"/>
      <c r="AZ163" s="45" t="s">
        <v>37</v>
      </c>
      <c r="BA163" s="57"/>
      <c r="BB163" s="45"/>
      <c r="BC163" s="45" t="s">
        <v>38</v>
      </c>
      <c r="BD163" s="57"/>
      <c r="BE163" s="3"/>
      <c r="BF163" s="54"/>
      <c r="BG163" s="54"/>
      <c r="BH163" s="54"/>
    </row>
    <row r="164" spans="1:60" ht="25.5" hidden="1" customHeight="1" x14ac:dyDescent="0.15">
      <c r="A164" s="42"/>
      <c r="B164" s="335" t="s">
        <v>57</v>
      </c>
      <c r="C164" s="453"/>
      <c r="D164" s="453"/>
      <c r="E164" s="454"/>
      <c r="F164" s="458" t="s">
        <v>22</v>
      </c>
      <c r="G164" s="458"/>
      <c r="H164" s="448"/>
      <c r="I164" s="448"/>
      <c r="J164" s="441" t="s">
        <v>23</v>
      </c>
      <c r="K164" s="441"/>
      <c r="L164" s="448"/>
      <c r="M164" s="448"/>
      <c r="N164" s="441" t="s">
        <v>24</v>
      </c>
      <c r="O164" s="443"/>
      <c r="P164" s="459" t="s">
        <v>25</v>
      </c>
      <c r="Q164" s="443"/>
      <c r="R164" s="445" t="s">
        <v>26</v>
      </c>
      <c r="S164" s="445"/>
      <c r="T164" s="447"/>
      <c r="U164" s="448"/>
      <c r="V164" s="441" t="s">
        <v>23</v>
      </c>
      <c r="W164" s="441"/>
      <c r="X164" s="448"/>
      <c r="Y164" s="448"/>
      <c r="Z164" s="441" t="s">
        <v>24</v>
      </c>
      <c r="AA164" s="443"/>
      <c r="AB164" s="48"/>
      <c r="AC164" s="48"/>
      <c r="AD164" s="48"/>
      <c r="AE164" s="451" t="s">
        <v>58</v>
      </c>
      <c r="AF164" s="441"/>
      <c r="AG164" s="441"/>
      <c r="AH164" s="441"/>
      <c r="AI164" s="443"/>
      <c r="AJ164" s="437">
        <f>ROUNDDOWN(AW169/60,0)</f>
        <v>0</v>
      </c>
      <c r="AK164" s="438"/>
      <c r="AL164" s="441" t="s">
        <v>23</v>
      </c>
      <c r="AM164" s="441"/>
      <c r="AN164" s="438">
        <f>AW169-AJ164*60</f>
        <v>0</v>
      </c>
      <c r="AO164" s="438"/>
      <c r="AP164" s="441" t="s">
        <v>24</v>
      </c>
      <c r="AQ164" s="443"/>
      <c r="AR164" s="48"/>
      <c r="AS164" s="60"/>
      <c r="AT164" s="60"/>
      <c r="AU164" s="45"/>
      <c r="AV164" s="433" t="s">
        <v>40</v>
      </c>
      <c r="AW164" s="436">
        <f>IF(AZ164&lt;=BC164,BC164,AW159)</f>
        <v>1200</v>
      </c>
      <c r="AX164" s="153"/>
      <c r="AY164" s="433" t="s">
        <v>41</v>
      </c>
      <c r="AZ164" s="436">
        <f>T164*60+X164</f>
        <v>0</v>
      </c>
      <c r="BA164" s="153"/>
      <c r="BB164" s="433" t="s">
        <v>42</v>
      </c>
      <c r="BC164" s="436">
        <f>IF(C173="☑",21*60,20*60)</f>
        <v>1200</v>
      </c>
      <c r="BD164" s="45"/>
      <c r="BE164" s="3"/>
      <c r="BF164" s="3"/>
      <c r="BG164" s="3"/>
      <c r="BH164" s="3"/>
    </row>
    <row r="165" spans="1:60" ht="35.25" hidden="1" customHeight="1" x14ac:dyDescent="0.15">
      <c r="A165" s="42"/>
      <c r="B165" s="455"/>
      <c r="C165" s="456"/>
      <c r="D165" s="456"/>
      <c r="E165" s="457"/>
      <c r="F165" s="458"/>
      <c r="G165" s="458"/>
      <c r="H165" s="450"/>
      <c r="I165" s="450"/>
      <c r="J165" s="442"/>
      <c r="K165" s="442"/>
      <c r="L165" s="450"/>
      <c r="M165" s="450"/>
      <c r="N165" s="442"/>
      <c r="O165" s="444"/>
      <c r="P165" s="452"/>
      <c r="Q165" s="444"/>
      <c r="R165" s="446"/>
      <c r="S165" s="446"/>
      <c r="T165" s="449"/>
      <c r="U165" s="450"/>
      <c r="V165" s="442"/>
      <c r="W165" s="442"/>
      <c r="X165" s="450"/>
      <c r="Y165" s="450"/>
      <c r="Z165" s="442"/>
      <c r="AA165" s="444"/>
      <c r="AB165" s="45"/>
      <c r="AC165" s="45"/>
      <c r="AD165" s="45"/>
      <c r="AE165" s="452"/>
      <c r="AF165" s="442"/>
      <c r="AG165" s="442"/>
      <c r="AH165" s="442"/>
      <c r="AI165" s="444"/>
      <c r="AJ165" s="439"/>
      <c r="AK165" s="440"/>
      <c r="AL165" s="442"/>
      <c r="AM165" s="442"/>
      <c r="AN165" s="440"/>
      <c r="AO165" s="440"/>
      <c r="AP165" s="442"/>
      <c r="AQ165" s="444"/>
      <c r="AR165" s="48"/>
      <c r="AS165" s="60"/>
      <c r="AT165" s="60"/>
      <c r="AU165" s="45"/>
      <c r="AV165" s="433"/>
      <c r="AW165" s="436"/>
      <c r="AX165" s="153"/>
      <c r="AY165" s="433"/>
      <c r="AZ165" s="436"/>
      <c r="BA165" s="153"/>
      <c r="BB165" s="433"/>
      <c r="BC165" s="436"/>
      <c r="BD165" s="45"/>
      <c r="BE165" s="3"/>
      <c r="BF165" s="3"/>
      <c r="BG165" s="3"/>
      <c r="BH165" s="3"/>
    </row>
    <row r="166" spans="1:60" ht="17.25" hidden="1" customHeight="1" x14ac:dyDescent="0.15">
      <c r="A166" s="61"/>
      <c r="B166" s="49"/>
      <c r="C166" s="49"/>
      <c r="D166" s="49"/>
      <c r="E166" s="49"/>
      <c r="F166" s="45"/>
      <c r="G166" s="49"/>
      <c r="H166" s="144"/>
      <c r="I166" s="49"/>
      <c r="J166" s="49"/>
      <c r="K166" s="49"/>
      <c r="L166" s="49"/>
      <c r="M166" s="49"/>
      <c r="N166" s="49"/>
      <c r="O166" s="49"/>
      <c r="P166" s="62"/>
      <c r="Q166" s="49"/>
      <c r="R166" s="49"/>
      <c r="S166" s="49"/>
      <c r="T166" s="49"/>
      <c r="U166" s="49"/>
      <c r="V166" s="49"/>
      <c r="W166" s="49"/>
      <c r="X166" s="48"/>
      <c r="Y166" s="48"/>
      <c r="Z166" s="46"/>
      <c r="AA166" s="45"/>
      <c r="AB166" s="45"/>
      <c r="AC166" s="45"/>
      <c r="AD166" s="45"/>
      <c r="AE166" s="74"/>
      <c r="AF166" s="74"/>
      <c r="AG166" s="74"/>
      <c r="AH166" s="74"/>
      <c r="AI166" s="74"/>
      <c r="AJ166" s="52" t="s">
        <v>31</v>
      </c>
      <c r="AK166" s="74"/>
      <c r="AL166" s="74"/>
      <c r="AM166" s="74"/>
      <c r="AN166" s="74"/>
      <c r="AO166" s="74"/>
      <c r="AP166" s="74"/>
      <c r="AQ166" s="74"/>
      <c r="AR166" s="45"/>
      <c r="AS166" s="45"/>
      <c r="AT166" s="45"/>
      <c r="AU166" s="45"/>
      <c r="AV166" s="45"/>
      <c r="AW166" s="45"/>
      <c r="AX166" s="45"/>
      <c r="AY166" s="45"/>
      <c r="AZ166" s="111" t="s">
        <v>43</v>
      </c>
      <c r="BA166" s="45"/>
      <c r="BB166" s="45"/>
      <c r="BC166" s="45"/>
      <c r="BD166" s="45"/>
      <c r="BE166" s="3"/>
      <c r="BF166" s="3"/>
      <c r="BG166" s="3"/>
      <c r="BH166" s="3"/>
    </row>
    <row r="167" spans="1:60" ht="25.5" hidden="1" customHeight="1" x14ac:dyDescent="0.2">
      <c r="A167" s="61"/>
      <c r="B167" s="45"/>
      <c r="C167" s="415" t="s">
        <v>165</v>
      </c>
      <c r="D167" s="416"/>
      <c r="E167" s="416"/>
      <c r="F167" s="416"/>
      <c r="G167" s="416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  <c r="T167" s="416"/>
      <c r="U167" s="416"/>
      <c r="V167" s="416"/>
      <c r="W167" s="416"/>
      <c r="X167" s="416"/>
      <c r="Y167" s="416"/>
      <c r="Z167" s="416"/>
      <c r="AA167" s="416"/>
      <c r="AB167" s="417"/>
      <c r="AC167" s="45"/>
      <c r="AD167" s="45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45"/>
      <c r="AS167" s="45"/>
      <c r="AT167" s="45"/>
      <c r="AU167" s="45"/>
      <c r="AV167" s="45"/>
      <c r="AW167" s="45"/>
      <c r="AX167" s="45"/>
      <c r="AY167" s="45"/>
      <c r="AZ167" s="136" t="s">
        <v>44</v>
      </c>
      <c r="BA167" s="45"/>
      <c r="BB167" s="45"/>
      <c r="BC167" s="45"/>
      <c r="BD167" s="45"/>
      <c r="BE167" s="3"/>
      <c r="BF167" s="3"/>
      <c r="BG167" s="3"/>
      <c r="BH167" s="3"/>
    </row>
    <row r="168" spans="1:60" ht="25.5" hidden="1" customHeight="1" x14ac:dyDescent="0.15">
      <c r="A168" s="61"/>
      <c r="B168" s="45"/>
      <c r="C168" s="418"/>
      <c r="D168" s="419"/>
      <c r="E168" s="419"/>
      <c r="F168" s="419"/>
      <c r="G168" s="419"/>
      <c r="H168" s="419"/>
      <c r="I168" s="419"/>
      <c r="J168" s="419"/>
      <c r="K168" s="419"/>
      <c r="L168" s="419"/>
      <c r="M168" s="419"/>
      <c r="N168" s="419"/>
      <c r="O168" s="419"/>
      <c r="P168" s="419"/>
      <c r="Q168" s="419"/>
      <c r="R168" s="419"/>
      <c r="S168" s="419"/>
      <c r="T168" s="419"/>
      <c r="U168" s="419"/>
      <c r="V168" s="419"/>
      <c r="W168" s="419"/>
      <c r="X168" s="419"/>
      <c r="Y168" s="419"/>
      <c r="Z168" s="419"/>
      <c r="AA168" s="419"/>
      <c r="AB168" s="420"/>
      <c r="AC168" s="45"/>
      <c r="AD168" s="45"/>
      <c r="AE168" s="72" t="s">
        <v>45</v>
      </c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45"/>
      <c r="AS168" s="45"/>
      <c r="AT168" s="45"/>
      <c r="AU168" s="45"/>
      <c r="AV168" s="45"/>
      <c r="AW168" s="45" t="s">
        <v>46</v>
      </c>
      <c r="AX168" s="45"/>
      <c r="AY168" s="45"/>
      <c r="AZ168" s="45" t="s">
        <v>47</v>
      </c>
      <c r="BA168" s="137"/>
      <c r="BB168" s="45"/>
      <c r="BC168" s="45"/>
      <c r="BD168" s="45"/>
      <c r="BE168" s="3"/>
      <c r="BF168" s="3"/>
      <c r="BG168" s="3"/>
      <c r="BH168" s="3"/>
    </row>
    <row r="169" spans="1:60" s="59" customFormat="1" ht="25.5" hidden="1" customHeight="1" x14ac:dyDescent="0.15">
      <c r="A169" s="61"/>
      <c r="B169" s="45"/>
      <c r="C169" s="418"/>
      <c r="D169" s="419"/>
      <c r="E169" s="419"/>
      <c r="F169" s="419"/>
      <c r="G169" s="419"/>
      <c r="H169" s="419"/>
      <c r="I169" s="419"/>
      <c r="J169" s="419"/>
      <c r="K169" s="419"/>
      <c r="L169" s="419"/>
      <c r="M169" s="419"/>
      <c r="N169" s="419"/>
      <c r="O169" s="419"/>
      <c r="P169" s="419"/>
      <c r="Q169" s="419"/>
      <c r="R169" s="419"/>
      <c r="S169" s="419"/>
      <c r="T169" s="419"/>
      <c r="U169" s="419"/>
      <c r="V169" s="419"/>
      <c r="W169" s="419"/>
      <c r="X169" s="419"/>
      <c r="Y169" s="419"/>
      <c r="Z169" s="419"/>
      <c r="AA169" s="419"/>
      <c r="AB169" s="420"/>
      <c r="AC169" s="48"/>
      <c r="AD169" s="48"/>
      <c r="AE169" s="421" t="s">
        <v>59</v>
      </c>
      <c r="AF169" s="422"/>
      <c r="AG169" s="422"/>
      <c r="AH169" s="422"/>
      <c r="AI169" s="422"/>
      <c r="AJ169" s="422"/>
      <c r="AK169" s="423"/>
      <c r="AL169" s="427">
        <f>IF(AZ159=0,0,ROUNDUP(AW169/AZ159,3))</f>
        <v>0</v>
      </c>
      <c r="AM169" s="428"/>
      <c r="AN169" s="428"/>
      <c r="AO169" s="428"/>
      <c r="AP169" s="428"/>
      <c r="AQ169" s="429"/>
      <c r="AR169" s="45"/>
      <c r="AS169" s="45"/>
      <c r="AT169" s="45"/>
      <c r="AU169" s="57"/>
      <c r="AV169" s="433" t="s">
        <v>49</v>
      </c>
      <c r="AW169" s="434">
        <f>IF(AW159-AW164&gt;0,IF(AW159-AW164&gt;AZ159,AZ159,AW159-AW164),0)</f>
        <v>0</v>
      </c>
      <c r="AX169" s="435" t="s">
        <v>50</v>
      </c>
      <c r="AY169" s="435"/>
      <c r="AZ169" s="137"/>
      <c r="BA169" s="137"/>
      <c r="BB169" s="57"/>
      <c r="BC169" s="57"/>
      <c r="BD169" s="57"/>
      <c r="BE169" s="54"/>
      <c r="BF169" s="54"/>
      <c r="BG169" s="54"/>
      <c r="BH169" s="54"/>
    </row>
    <row r="170" spans="1:60" ht="35.25" hidden="1" customHeight="1" x14ac:dyDescent="0.15">
      <c r="A170" s="75"/>
      <c r="B170" s="45"/>
      <c r="C170" s="418"/>
      <c r="D170" s="419"/>
      <c r="E170" s="419"/>
      <c r="F170" s="419"/>
      <c r="G170" s="419"/>
      <c r="H170" s="419"/>
      <c r="I170" s="419"/>
      <c r="J170" s="419"/>
      <c r="K170" s="419"/>
      <c r="L170" s="419"/>
      <c r="M170" s="419"/>
      <c r="N170" s="419"/>
      <c r="O170" s="419"/>
      <c r="P170" s="419"/>
      <c r="Q170" s="419"/>
      <c r="R170" s="419"/>
      <c r="S170" s="419"/>
      <c r="T170" s="419"/>
      <c r="U170" s="419"/>
      <c r="V170" s="419"/>
      <c r="W170" s="419"/>
      <c r="X170" s="419"/>
      <c r="Y170" s="419"/>
      <c r="Z170" s="419"/>
      <c r="AA170" s="419"/>
      <c r="AB170" s="420"/>
      <c r="AC170" s="45"/>
      <c r="AD170" s="45"/>
      <c r="AE170" s="424"/>
      <c r="AF170" s="425"/>
      <c r="AG170" s="425"/>
      <c r="AH170" s="425"/>
      <c r="AI170" s="425"/>
      <c r="AJ170" s="425"/>
      <c r="AK170" s="426"/>
      <c r="AL170" s="430"/>
      <c r="AM170" s="431"/>
      <c r="AN170" s="431"/>
      <c r="AO170" s="431"/>
      <c r="AP170" s="431"/>
      <c r="AQ170" s="432"/>
      <c r="AR170" s="45"/>
      <c r="AS170" s="45"/>
      <c r="AT170" s="45"/>
      <c r="AU170" s="433"/>
      <c r="AV170" s="433"/>
      <c r="AW170" s="434"/>
      <c r="AX170" s="435"/>
      <c r="AY170" s="435"/>
      <c r="AZ170" s="45"/>
      <c r="BA170" s="45"/>
      <c r="BB170" s="45"/>
      <c r="BC170" s="45"/>
      <c r="BD170" s="45"/>
      <c r="BE170" s="3"/>
      <c r="BF170" s="3"/>
      <c r="BG170" s="3"/>
      <c r="BH170" s="3"/>
    </row>
    <row r="171" spans="1:60" ht="25.5" hidden="1" customHeight="1" x14ac:dyDescent="0.15">
      <c r="A171" s="75"/>
      <c r="B171" s="45"/>
      <c r="C171" s="418"/>
      <c r="D171" s="419"/>
      <c r="E171" s="419"/>
      <c r="F171" s="419"/>
      <c r="G171" s="419"/>
      <c r="H171" s="419"/>
      <c r="I171" s="419"/>
      <c r="J171" s="419"/>
      <c r="K171" s="419"/>
      <c r="L171" s="419"/>
      <c r="M171" s="419"/>
      <c r="N171" s="419"/>
      <c r="O171" s="419"/>
      <c r="P171" s="419"/>
      <c r="Q171" s="419"/>
      <c r="R171" s="419"/>
      <c r="S171" s="419"/>
      <c r="T171" s="419"/>
      <c r="U171" s="419"/>
      <c r="V171" s="419"/>
      <c r="W171" s="419"/>
      <c r="X171" s="419"/>
      <c r="Y171" s="419"/>
      <c r="Z171" s="419"/>
      <c r="AA171" s="419"/>
      <c r="AB171" s="420"/>
      <c r="AC171" s="45"/>
      <c r="AD171" s="45"/>
      <c r="AE171" s="45"/>
      <c r="AF171" s="45"/>
      <c r="AG171" s="45"/>
      <c r="AH171" s="45"/>
      <c r="AI171" s="45"/>
      <c r="AJ171" s="45"/>
      <c r="AK171" s="63" t="s">
        <v>31</v>
      </c>
      <c r="AL171" s="45"/>
      <c r="AM171" s="48"/>
      <c r="AN171" s="48"/>
      <c r="AO171" s="48"/>
      <c r="AP171" s="45"/>
      <c r="AQ171" s="45"/>
      <c r="AR171" s="45"/>
      <c r="AS171" s="45"/>
      <c r="AT171" s="45"/>
      <c r="AU171" s="433"/>
      <c r="AV171" s="45"/>
      <c r="AW171" s="45"/>
      <c r="AX171" s="45"/>
      <c r="AY171" s="45"/>
      <c r="AZ171" s="45"/>
      <c r="BA171" s="45"/>
      <c r="BB171" s="45"/>
      <c r="BC171" s="45"/>
      <c r="BD171" s="45"/>
      <c r="BE171" s="3"/>
      <c r="BF171" s="3"/>
      <c r="BG171" s="3"/>
      <c r="BH171" s="3"/>
    </row>
    <row r="172" spans="1:60" ht="25.5" hidden="1" customHeight="1" x14ac:dyDescent="0.15">
      <c r="A172" s="61"/>
      <c r="B172" s="44"/>
      <c r="C172" s="418"/>
      <c r="D172" s="419"/>
      <c r="E172" s="419"/>
      <c r="F172" s="419"/>
      <c r="G172" s="419"/>
      <c r="H172" s="419"/>
      <c r="I172" s="419"/>
      <c r="J172" s="419"/>
      <c r="K172" s="419"/>
      <c r="L172" s="419"/>
      <c r="M172" s="419"/>
      <c r="N172" s="419"/>
      <c r="O172" s="419"/>
      <c r="P172" s="419"/>
      <c r="Q172" s="419"/>
      <c r="R172" s="419"/>
      <c r="S172" s="419"/>
      <c r="T172" s="419"/>
      <c r="U172" s="419"/>
      <c r="V172" s="419"/>
      <c r="W172" s="419"/>
      <c r="X172" s="419"/>
      <c r="Y172" s="419"/>
      <c r="Z172" s="419"/>
      <c r="AA172" s="419"/>
      <c r="AB172" s="420"/>
      <c r="AC172" s="45"/>
      <c r="AD172" s="45"/>
      <c r="AE172" s="45"/>
      <c r="AF172" s="45"/>
      <c r="AG172" s="45"/>
      <c r="AH172" s="45"/>
      <c r="AI172" s="45"/>
      <c r="AJ172" s="45"/>
      <c r="AK172" s="64" t="s">
        <v>51</v>
      </c>
      <c r="AL172" s="45"/>
      <c r="AM172" s="48"/>
      <c r="AN172" s="48"/>
      <c r="AO172" s="48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3"/>
      <c r="BF172" s="3"/>
      <c r="BG172" s="3"/>
      <c r="BH172" s="3"/>
    </row>
    <row r="173" spans="1:60" ht="25.5" hidden="1" customHeight="1" x14ac:dyDescent="0.15">
      <c r="A173" s="61"/>
      <c r="B173" s="44"/>
      <c r="C173" s="407" t="s">
        <v>52</v>
      </c>
      <c r="D173" s="408"/>
      <c r="E173" s="409" t="s">
        <v>60</v>
      </c>
      <c r="F173" s="409"/>
      <c r="G173" s="409"/>
      <c r="H173" s="409"/>
      <c r="I173" s="409"/>
      <c r="J173" s="409"/>
      <c r="K173" s="409"/>
      <c r="L173" s="409"/>
      <c r="M173" s="409"/>
      <c r="N173" s="409"/>
      <c r="O173" s="409"/>
      <c r="P173" s="409"/>
      <c r="Q173" s="409"/>
      <c r="R173" s="409"/>
      <c r="S173" s="409"/>
      <c r="T173" s="409"/>
      <c r="U173" s="409"/>
      <c r="V173" s="409"/>
      <c r="W173" s="409"/>
      <c r="X173" s="409"/>
      <c r="Y173" s="409"/>
      <c r="Z173" s="409"/>
      <c r="AA173" s="409"/>
      <c r="AB173" s="410"/>
      <c r="AC173" s="45"/>
      <c r="AD173" s="45"/>
      <c r="AE173" s="45"/>
      <c r="AF173" s="45"/>
      <c r="AG173" s="45"/>
      <c r="AH173" s="45"/>
      <c r="AI173" s="45"/>
      <c r="AJ173" s="45"/>
      <c r="AK173" s="64"/>
      <c r="AL173" s="45"/>
      <c r="AM173" s="48"/>
      <c r="AN173" s="48"/>
      <c r="AO173" s="48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3"/>
      <c r="BF173" s="3"/>
      <c r="BG173" s="3"/>
      <c r="BH173" s="3"/>
    </row>
    <row r="174" spans="1:60" ht="17.25" hidden="1" customHeight="1" x14ac:dyDescent="0.15">
      <c r="A174" s="65"/>
      <c r="B174" s="66"/>
      <c r="C174" s="66"/>
      <c r="D174" s="66"/>
      <c r="E174" s="66"/>
      <c r="F174" s="67"/>
      <c r="G174" s="66"/>
      <c r="H174" s="66"/>
      <c r="I174" s="66"/>
      <c r="J174" s="66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9"/>
      <c r="AL174" s="68"/>
      <c r="AM174" s="70"/>
      <c r="AN174" s="70"/>
      <c r="AO174" s="70"/>
      <c r="AP174" s="68"/>
      <c r="AQ174" s="68"/>
      <c r="AR174" s="68"/>
      <c r="AS174" s="68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3"/>
      <c r="BF174" s="3"/>
      <c r="BG174" s="3"/>
      <c r="BH174" s="3"/>
    </row>
    <row r="175" spans="1:60" ht="25.5" hidden="1" customHeight="1" x14ac:dyDescent="0.15">
      <c r="A175" s="465" t="s">
        <v>68</v>
      </c>
      <c r="B175" s="466"/>
      <c r="C175" s="466"/>
      <c r="D175" s="466"/>
      <c r="E175" s="466"/>
      <c r="F175" s="466"/>
      <c r="G175" s="466"/>
      <c r="H175" s="466"/>
      <c r="I175" s="467"/>
      <c r="J175" s="37"/>
      <c r="K175" s="71" t="s">
        <v>62</v>
      </c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37"/>
      <c r="AP175" s="37"/>
      <c r="AQ175" s="37"/>
      <c r="AR175" s="37"/>
      <c r="AS175" s="37"/>
      <c r="AT175" s="37"/>
      <c r="AU175" s="45"/>
      <c r="AV175" s="45" t="s">
        <v>16</v>
      </c>
      <c r="AW175" s="48"/>
      <c r="AX175" s="48"/>
      <c r="AY175" s="48"/>
      <c r="AZ175" s="48"/>
      <c r="BA175" s="45"/>
      <c r="BB175" s="48"/>
      <c r="BC175" s="48"/>
      <c r="BD175" s="48"/>
      <c r="BE175" s="10"/>
      <c r="BF175" s="10"/>
      <c r="BG175" s="10"/>
      <c r="BH175" s="3"/>
    </row>
    <row r="176" spans="1:60" ht="17.25" hidden="1" customHeight="1" x14ac:dyDescent="0.15">
      <c r="A176" s="468"/>
      <c r="B176" s="469"/>
      <c r="C176" s="469"/>
      <c r="D176" s="469"/>
      <c r="E176" s="469"/>
      <c r="F176" s="469"/>
      <c r="G176" s="469"/>
      <c r="H176" s="469"/>
      <c r="I176" s="470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9"/>
      <c r="Y176" s="39"/>
      <c r="Z176" s="39"/>
      <c r="AA176" s="39"/>
      <c r="AB176" s="39"/>
      <c r="AC176" s="39"/>
      <c r="AD176" s="39"/>
      <c r="AE176" s="40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41"/>
      <c r="AQ176" s="41"/>
      <c r="AR176" s="41"/>
      <c r="AS176" s="41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3"/>
      <c r="BF176" s="3"/>
      <c r="BG176" s="3"/>
      <c r="BH176" s="3"/>
    </row>
    <row r="177" spans="1:60" ht="28.5" hidden="1" customHeight="1" x14ac:dyDescent="0.15">
      <c r="A177" s="42"/>
      <c r="B177" s="43" t="s">
        <v>17</v>
      </c>
      <c r="C177" s="44"/>
      <c r="D177" s="44"/>
      <c r="E177" s="44"/>
      <c r="F177" s="45"/>
      <c r="G177" s="46"/>
      <c r="H177" s="45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145"/>
      <c r="AB177" s="48"/>
      <c r="AC177" s="48"/>
      <c r="AD177" s="48"/>
      <c r="AE177" s="43" t="s">
        <v>18</v>
      </c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5"/>
      <c r="AV177" s="45"/>
      <c r="AW177" s="45" t="s">
        <v>19</v>
      </c>
      <c r="AX177" s="45"/>
      <c r="AY177" s="45"/>
      <c r="AZ177" s="45" t="s">
        <v>20</v>
      </c>
      <c r="BA177" s="45"/>
      <c r="BB177" s="45"/>
      <c r="BC177" s="45"/>
      <c r="BD177" s="45"/>
      <c r="BE177" s="3"/>
      <c r="BF177" s="3"/>
      <c r="BG177" s="3"/>
      <c r="BH177" s="3"/>
    </row>
    <row r="178" spans="1:60" ht="25.5" hidden="1" customHeight="1" x14ac:dyDescent="0.15">
      <c r="A178" s="42"/>
      <c r="B178" s="335" t="s">
        <v>21</v>
      </c>
      <c r="C178" s="453"/>
      <c r="D178" s="453"/>
      <c r="E178" s="454"/>
      <c r="F178" s="458" t="s">
        <v>22</v>
      </c>
      <c r="G178" s="458"/>
      <c r="H178" s="448"/>
      <c r="I178" s="448"/>
      <c r="J178" s="441" t="s">
        <v>23</v>
      </c>
      <c r="K178" s="441"/>
      <c r="L178" s="448"/>
      <c r="M178" s="448"/>
      <c r="N178" s="441" t="s">
        <v>24</v>
      </c>
      <c r="O178" s="443"/>
      <c r="P178" s="459" t="s">
        <v>25</v>
      </c>
      <c r="Q178" s="443"/>
      <c r="R178" s="445" t="s">
        <v>26</v>
      </c>
      <c r="S178" s="445"/>
      <c r="T178" s="448"/>
      <c r="U178" s="448"/>
      <c r="V178" s="441" t="s">
        <v>23</v>
      </c>
      <c r="W178" s="441"/>
      <c r="X178" s="448"/>
      <c r="Y178" s="448"/>
      <c r="Z178" s="441" t="s">
        <v>24</v>
      </c>
      <c r="AA178" s="443"/>
      <c r="AB178" s="45"/>
      <c r="AC178" s="45"/>
      <c r="AD178" s="45"/>
      <c r="AE178" s="421" t="s">
        <v>56</v>
      </c>
      <c r="AF178" s="460"/>
      <c r="AG178" s="460"/>
      <c r="AH178" s="460"/>
      <c r="AI178" s="462"/>
      <c r="AJ178" s="438">
        <f>ROUNDDOWN(AZ178/60,0)</f>
        <v>0</v>
      </c>
      <c r="AK178" s="438"/>
      <c r="AL178" s="460" t="s">
        <v>28</v>
      </c>
      <c r="AM178" s="460"/>
      <c r="AN178" s="438">
        <f>AZ178-AJ178*60</f>
        <v>0</v>
      </c>
      <c r="AO178" s="438"/>
      <c r="AP178" s="441" t="s">
        <v>24</v>
      </c>
      <c r="AQ178" s="443"/>
      <c r="AR178" s="48"/>
      <c r="AS178" s="45"/>
      <c r="AT178" s="45"/>
      <c r="AU178" s="433"/>
      <c r="AV178" s="433" t="s">
        <v>29</v>
      </c>
      <c r="AW178" s="436">
        <f>T178*60+X178</f>
        <v>0</v>
      </c>
      <c r="AX178" s="45"/>
      <c r="AY178" s="433" t="s">
        <v>30</v>
      </c>
      <c r="AZ178" s="436">
        <f>(T178*60+X178)-(H178*60+L178)</f>
        <v>0</v>
      </c>
      <c r="BA178" s="45"/>
      <c r="BB178" s="45"/>
      <c r="BC178" s="45"/>
      <c r="BD178" s="45"/>
      <c r="BE178" s="3"/>
      <c r="BF178" s="3"/>
      <c r="BG178" s="3"/>
      <c r="BH178" s="3"/>
    </row>
    <row r="179" spans="1:60" ht="35.25" hidden="1" customHeight="1" x14ac:dyDescent="0.15">
      <c r="A179" s="42"/>
      <c r="B179" s="455"/>
      <c r="C179" s="456"/>
      <c r="D179" s="456"/>
      <c r="E179" s="457"/>
      <c r="F179" s="458"/>
      <c r="G179" s="458"/>
      <c r="H179" s="450"/>
      <c r="I179" s="450"/>
      <c r="J179" s="442"/>
      <c r="K179" s="442"/>
      <c r="L179" s="450"/>
      <c r="M179" s="450"/>
      <c r="N179" s="442"/>
      <c r="O179" s="444"/>
      <c r="P179" s="452"/>
      <c r="Q179" s="444"/>
      <c r="R179" s="446"/>
      <c r="S179" s="446"/>
      <c r="T179" s="450"/>
      <c r="U179" s="450"/>
      <c r="V179" s="442"/>
      <c r="W179" s="442"/>
      <c r="X179" s="450"/>
      <c r="Y179" s="450"/>
      <c r="Z179" s="442"/>
      <c r="AA179" s="444"/>
      <c r="AB179" s="45"/>
      <c r="AC179" s="45"/>
      <c r="AD179" s="45"/>
      <c r="AE179" s="463"/>
      <c r="AF179" s="461"/>
      <c r="AG179" s="461"/>
      <c r="AH179" s="461"/>
      <c r="AI179" s="464"/>
      <c r="AJ179" s="440"/>
      <c r="AK179" s="440"/>
      <c r="AL179" s="461"/>
      <c r="AM179" s="461"/>
      <c r="AN179" s="440"/>
      <c r="AO179" s="440"/>
      <c r="AP179" s="442"/>
      <c r="AQ179" s="444"/>
      <c r="AR179" s="48"/>
      <c r="AS179" s="45"/>
      <c r="AT179" s="45"/>
      <c r="AU179" s="433"/>
      <c r="AV179" s="433"/>
      <c r="AW179" s="436"/>
      <c r="AX179" s="45"/>
      <c r="AY179" s="433"/>
      <c r="AZ179" s="436"/>
      <c r="BA179" s="45"/>
      <c r="BB179" s="45"/>
      <c r="BC179" s="45"/>
      <c r="BD179" s="45"/>
      <c r="BE179" s="3"/>
      <c r="BF179" s="3"/>
      <c r="BG179" s="3"/>
      <c r="BH179" s="3"/>
    </row>
    <row r="180" spans="1:60" ht="17.25" hidden="1" customHeight="1" x14ac:dyDescent="0.15">
      <c r="A180" s="42"/>
      <c r="B180" s="49"/>
      <c r="C180" s="49"/>
      <c r="D180" s="49"/>
      <c r="E180" s="49"/>
      <c r="F180" s="50"/>
      <c r="G180" s="50"/>
      <c r="H180" s="144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48"/>
      <c r="Y180" s="48"/>
      <c r="Z180" s="46"/>
      <c r="AA180" s="145"/>
      <c r="AB180" s="48"/>
      <c r="AC180" s="48"/>
      <c r="AD180" s="48"/>
      <c r="AE180" s="53"/>
      <c r="AF180" s="53"/>
      <c r="AG180" s="53"/>
      <c r="AH180" s="53"/>
      <c r="AI180" s="53"/>
      <c r="AJ180" s="52" t="s">
        <v>31</v>
      </c>
      <c r="AK180" s="53"/>
      <c r="AL180" s="53"/>
      <c r="AM180" s="53"/>
      <c r="AN180" s="53"/>
      <c r="AO180" s="53"/>
      <c r="AP180" s="53"/>
      <c r="AQ180" s="53"/>
      <c r="AR180" s="48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3"/>
      <c r="BF180" s="3"/>
      <c r="BG180" s="3"/>
      <c r="BH180" s="3"/>
    </row>
    <row r="181" spans="1:60" s="45" customFormat="1" ht="25.5" hidden="1" customHeight="1" x14ac:dyDescent="0.15">
      <c r="A181" s="42"/>
      <c r="B181" s="43"/>
      <c r="C181" s="44"/>
      <c r="D181" s="44"/>
      <c r="E181" s="44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145"/>
      <c r="X181" s="48"/>
      <c r="Y181" s="48"/>
      <c r="Z181" s="46"/>
      <c r="AA181" s="145"/>
      <c r="AB181" s="48"/>
      <c r="AC181" s="48"/>
      <c r="AD181" s="48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48"/>
      <c r="AW181" s="57" t="s">
        <v>32</v>
      </c>
      <c r="AZ181" s="45" t="s">
        <v>33</v>
      </c>
      <c r="BC181" s="45" t="s">
        <v>34</v>
      </c>
      <c r="BE181" s="3"/>
      <c r="BF181" s="3"/>
      <c r="BG181" s="3"/>
      <c r="BH181" s="3"/>
    </row>
    <row r="182" spans="1:60" s="59" customFormat="1" ht="25.5" hidden="1" customHeight="1" x14ac:dyDescent="0.15">
      <c r="A182" s="55"/>
      <c r="B182" s="56" t="s">
        <v>158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7"/>
      <c r="P182" s="56"/>
      <c r="Q182" s="56"/>
      <c r="R182" s="56"/>
      <c r="S182" s="56"/>
      <c r="T182" s="56"/>
      <c r="U182" s="14"/>
      <c r="V182" s="56"/>
      <c r="W182" s="56"/>
      <c r="X182" s="48"/>
      <c r="Y182" s="48"/>
      <c r="Z182" s="46"/>
      <c r="AA182" s="145"/>
      <c r="AB182" s="48"/>
      <c r="AC182" s="48"/>
      <c r="AD182" s="48"/>
      <c r="AE182" s="72" t="s">
        <v>35</v>
      </c>
      <c r="AF182" s="73"/>
      <c r="AG182" s="58"/>
      <c r="AH182" s="58"/>
      <c r="AI182" s="58"/>
      <c r="AJ182" s="58"/>
      <c r="AK182" s="58"/>
      <c r="AL182" s="58"/>
      <c r="AM182" s="58"/>
      <c r="AN182" s="53"/>
      <c r="AO182" s="53"/>
      <c r="AP182" s="53"/>
      <c r="AQ182" s="74"/>
      <c r="AR182" s="48"/>
      <c r="AS182" s="45"/>
      <c r="AT182" s="45"/>
      <c r="AU182" s="57"/>
      <c r="AV182" s="57"/>
      <c r="AW182" s="57" t="s">
        <v>36</v>
      </c>
      <c r="AX182" s="57"/>
      <c r="AY182" s="57"/>
      <c r="AZ182" s="45" t="s">
        <v>37</v>
      </c>
      <c r="BA182" s="57"/>
      <c r="BB182" s="45"/>
      <c r="BC182" s="45" t="s">
        <v>38</v>
      </c>
      <c r="BD182" s="57"/>
      <c r="BE182" s="3"/>
      <c r="BF182" s="54"/>
      <c r="BG182" s="54"/>
      <c r="BH182" s="54"/>
    </row>
    <row r="183" spans="1:60" ht="25.5" hidden="1" customHeight="1" x14ac:dyDescent="0.15">
      <c r="A183" s="42"/>
      <c r="B183" s="335" t="s">
        <v>57</v>
      </c>
      <c r="C183" s="453"/>
      <c r="D183" s="453"/>
      <c r="E183" s="454"/>
      <c r="F183" s="458" t="s">
        <v>22</v>
      </c>
      <c r="G183" s="458"/>
      <c r="H183" s="448"/>
      <c r="I183" s="448"/>
      <c r="J183" s="441" t="s">
        <v>23</v>
      </c>
      <c r="K183" s="441"/>
      <c r="L183" s="448"/>
      <c r="M183" s="448"/>
      <c r="N183" s="441" t="s">
        <v>24</v>
      </c>
      <c r="O183" s="443"/>
      <c r="P183" s="459" t="s">
        <v>25</v>
      </c>
      <c r="Q183" s="443"/>
      <c r="R183" s="445" t="s">
        <v>26</v>
      </c>
      <c r="S183" s="445"/>
      <c r="T183" s="447"/>
      <c r="U183" s="448"/>
      <c r="V183" s="441" t="s">
        <v>23</v>
      </c>
      <c r="W183" s="441"/>
      <c r="X183" s="448"/>
      <c r="Y183" s="448"/>
      <c r="Z183" s="441" t="s">
        <v>24</v>
      </c>
      <c r="AA183" s="443"/>
      <c r="AB183" s="48"/>
      <c r="AC183" s="48"/>
      <c r="AD183" s="48"/>
      <c r="AE183" s="451" t="s">
        <v>58</v>
      </c>
      <c r="AF183" s="441"/>
      <c r="AG183" s="441"/>
      <c r="AH183" s="441"/>
      <c r="AI183" s="443"/>
      <c r="AJ183" s="437">
        <f>ROUNDDOWN(AW188/60,0)</f>
        <v>0</v>
      </c>
      <c r="AK183" s="438"/>
      <c r="AL183" s="441" t="s">
        <v>23</v>
      </c>
      <c r="AM183" s="441"/>
      <c r="AN183" s="438">
        <f>AW188-AJ183*60</f>
        <v>0</v>
      </c>
      <c r="AO183" s="438"/>
      <c r="AP183" s="441" t="s">
        <v>24</v>
      </c>
      <c r="AQ183" s="443"/>
      <c r="AR183" s="48"/>
      <c r="AS183" s="60"/>
      <c r="AT183" s="60"/>
      <c r="AU183" s="45"/>
      <c r="AV183" s="433" t="s">
        <v>40</v>
      </c>
      <c r="AW183" s="436">
        <f>IF(AZ183&lt;=BC183,BC183,AW178)</f>
        <v>1200</v>
      </c>
      <c r="AX183" s="153"/>
      <c r="AY183" s="433" t="s">
        <v>41</v>
      </c>
      <c r="AZ183" s="436">
        <f>T183*60+X183</f>
        <v>0</v>
      </c>
      <c r="BA183" s="153"/>
      <c r="BB183" s="433" t="s">
        <v>42</v>
      </c>
      <c r="BC183" s="436">
        <f>IF(C192="☑",21*60,20*60)</f>
        <v>1200</v>
      </c>
      <c r="BD183" s="45"/>
      <c r="BE183" s="3"/>
      <c r="BF183" s="3"/>
      <c r="BG183" s="3"/>
      <c r="BH183" s="3"/>
    </row>
    <row r="184" spans="1:60" ht="35.25" hidden="1" customHeight="1" x14ac:dyDescent="0.15">
      <c r="A184" s="42"/>
      <c r="B184" s="455"/>
      <c r="C184" s="456"/>
      <c r="D184" s="456"/>
      <c r="E184" s="457"/>
      <c r="F184" s="458"/>
      <c r="G184" s="458"/>
      <c r="H184" s="450"/>
      <c r="I184" s="450"/>
      <c r="J184" s="442"/>
      <c r="K184" s="442"/>
      <c r="L184" s="450"/>
      <c r="M184" s="450"/>
      <c r="N184" s="442"/>
      <c r="O184" s="444"/>
      <c r="P184" s="452"/>
      <c r="Q184" s="444"/>
      <c r="R184" s="446"/>
      <c r="S184" s="446"/>
      <c r="T184" s="449"/>
      <c r="U184" s="450"/>
      <c r="V184" s="442"/>
      <c r="W184" s="442"/>
      <c r="X184" s="450"/>
      <c r="Y184" s="450"/>
      <c r="Z184" s="442"/>
      <c r="AA184" s="444"/>
      <c r="AB184" s="45"/>
      <c r="AC184" s="45"/>
      <c r="AD184" s="45"/>
      <c r="AE184" s="452"/>
      <c r="AF184" s="442"/>
      <c r="AG184" s="442"/>
      <c r="AH184" s="442"/>
      <c r="AI184" s="444"/>
      <c r="AJ184" s="439"/>
      <c r="AK184" s="440"/>
      <c r="AL184" s="442"/>
      <c r="AM184" s="442"/>
      <c r="AN184" s="440"/>
      <c r="AO184" s="440"/>
      <c r="AP184" s="442"/>
      <c r="AQ184" s="444"/>
      <c r="AR184" s="48"/>
      <c r="AS184" s="60"/>
      <c r="AT184" s="60"/>
      <c r="AU184" s="45"/>
      <c r="AV184" s="433"/>
      <c r="AW184" s="436"/>
      <c r="AX184" s="153"/>
      <c r="AY184" s="433"/>
      <c r="AZ184" s="436"/>
      <c r="BA184" s="153"/>
      <c r="BB184" s="433"/>
      <c r="BC184" s="436"/>
      <c r="BD184" s="45"/>
      <c r="BE184" s="3"/>
      <c r="BF184" s="3"/>
      <c r="BG184" s="3"/>
      <c r="BH184" s="3"/>
    </row>
    <row r="185" spans="1:60" ht="17.25" hidden="1" customHeight="1" x14ac:dyDescent="0.15">
      <c r="A185" s="61"/>
      <c r="B185" s="49"/>
      <c r="C185" s="49"/>
      <c r="D185" s="49"/>
      <c r="E185" s="49"/>
      <c r="F185" s="45"/>
      <c r="G185" s="49"/>
      <c r="H185" s="144"/>
      <c r="I185" s="49"/>
      <c r="J185" s="49"/>
      <c r="K185" s="49"/>
      <c r="L185" s="49"/>
      <c r="M185" s="49"/>
      <c r="N185" s="49"/>
      <c r="O185" s="49"/>
      <c r="P185" s="62"/>
      <c r="Q185" s="49"/>
      <c r="R185" s="49"/>
      <c r="S185" s="49"/>
      <c r="T185" s="49"/>
      <c r="U185" s="49"/>
      <c r="V185" s="49"/>
      <c r="W185" s="49"/>
      <c r="X185" s="48"/>
      <c r="Y185" s="48"/>
      <c r="Z185" s="46"/>
      <c r="AA185" s="45"/>
      <c r="AB185" s="45"/>
      <c r="AC185" s="45"/>
      <c r="AD185" s="45"/>
      <c r="AE185" s="74"/>
      <c r="AF185" s="74"/>
      <c r="AG185" s="74"/>
      <c r="AH185" s="74"/>
      <c r="AI185" s="74"/>
      <c r="AJ185" s="52" t="s">
        <v>31</v>
      </c>
      <c r="AK185" s="74"/>
      <c r="AL185" s="74"/>
      <c r="AM185" s="74"/>
      <c r="AN185" s="74"/>
      <c r="AO185" s="74"/>
      <c r="AP185" s="74"/>
      <c r="AQ185" s="74"/>
      <c r="AR185" s="45"/>
      <c r="AS185" s="45"/>
      <c r="AT185" s="45"/>
      <c r="AU185" s="45"/>
      <c r="AV185" s="45"/>
      <c r="AW185" s="45"/>
      <c r="AX185" s="45"/>
      <c r="AY185" s="45"/>
      <c r="AZ185" s="111" t="s">
        <v>43</v>
      </c>
      <c r="BA185" s="45"/>
      <c r="BB185" s="45"/>
      <c r="BC185" s="45"/>
      <c r="BD185" s="45"/>
      <c r="BE185" s="3"/>
      <c r="BF185" s="3"/>
      <c r="BG185" s="3"/>
      <c r="BH185" s="3"/>
    </row>
    <row r="186" spans="1:60" ht="25.5" hidden="1" customHeight="1" x14ac:dyDescent="0.2">
      <c r="A186" s="61"/>
      <c r="B186" s="45"/>
      <c r="C186" s="415" t="s">
        <v>165</v>
      </c>
      <c r="D186" s="416"/>
      <c r="E186" s="416"/>
      <c r="F186" s="416"/>
      <c r="G186" s="41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  <c r="T186" s="416"/>
      <c r="U186" s="416"/>
      <c r="V186" s="416"/>
      <c r="W186" s="416"/>
      <c r="X186" s="416"/>
      <c r="Y186" s="416"/>
      <c r="Z186" s="416"/>
      <c r="AA186" s="416"/>
      <c r="AB186" s="417"/>
      <c r="AC186" s="45"/>
      <c r="AD186" s="45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45"/>
      <c r="AS186" s="45"/>
      <c r="AT186" s="45"/>
      <c r="AU186" s="45"/>
      <c r="AV186" s="45"/>
      <c r="AW186" s="45"/>
      <c r="AX186" s="45"/>
      <c r="AY186" s="45"/>
      <c r="AZ186" s="136" t="s">
        <v>44</v>
      </c>
      <c r="BA186" s="45"/>
      <c r="BB186" s="45"/>
      <c r="BC186" s="45"/>
      <c r="BD186" s="45"/>
      <c r="BE186" s="3"/>
      <c r="BF186" s="3"/>
      <c r="BG186" s="3"/>
      <c r="BH186" s="3"/>
    </row>
    <row r="187" spans="1:60" ht="25.5" hidden="1" customHeight="1" x14ac:dyDescent="0.15">
      <c r="A187" s="61"/>
      <c r="B187" s="45"/>
      <c r="C187" s="418"/>
      <c r="D187" s="419"/>
      <c r="E187" s="419"/>
      <c r="F187" s="419"/>
      <c r="G187" s="419"/>
      <c r="H187" s="419"/>
      <c r="I187" s="419"/>
      <c r="J187" s="419"/>
      <c r="K187" s="419"/>
      <c r="L187" s="419"/>
      <c r="M187" s="419"/>
      <c r="N187" s="419"/>
      <c r="O187" s="419"/>
      <c r="P187" s="419"/>
      <c r="Q187" s="419"/>
      <c r="R187" s="419"/>
      <c r="S187" s="419"/>
      <c r="T187" s="419"/>
      <c r="U187" s="419"/>
      <c r="V187" s="419"/>
      <c r="W187" s="419"/>
      <c r="X187" s="419"/>
      <c r="Y187" s="419"/>
      <c r="Z187" s="419"/>
      <c r="AA187" s="419"/>
      <c r="AB187" s="420"/>
      <c r="AC187" s="45"/>
      <c r="AD187" s="45"/>
      <c r="AE187" s="72" t="s">
        <v>45</v>
      </c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45"/>
      <c r="AS187" s="45"/>
      <c r="AT187" s="45"/>
      <c r="AU187" s="45"/>
      <c r="AV187" s="45"/>
      <c r="AW187" s="45" t="s">
        <v>46</v>
      </c>
      <c r="AX187" s="45"/>
      <c r="AY187" s="45"/>
      <c r="AZ187" s="45" t="s">
        <v>47</v>
      </c>
      <c r="BA187" s="137"/>
      <c r="BB187" s="45"/>
      <c r="BC187" s="45"/>
      <c r="BD187" s="45"/>
      <c r="BE187" s="3"/>
      <c r="BF187" s="3"/>
      <c r="BG187" s="3"/>
      <c r="BH187" s="3"/>
    </row>
    <row r="188" spans="1:60" s="59" customFormat="1" ht="25.5" hidden="1" customHeight="1" x14ac:dyDescent="0.15">
      <c r="A188" s="61"/>
      <c r="B188" s="45"/>
      <c r="C188" s="418"/>
      <c r="D188" s="419"/>
      <c r="E188" s="419"/>
      <c r="F188" s="419"/>
      <c r="G188" s="419"/>
      <c r="H188" s="419"/>
      <c r="I188" s="419"/>
      <c r="J188" s="419"/>
      <c r="K188" s="419"/>
      <c r="L188" s="419"/>
      <c r="M188" s="419"/>
      <c r="N188" s="419"/>
      <c r="O188" s="419"/>
      <c r="P188" s="419"/>
      <c r="Q188" s="419"/>
      <c r="R188" s="419"/>
      <c r="S188" s="419"/>
      <c r="T188" s="419"/>
      <c r="U188" s="419"/>
      <c r="V188" s="419"/>
      <c r="W188" s="419"/>
      <c r="X188" s="419"/>
      <c r="Y188" s="419"/>
      <c r="Z188" s="419"/>
      <c r="AA188" s="419"/>
      <c r="AB188" s="420"/>
      <c r="AC188" s="48"/>
      <c r="AD188" s="48"/>
      <c r="AE188" s="421" t="s">
        <v>59</v>
      </c>
      <c r="AF188" s="422"/>
      <c r="AG188" s="422"/>
      <c r="AH188" s="422"/>
      <c r="AI188" s="422"/>
      <c r="AJ188" s="422"/>
      <c r="AK188" s="423"/>
      <c r="AL188" s="427">
        <f>IF(AZ178=0,0,ROUNDUP(AW188/AZ178,3))</f>
        <v>0</v>
      </c>
      <c r="AM188" s="428"/>
      <c r="AN188" s="428"/>
      <c r="AO188" s="428"/>
      <c r="AP188" s="428"/>
      <c r="AQ188" s="429"/>
      <c r="AR188" s="45"/>
      <c r="AS188" s="45"/>
      <c r="AT188" s="45"/>
      <c r="AU188" s="57"/>
      <c r="AV188" s="433" t="s">
        <v>49</v>
      </c>
      <c r="AW188" s="434">
        <f>IF(AW178-AW183&gt;0,IF(AW178-AW183&gt;AZ178,AZ178,AW178-AW183),0)</f>
        <v>0</v>
      </c>
      <c r="AX188" s="435" t="s">
        <v>50</v>
      </c>
      <c r="AY188" s="435"/>
      <c r="AZ188" s="137"/>
      <c r="BA188" s="137"/>
      <c r="BB188" s="57"/>
      <c r="BC188" s="57"/>
      <c r="BD188" s="57"/>
      <c r="BE188" s="54"/>
      <c r="BF188" s="54"/>
      <c r="BG188" s="54"/>
      <c r="BH188" s="54"/>
    </row>
    <row r="189" spans="1:60" ht="35.25" hidden="1" customHeight="1" x14ac:dyDescent="0.15">
      <c r="A189" s="75"/>
      <c r="B189" s="45"/>
      <c r="C189" s="418"/>
      <c r="D189" s="419"/>
      <c r="E189" s="419"/>
      <c r="F189" s="419"/>
      <c r="G189" s="419"/>
      <c r="H189" s="419"/>
      <c r="I189" s="419"/>
      <c r="J189" s="419"/>
      <c r="K189" s="419"/>
      <c r="L189" s="419"/>
      <c r="M189" s="419"/>
      <c r="N189" s="419"/>
      <c r="O189" s="419"/>
      <c r="P189" s="419"/>
      <c r="Q189" s="419"/>
      <c r="R189" s="419"/>
      <c r="S189" s="419"/>
      <c r="T189" s="419"/>
      <c r="U189" s="419"/>
      <c r="V189" s="419"/>
      <c r="W189" s="419"/>
      <c r="X189" s="419"/>
      <c r="Y189" s="419"/>
      <c r="Z189" s="419"/>
      <c r="AA189" s="419"/>
      <c r="AB189" s="420"/>
      <c r="AC189" s="45"/>
      <c r="AD189" s="45"/>
      <c r="AE189" s="424"/>
      <c r="AF189" s="425"/>
      <c r="AG189" s="425"/>
      <c r="AH189" s="425"/>
      <c r="AI189" s="425"/>
      <c r="AJ189" s="425"/>
      <c r="AK189" s="426"/>
      <c r="AL189" s="430"/>
      <c r="AM189" s="431"/>
      <c r="AN189" s="431"/>
      <c r="AO189" s="431"/>
      <c r="AP189" s="431"/>
      <c r="AQ189" s="432"/>
      <c r="AR189" s="45"/>
      <c r="AS189" s="45"/>
      <c r="AT189" s="45"/>
      <c r="AU189" s="433"/>
      <c r="AV189" s="433"/>
      <c r="AW189" s="434"/>
      <c r="AX189" s="435"/>
      <c r="AY189" s="435"/>
      <c r="AZ189" s="45"/>
      <c r="BA189" s="45"/>
      <c r="BB189" s="45"/>
      <c r="BC189" s="45"/>
      <c r="BD189" s="45"/>
      <c r="BE189" s="3"/>
      <c r="BF189" s="3"/>
      <c r="BG189" s="3"/>
      <c r="BH189" s="3"/>
    </row>
    <row r="190" spans="1:60" ht="25.5" hidden="1" customHeight="1" x14ac:dyDescent="0.15">
      <c r="A190" s="75"/>
      <c r="B190" s="45"/>
      <c r="C190" s="418"/>
      <c r="D190" s="419"/>
      <c r="E190" s="419"/>
      <c r="F190" s="419"/>
      <c r="G190" s="419"/>
      <c r="H190" s="419"/>
      <c r="I190" s="419"/>
      <c r="J190" s="419"/>
      <c r="K190" s="419"/>
      <c r="L190" s="419"/>
      <c r="M190" s="419"/>
      <c r="N190" s="419"/>
      <c r="O190" s="419"/>
      <c r="P190" s="419"/>
      <c r="Q190" s="419"/>
      <c r="R190" s="419"/>
      <c r="S190" s="419"/>
      <c r="T190" s="419"/>
      <c r="U190" s="419"/>
      <c r="V190" s="419"/>
      <c r="W190" s="419"/>
      <c r="X190" s="419"/>
      <c r="Y190" s="419"/>
      <c r="Z190" s="419"/>
      <c r="AA190" s="419"/>
      <c r="AB190" s="420"/>
      <c r="AC190" s="45"/>
      <c r="AD190" s="45"/>
      <c r="AE190" s="45"/>
      <c r="AF190" s="45"/>
      <c r="AG190" s="45"/>
      <c r="AH190" s="45"/>
      <c r="AI190" s="45"/>
      <c r="AJ190" s="45"/>
      <c r="AK190" s="63" t="s">
        <v>31</v>
      </c>
      <c r="AL190" s="45"/>
      <c r="AM190" s="48"/>
      <c r="AN190" s="48"/>
      <c r="AO190" s="48"/>
      <c r="AP190" s="45"/>
      <c r="AQ190" s="45"/>
      <c r="AR190" s="45"/>
      <c r="AS190" s="45"/>
      <c r="AT190" s="45"/>
      <c r="AU190" s="433"/>
      <c r="AV190" s="45"/>
      <c r="AW190" s="45"/>
      <c r="AX190" s="45"/>
      <c r="AY190" s="45"/>
      <c r="AZ190" s="45"/>
      <c r="BA190" s="45"/>
      <c r="BB190" s="45"/>
      <c r="BC190" s="45"/>
      <c r="BD190" s="45"/>
      <c r="BE190" s="3"/>
      <c r="BF190" s="3"/>
      <c r="BG190" s="3"/>
      <c r="BH190" s="3"/>
    </row>
    <row r="191" spans="1:60" ht="25.5" hidden="1" customHeight="1" x14ac:dyDescent="0.15">
      <c r="A191" s="61"/>
      <c r="B191" s="44"/>
      <c r="C191" s="418"/>
      <c r="D191" s="419"/>
      <c r="E191" s="419"/>
      <c r="F191" s="419"/>
      <c r="G191" s="419"/>
      <c r="H191" s="419"/>
      <c r="I191" s="419"/>
      <c r="J191" s="419"/>
      <c r="K191" s="419"/>
      <c r="L191" s="419"/>
      <c r="M191" s="419"/>
      <c r="N191" s="419"/>
      <c r="O191" s="419"/>
      <c r="P191" s="419"/>
      <c r="Q191" s="419"/>
      <c r="R191" s="419"/>
      <c r="S191" s="419"/>
      <c r="T191" s="419"/>
      <c r="U191" s="419"/>
      <c r="V191" s="419"/>
      <c r="W191" s="419"/>
      <c r="X191" s="419"/>
      <c r="Y191" s="419"/>
      <c r="Z191" s="419"/>
      <c r="AA191" s="419"/>
      <c r="AB191" s="420"/>
      <c r="AC191" s="45"/>
      <c r="AD191" s="45"/>
      <c r="AE191" s="45"/>
      <c r="AF191" s="45"/>
      <c r="AG191" s="45"/>
      <c r="AH191" s="45"/>
      <c r="AI191" s="45"/>
      <c r="AJ191" s="45"/>
      <c r="AK191" s="64" t="s">
        <v>51</v>
      </c>
      <c r="AL191" s="45"/>
      <c r="AM191" s="48"/>
      <c r="AN191" s="48"/>
      <c r="AO191" s="48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3"/>
      <c r="BF191" s="3"/>
      <c r="BG191" s="3"/>
      <c r="BH191" s="3"/>
    </row>
    <row r="192" spans="1:60" ht="25.5" hidden="1" customHeight="1" x14ac:dyDescent="0.15">
      <c r="A192" s="61"/>
      <c r="B192" s="44"/>
      <c r="C192" s="407" t="s">
        <v>52</v>
      </c>
      <c r="D192" s="408"/>
      <c r="E192" s="409" t="s">
        <v>60</v>
      </c>
      <c r="F192" s="409"/>
      <c r="G192" s="409"/>
      <c r="H192" s="409"/>
      <c r="I192" s="409"/>
      <c r="J192" s="409"/>
      <c r="K192" s="409"/>
      <c r="L192" s="409"/>
      <c r="M192" s="409"/>
      <c r="N192" s="409"/>
      <c r="O192" s="409"/>
      <c r="P192" s="409"/>
      <c r="Q192" s="409"/>
      <c r="R192" s="409"/>
      <c r="S192" s="409"/>
      <c r="T192" s="409"/>
      <c r="U192" s="409"/>
      <c r="V192" s="409"/>
      <c r="W192" s="409"/>
      <c r="X192" s="409"/>
      <c r="Y192" s="409"/>
      <c r="Z192" s="409"/>
      <c r="AA192" s="409"/>
      <c r="AB192" s="410"/>
      <c r="AC192" s="45"/>
      <c r="AD192" s="45"/>
      <c r="AE192" s="45"/>
      <c r="AF192" s="45"/>
      <c r="AG192" s="45"/>
      <c r="AH192" s="45"/>
      <c r="AI192" s="45"/>
      <c r="AJ192" s="45"/>
      <c r="AK192" s="64"/>
      <c r="AL192" s="45"/>
      <c r="AM192" s="48"/>
      <c r="AN192" s="48"/>
      <c r="AO192" s="48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3"/>
      <c r="BF192" s="3"/>
      <c r="BG192" s="3"/>
      <c r="BH192" s="3"/>
    </row>
    <row r="193" spans="1:60" ht="17.25" hidden="1" customHeight="1" x14ac:dyDescent="0.15">
      <c r="A193" s="65"/>
      <c r="B193" s="66"/>
      <c r="C193" s="66"/>
      <c r="D193" s="66"/>
      <c r="E193" s="66"/>
      <c r="F193" s="67"/>
      <c r="G193" s="66"/>
      <c r="H193" s="66"/>
      <c r="I193" s="66"/>
      <c r="J193" s="66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9"/>
      <c r="AL193" s="68"/>
      <c r="AM193" s="70"/>
      <c r="AN193" s="70"/>
      <c r="AO193" s="70"/>
      <c r="AP193" s="68"/>
      <c r="AQ193" s="68"/>
      <c r="AR193" s="68"/>
      <c r="AS193" s="68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3"/>
      <c r="BF193" s="3"/>
      <c r="BG193" s="3"/>
      <c r="BH193" s="3"/>
    </row>
    <row r="194" spans="1:60" ht="25.5" hidden="1" customHeight="1" x14ac:dyDescent="0.15">
      <c r="A194" s="465" t="s">
        <v>69</v>
      </c>
      <c r="B194" s="466"/>
      <c r="C194" s="466"/>
      <c r="D194" s="466"/>
      <c r="E194" s="466"/>
      <c r="F194" s="466"/>
      <c r="G194" s="466"/>
      <c r="H194" s="466"/>
      <c r="I194" s="467"/>
      <c r="J194" s="37"/>
      <c r="K194" s="71" t="s">
        <v>62</v>
      </c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37"/>
      <c r="AP194" s="37"/>
      <c r="AQ194" s="37"/>
      <c r="AR194" s="37"/>
      <c r="AS194" s="37"/>
      <c r="AT194" s="37"/>
      <c r="AU194" s="45"/>
      <c r="AV194" s="45" t="s">
        <v>16</v>
      </c>
      <c r="AW194" s="48"/>
      <c r="AX194" s="48"/>
      <c r="AY194" s="48"/>
      <c r="AZ194" s="48"/>
      <c r="BA194" s="45"/>
      <c r="BB194" s="48"/>
      <c r="BC194" s="48"/>
      <c r="BD194" s="48"/>
      <c r="BE194" s="10"/>
      <c r="BF194" s="10"/>
      <c r="BG194" s="10"/>
      <c r="BH194" s="3"/>
    </row>
    <row r="195" spans="1:60" ht="17.25" hidden="1" customHeight="1" x14ac:dyDescent="0.15">
      <c r="A195" s="468"/>
      <c r="B195" s="469"/>
      <c r="C195" s="469"/>
      <c r="D195" s="469"/>
      <c r="E195" s="469"/>
      <c r="F195" s="469"/>
      <c r="G195" s="469"/>
      <c r="H195" s="469"/>
      <c r="I195" s="470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9"/>
      <c r="Y195" s="39"/>
      <c r="Z195" s="39"/>
      <c r="AA195" s="39"/>
      <c r="AB195" s="39"/>
      <c r="AC195" s="39"/>
      <c r="AD195" s="39"/>
      <c r="AE195" s="40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41"/>
      <c r="AQ195" s="41"/>
      <c r="AR195" s="41"/>
      <c r="AS195" s="41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3"/>
      <c r="BF195" s="3"/>
      <c r="BG195" s="3"/>
      <c r="BH195" s="3"/>
    </row>
    <row r="196" spans="1:60" ht="28.5" hidden="1" customHeight="1" x14ac:dyDescent="0.15">
      <c r="A196" s="42"/>
      <c r="B196" s="43" t="s">
        <v>17</v>
      </c>
      <c r="C196" s="44"/>
      <c r="D196" s="44"/>
      <c r="E196" s="44"/>
      <c r="F196" s="45"/>
      <c r="G196" s="46"/>
      <c r="H196" s="45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145"/>
      <c r="AB196" s="48"/>
      <c r="AC196" s="48"/>
      <c r="AD196" s="48"/>
      <c r="AE196" s="43" t="s">
        <v>18</v>
      </c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5"/>
      <c r="AV196" s="45"/>
      <c r="AW196" s="45" t="s">
        <v>19</v>
      </c>
      <c r="AX196" s="45"/>
      <c r="AY196" s="45"/>
      <c r="AZ196" s="45" t="s">
        <v>20</v>
      </c>
      <c r="BA196" s="45"/>
      <c r="BB196" s="45"/>
      <c r="BC196" s="45"/>
      <c r="BD196" s="45"/>
      <c r="BE196" s="3"/>
      <c r="BF196" s="3"/>
      <c r="BG196" s="3"/>
      <c r="BH196" s="3"/>
    </row>
    <row r="197" spans="1:60" ht="25.5" hidden="1" customHeight="1" x14ac:dyDescent="0.15">
      <c r="A197" s="42"/>
      <c r="B197" s="335" t="s">
        <v>21</v>
      </c>
      <c r="C197" s="453"/>
      <c r="D197" s="453"/>
      <c r="E197" s="454"/>
      <c r="F197" s="458" t="s">
        <v>22</v>
      </c>
      <c r="G197" s="458"/>
      <c r="H197" s="448"/>
      <c r="I197" s="448"/>
      <c r="J197" s="441" t="s">
        <v>23</v>
      </c>
      <c r="K197" s="441"/>
      <c r="L197" s="448"/>
      <c r="M197" s="448"/>
      <c r="N197" s="441" t="s">
        <v>24</v>
      </c>
      <c r="O197" s="443"/>
      <c r="P197" s="459" t="s">
        <v>25</v>
      </c>
      <c r="Q197" s="443"/>
      <c r="R197" s="445" t="s">
        <v>26</v>
      </c>
      <c r="S197" s="445"/>
      <c r="T197" s="448"/>
      <c r="U197" s="448"/>
      <c r="V197" s="441" t="s">
        <v>23</v>
      </c>
      <c r="W197" s="441"/>
      <c r="X197" s="448"/>
      <c r="Y197" s="448"/>
      <c r="Z197" s="441" t="s">
        <v>24</v>
      </c>
      <c r="AA197" s="443"/>
      <c r="AB197" s="45"/>
      <c r="AC197" s="45"/>
      <c r="AD197" s="45"/>
      <c r="AE197" s="421" t="s">
        <v>56</v>
      </c>
      <c r="AF197" s="460"/>
      <c r="AG197" s="460"/>
      <c r="AH197" s="460"/>
      <c r="AI197" s="462"/>
      <c r="AJ197" s="438">
        <f>ROUNDDOWN(AZ197/60,0)</f>
        <v>0</v>
      </c>
      <c r="AK197" s="438"/>
      <c r="AL197" s="460" t="s">
        <v>28</v>
      </c>
      <c r="AM197" s="460"/>
      <c r="AN197" s="438">
        <f>AZ197-AJ197*60</f>
        <v>0</v>
      </c>
      <c r="AO197" s="438"/>
      <c r="AP197" s="441" t="s">
        <v>24</v>
      </c>
      <c r="AQ197" s="443"/>
      <c r="AR197" s="53"/>
      <c r="AS197" s="45"/>
      <c r="AT197" s="45"/>
      <c r="AU197" s="433"/>
      <c r="AV197" s="433" t="s">
        <v>29</v>
      </c>
      <c r="AW197" s="436">
        <f>T197*60+X197</f>
        <v>0</v>
      </c>
      <c r="AX197" s="45"/>
      <c r="AY197" s="433" t="s">
        <v>30</v>
      </c>
      <c r="AZ197" s="436">
        <f>(T197*60+X197)-(H197*60+L197)</f>
        <v>0</v>
      </c>
      <c r="BA197" s="45"/>
      <c r="BB197" s="45"/>
      <c r="BC197" s="45"/>
      <c r="BD197" s="45"/>
      <c r="BE197" s="3"/>
      <c r="BF197" s="3"/>
      <c r="BG197" s="3"/>
      <c r="BH197" s="3"/>
    </row>
    <row r="198" spans="1:60" ht="35.25" hidden="1" customHeight="1" x14ac:dyDescent="0.15">
      <c r="A198" s="42"/>
      <c r="B198" s="455"/>
      <c r="C198" s="456"/>
      <c r="D198" s="456"/>
      <c r="E198" s="457"/>
      <c r="F198" s="458"/>
      <c r="G198" s="458"/>
      <c r="H198" s="450"/>
      <c r="I198" s="450"/>
      <c r="J198" s="442"/>
      <c r="K198" s="442"/>
      <c r="L198" s="450"/>
      <c r="M198" s="450"/>
      <c r="N198" s="442"/>
      <c r="O198" s="444"/>
      <c r="P198" s="452"/>
      <c r="Q198" s="444"/>
      <c r="R198" s="446"/>
      <c r="S198" s="446"/>
      <c r="T198" s="450"/>
      <c r="U198" s="450"/>
      <c r="V198" s="442"/>
      <c r="W198" s="442"/>
      <c r="X198" s="450"/>
      <c r="Y198" s="450"/>
      <c r="Z198" s="442"/>
      <c r="AA198" s="444"/>
      <c r="AB198" s="45"/>
      <c r="AC198" s="45"/>
      <c r="AD198" s="45"/>
      <c r="AE198" s="463"/>
      <c r="AF198" s="461"/>
      <c r="AG198" s="461"/>
      <c r="AH198" s="461"/>
      <c r="AI198" s="464"/>
      <c r="AJ198" s="440"/>
      <c r="AK198" s="440"/>
      <c r="AL198" s="461"/>
      <c r="AM198" s="461"/>
      <c r="AN198" s="440"/>
      <c r="AO198" s="440"/>
      <c r="AP198" s="442"/>
      <c r="AQ198" s="444"/>
      <c r="AR198" s="53"/>
      <c r="AS198" s="45"/>
      <c r="AT198" s="45"/>
      <c r="AU198" s="433"/>
      <c r="AV198" s="433"/>
      <c r="AW198" s="436"/>
      <c r="AX198" s="45"/>
      <c r="AY198" s="433"/>
      <c r="AZ198" s="436"/>
      <c r="BA198" s="45"/>
      <c r="BB198" s="45"/>
      <c r="BC198" s="45"/>
      <c r="BD198" s="45"/>
      <c r="BE198" s="3"/>
      <c r="BF198" s="3"/>
      <c r="BG198" s="3"/>
      <c r="BH198" s="3"/>
    </row>
    <row r="199" spans="1:60" ht="17.25" hidden="1" customHeight="1" x14ac:dyDescent="0.15">
      <c r="A199" s="42"/>
      <c r="B199" s="49"/>
      <c r="C199" s="49"/>
      <c r="D199" s="49"/>
      <c r="E199" s="49"/>
      <c r="F199" s="50"/>
      <c r="G199" s="50"/>
      <c r="H199" s="144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48"/>
      <c r="Y199" s="48"/>
      <c r="Z199" s="46"/>
      <c r="AA199" s="145"/>
      <c r="AB199" s="48"/>
      <c r="AC199" s="48"/>
      <c r="AD199" s="48"/>
      <c r="AE199" s="53"/>
      <c r="AF199" s="53"/>
      <c r="AG199" s="53"/>
      <c r="AH199" s="53"/>
      <c r="AI199" s="53"/>
      <c r="AJ199" s="52" t="s">
        <v>31</v>
      </c>
      <c r="AK199" s="53"/>
      <c r="AL199" s="53"/>
      <c r="AM199" s="53"/>
      <c r="AN199" s="53"/>
      <c r="AO199" s="53"/>
      <c r="AP199" s="53"/>
      <c r="AQ199" s="53"/>
      <c r="AR199" s="53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3"/>
      <c r="BF199" s="3"/>
      <c r="BG199" s="3"/>
      <c r="BH199" s="3"/>
    </row>
    <row r="200" spans="1:60" s="45" customFormat="1" ht="25.5" hidden="1" customHeight="1" x14ac:dyDescent="0.15">
      <c r="A200" s="42"/>
      <c r="B200" s="43"/>
      <c r="C200" s="44"/>
      <c r="D200" s="44"/>
      <c r="E200" s="44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145"/>
      <c r="X200" s="48"/>
      <c r="Y200" s="48"/>
      <c r="Z200" s="46"/>
      <c r="AA200" s="145"/>
      <c r="AB200" s="48"/>
      <c r="AC200" s="48"/>
      <c r="AD200" s="48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W200" s="57" t="s">
        <v>32</v>
      </c>
      <c r="AZ200" s="45" t="s">
        <v>33</v>
      </c>
      <c r="BC200" s="45" t="s">
        <v>34</v>
      </c>
      <c r="BE200" s="3"/>
      <c r="BF200" s="3"/>
      <c r="BG200" s="3"/>
      <c r="BH200" s="3"/>
    </row>
    <row r="201" spans="1:60" s="59" customFormat="1" ht="25.5" hidden="1" customHeight="1" x14ac:dyDescent="0.15">
      <c r="A201" s="55"/>
      <c r="B201" s="56" t="s">
        <v>158</v>
      </c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7"/>
      <c r="P201" s="56"/>
      <c r="Q201" s="56"/>
      <c r="R201" s="56"/>
      <c r="S201" s="56"/>
      <c r="T201" s="56"/>
      <c r="U201" s="14"/>
      <c r="V201" s="56"/>
      <c r="W201" s="56"/>
      <c r="X201" s="48"/>
      <c r="Y201" s="48"/>
      <c r="Z201" s="46"/>
      <c r="AA201" s="145"/>
      <c r="AB201" s="48"/>
      <c r="AC201" s="48"/>
      <c r="AD201" s="48"/>
      <c r="AE201" s="72" t="s">
        <v>35</v>
      </c>
      <c r="AF201" s="73"/>
      <c r="AG201" s="58"/>
      <c r="AH201" s="58"/>
      <c r="AI201" s="58"/>
      <c r="AJ201" s="58"/>
      <c r="AK201" s="58"/>
      <c r="AL201" s="58"/>
      <c r="AM201" s="58"/>
      <c r="AN201" s="53"/>
      <c r="AO201" s="53"/>
      <c r="AP201" s="53"/>
      <c r="AQ201" s="74"/>
      <c r="AR201" s="53"/>
      <c r="AS201" s="45"/>
      <c r="AT201" s="45"/>
      <c r="AU201" s="57"/>
      <c r="AV201" s="57"/>
      <c r="AW201" s="57" t="s">
        <v>36</v>
      </c>
      <c r="AX201" s="57"/>
      <c r="AY201" s="57"/>
      <c r="AZ201" s="45" t="s">
        <v>37</v>
      </c>
      <c r="BA201" s="57"/>
      <c r="BB201" s="45"/>
      <c r="BC201" s="45" t="s">
        <v>38</v>
      </c>
      <c r="BD201" s="57"/>
      <c r="BE201" s="3"/>
      <c r="BF201" s="54"/>
      <c r="BG201" s="54"/>
      <c r="BH201" s="54"/>
    </row>
    <row r="202" spans="1:60" ht="25.5" hidden="1" customHeight="1" x14ac:dyDescent="0.15">
      <c r="A202" s="42"/>
      <c r="B202" s="335" t="s">
        <v>57</v>
      </c>
      <c r="C202" s="453"/>
      <c r="D202" s="453"/>
      <c r="E202" s="454"/>
      <c r="F202" s="458" t="s">
        <v>22</v>
      </c>
      <c r="G202" s="458"/>
      <c r="H202" s="448"/>
      <c r="I202" s="448"/>
      <c r="J202" s="441" t="s">
        <v>23</v>
      </c>
      <c r="K202" s="441"/>
      <c r="L202" s="448"/>
      <c r="M202" s="448"/>
      <c r="N202" s="441" t="s">
        <v>24</v>
      </c>
      <c r="O202" s="443"/>
      <c r="P202" s="459" t="s">
        <v>25</v>
      </c>
      <c r="Q202" s="443"/>
      <c r="R202" s="445" t="s">
        <v>26</v>
      </c>
      <c r="S202" s="445"/>
      <c r="T202" s="447"/>
      <c r="U202" s="448"/>
      <c r="V202" s="441" t="s">
        <v>23</v>
      </c>
      <c r="W202" s="441"/>
      <c r="X202" s="448"/>
      <c r="Y202" s="448"/>
      <c r="Z202" s="441" t="s">
        <v>24</v>
      </c>
      <c r="AA202" s="443"/>
      <c r="AB202" s="48"/>
      <c r="AC202" s="48"/>
      <c r="AD202" s="48"/>
      <c r="AE202" s="451" t="s">
        <v>58</v>
      </c>
      <c r="AF202" s="441"/>
      <c r="AG202" s="441"/>
      <c r="AH202" s="441"/>
      <c r="AI202" s="443"/>
      <c r="AJ202" s="437">
        <f>ROUNDDOWN(AW207/60,0)</f>
        <v>0</v>
      </c>
      <c r="AK202" s="438"/>
      <c r="AL202" s="441" t="s">
        <v>23</v>
      </c>
      <c r="AM202" s="441"/>
      <c r="AN202" s="438">
        <f>AW207-AJ202*60</f>
        <v>0</v>
      </c>
      <c r="AO202" s="438"/>
      <c r="AP202" s="441" t="s">
        <v>24</v>
      </c>
      <c r="AQ202" s="443"/>
      <c r="AR202" s="53"/>
      <c r="AS202" s="60"/>
      <c r="AT202" s="60"/>
      <c r="AU202" s="45"/>
      <c r="AV202" s="433" t="s">
        <v>40</v>
      </c>
      <c r="AW202" s="436">
        <f>IF(AZ202&lt;=BC202,BC202,AW197)</f>
        <v>1200</v>
      </c>
      <c r="AX202" s="153"/>
      <c r="AY202" s="433" t="s">
        <v>41</v>
      </c>
      <c r="AZ202" s="436">
        <f>T202*60+X202</f>
        <v>0</v>
      </c>
      <c r="BA202" s="153"/>
      <c r="BB202" s="433" t="s">
        <v>42</v>
      </c>
      <c r="BC202" s="436">
        <f>IF(C211="☑",21*60,20*60)</f>
        <v>1200</v>
      </c>
      <c r="BD202" s="45"/>
      <c r="BE202" s="3"/>
      <c r="BF202" s="3"/>
      <c r="BG202" s="3"/>
      <c r="BH202" s="3"/>
    </row>
    <row r="203" spans="1:60" ht="35.25" hidden="1" customHeight="1" x14ac:dyDescent="0.15">
      <c r="A203" s="42"/>
      <c r="B203" s="455"/>
      <c r="C203" s="456"/>
      <c r="D203" s="456"/>
      <c r="E203" s="457"/>
      <c r="F203" s="458"/>
      <c r="G203" s="458"/>
      <c r="H203" s="450"/>
      <c r="I203" s="450"/>
      <c r="J203" s="442"/>
      <c r="K203" s="442"/>
      <c r="L203" s="450"/>
      <c r="M203" s="450"/>
      <c r="N203" s="442"/>
      <c r="O203" s="444"/>
      <c r="P203" s="452"/>
      <c r="Q203" s="444"/>
      <c r="R203" s="446"/>
      <c r="S203" s="446"/>
      <c r="T203" s="449"/>
      <c r="U203" s="450"/>
      <c r="V203" s="442"/>
      <c r="W203" s="442"/>
      <c r="X203" s="450"/>
      <c r="Y203" s="450"/>
      <c r="Z203" s="442"/>
      <c r="AA203" s="444"/>
      <c r="AB203" s="45"/>
      <c r="AC203" s="45"/>
      <c r="AD203" s="45"/>
      <c r="AE203" s="452"/>
      <c r="AF203" s="442"/>
      <c r="AG203" s="442"/>
      <c r="AH203" s="442"/>
      <c r="AI203" s="444"/>
      <c r="AJ203" s="439"/>
      <c r="AK203" s="440"/>
      <c r="AL203" s="442"/>
      <c r="AM203" s="442"/>
      <c r="AN203" s="440"/>
      <c r="AO203" s="440"/>
      <c r="AP203" s="442"/>
      <c r="AQ203" s="444"/>
      <c r="AR203" s="53"/>
      <c r="AS203" s="60"/>
      <c r="AT203" s="60"/>
      <c r="AU203" s="45"/>
      <c r="AV203" s="433"/>
      <c r="AW203" s="436"/>
      <c r="AX203" s="153"/>
      <c r="AY203" s="433"/>
      <c r="AZ203" s="436"/>
      <c r="BA203" s="153"/>
      <c r="BB203" s="433"/>
      <c r="BC203" s="436"/>
      <c r="BD203" s="45"/>
      <c r="BE203" s="3"/>
      <c r="BF203" s="3"/>
      <c r="BG203" s="3"/>
      <c r="BH203" s="3"/>
    </row>
    <row r="204" spans="1:60" ht="17.25" hidden="1" customHeight="1" x14ac:dyDescent="0.15">
      <c r="A204" s="61"/>
      <c r="B204" s="49"/>
      <c r="C204" s="49"/>
      <c r="D204" s="49"/>
      <c r="E204" s="49"/>
      <c r="F204" s="45"/>
      <c r="G204" s="49"/>
      <c r="H204" s="144"/>
      <c r="I204" s="49"/>
      <c r="J204" s="49"/>
      <c r="K204" s="49"/>
      <c r="L204" s="49"/>
      <c r="M204" s="49"/>
      <c r="N204" s="49"/>
      <c r="O204" s="49"/>
      <c r="P204" s="62"/>
      <c r="Q204" s="49"/>
      <c r="R204" s="49"/>
      <c r="S204" s="49"/>
      <c r="T204" s="49"/>
      <c r="U204" s="49"/>
      <c r="V204" s="49"/>
      <c r="W204" s="49"/>
      <c r="X204" s="48"/>
      <c r="Y204" s="48"/>
      <c r="Z204" s="46"/>
      <c r="AA204" s="45"/>
      <c r="AB204" s="45"/>
      <c r="AC204" s="45"/>
      <c r="AD204" s="45"/>
      <c r="AE204" s="74"/>
      <c r="AF204" s="74"/>
      <c r="AG204" s="74"/>
      <c r="AH204" s="74"/>
      <c r="AI204" s="74"/>
      <c r="AJ204" s="52" t="s">
        <v>31</v>
      </c>
      <c r="AK204" s="74"/>
      <c r="AL204" s="74"/>
      <c r="AM204" s="74"/>
      <c r="AN204" s="74"/>
      <c r="AO204" s="74"/>
      <c r="AP204" s="74"/>
      <c r="AQ204" s="74"/>
      <c r="AR204" s="74"/>
      <c r="AS204" s="45"/>
      <c r="AT204" s="45"/>
      <c r="AU204" s="45"/>
      <c r="AV204" s="45"/>
      <c r="AW204" s="45"/>
      <c r="AX204" s="45"/>
      <c r="AY204" s="45"/>
      <c r="AZ204" s="111" t="s">
        <v>43</v>
      </c>
      <c r="BA204" s="45"/>
      <c r="BB204" s="45"/>
      <c r="BC204" s="45"/>
      <c r="BD204" s="45"/>
      <c r="BE204" s="3"/>
      <c r="BF204" s="3"/>
      <c r="BG204" s="3"/>
      <c r="BH204" s="3"/>
    </row>
    <row r="205" spans="1:60" ht="25.5" hidden="1" customHeight="1" x14ac:dyDescent="0.2">
      <c r="A205" s="61"/>
      <c r="B205" s="45"/>
      <c r="C205" s="415" t="s">
        <v>165</v>
      </c>
      <c r="D205" s="416"/>
      <c r="E205" s="416"/>
      <c r="F205" s="416"/>
      <c r="G205" s="416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  <c r="T205" s="416"/>
      <c r="U205" s="416"/>
      <c r="V205" s="416"/>
      <c r="W205" s="416"/>
      <c r="X205" s="416"/>
      <c r="Y205" s="416"/>
      <c r="Z205" s="416"/>
      <c r="AA205" s="416"/>
      <c r="AB205" s="417"/>
      <c r="AC205" s="45"/>
      <c r="AD205" s="45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45"/>
      <c r="AT205" s="45"/>
      <c r="AU205" s="45"/>
      <c r="AV205" s="45"/>
      <c r="AW205" s="45"/>
      <c r="AX205" s="45"/>
      <c r="AY205" s="45"/>
      <c r="AZ205" s="136" t="s">
        <v>44</v>
      </c>
      <c r="BA205" s="45"/>
      <c r="BB205" s="45"/>
      <c r="BC205" s="45"/>
      <c r="BD205" s="45"/>
      <c r="BE205" s="3"/>
      <c r="BF205" s="3"/>
      <c r="BG205" s="3"/>
      <c r="BH205" s="3"/>
    </row>
    <row r="206" spans="1:60" ht="25.5" hidden="1" customHeight="1" x14ac:dyDescent="0.15">
      <c r="A206" s="61"/>
      <c r="B206" s="45"/>
      <c r="C206" s="418"/>
      <c r="D206" s="419"/>
      <c r="E206" s="419"/>
      <c r="F206" s="419"/>
      <c r="G206" s="419"/>
      <c r="H206" s="419"/>
      <c r="I206" s="419"/>
      <c r="J206" s="419"/>
      <c r="K206" s="419"/>
      <c r="L206" s="419"/>
      <c r="M206" s="419"/>
      <c r="N206" s="419"/>
      <c r="O206" s="419"/>
      <c r="P206" s="419"/>
      <c r="Q206" s="419"/>
      <c r="R206" s="419"/>
      <c r="S206" s="419"/>
      <c r="T206" s="419"/>
      <c r="U206" s="419"/>
      <c r="V206" s="419"/>
      <c r="W206" s="419"/>
      <c r="X206" s="419"/>
      <c r="Y206" s="419"/>
      <c r="Z206" s="419"/>
      <c r="AA206" s="419"/>
      <c r="AB206" s="420"/>
      <c r="AC206" s="45"/>
      <c r="AD206" s="45"/>
      <c r="AE206" s="72" t="s">
        <v>45</v>
      </c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45"/>
      <c r="AT206" s="45"/>
      <c r="AU206" s="45"/>
      <c r="AV206" s="45"/>
      <c r="AW206" s="45" t="s">
        <v>46</v>
      </c>
      <c r="AX206" s="45"/>
      <c r="AY206" s="45"/>
      <c r="AZ206" s="45" t="s">
        <v>47</v>
      </c>
      <c r="BA206" s="137"/>
      <c r="BB206" s="45"/>
      <c r="BC206" s="45"/>
      <c r="BD206" s="45"/>
      <c r="BE206" s="3"/>
      <c r="BF206" s="3"/>
      <c r="BG206" s="3"/>
      <c r="BH206" s="3"/>
    </row>
    <row r="207" spans="1:60" s="59" customFormat="1" ht="25.5" hidden="1" customHeight="1" x14ac:dyDescent="0.15">
      <c r="A207" s="61"/>
      <c r="B207" s="45"/>
      <c r="C207" s="418"/>
      <c r="D207" s="419"/>
      <c r="E207" s="419"/>
      <c r="F207" s="419"/>
      <c r="G207" s="419"/>
      <c r="H207" s="419"/>
      <c r="I207" s="419"/>
      <c r="J207" s="419"/>
      <c r="K207" s="419"/>
      <c r="L207" s="419"/>
      <c r="M207" s="419"/>
      <c r="N207" s="419"/>
      <c r="O207" s="419"/>
      <c r="P207" s="419"/>
      <c r="Q207" s="419"/>
      <c r="R207" s="419"/>
      <c r="S207" s="419"/>
      <c r="T207" s="419"/>
      <c r="U207" s="419"/>
      <c r="V207" s="419"/>
      <c r="W207" s="419"/>
      <c r="X207" s="419"/>
      <c r="Y207" s="419"/>
      <c r="Z207" s="419"/>
      <c r="AA207" s="419"/>
      <c r="AB207" s="420"/>
      <c r="AC207" s="48"/>
      <c r="AD207" s="48"/>
      <c r="AE207" s="421" t="s">
        <v>59</v>
      </c>
      <c r="AF207" s="422"/>
      <c r="AG207" s="422"/>
      <c r="AH207" s="422"/>
      <c r="AI207" s="422"/>
      <c r="AJ207" s="422"/>
      <c r="AK207" s="423"/>
      <c r="AL207" s="427">
        <f>IF(AZ197=0,0,ROUNDUP(AW207/AZ197,3))</f>
        <v>0</v>
      </c>
      <c r="AM207" s="428"/>
      <c r="AN207" s="428"/>
      <c r="AO207" s="428"/>
      <c r="AP207" s="428"/>
      <c r="AQ207" s="429"/>
      <c r="AR207" s="74"/>
      <c r="AS207" s="45"/>
      <c r="AT207" s="45"/>
      <c r="AU207" s="57"/>
      <c r="AV207" s="433" t="s">
        <v>49</v>
      </c>
      <c r="AW207" s="434">
        <f>IF(AW197-AW202&gt;0,IF(AW197-AW202&gt;AZ197,AZ197,AW197-AW202),0)</f>
        <v>0</v>
      </c>
      <c r="AX207" s="435" t="s">
        <v>50</v>
      </c>
      <c r="AY207" s="435"/>
      <c r="AZ207" s="137"/>
      <c r="BA207" s="137"/>
      <c r="BB207" s="57"/>
      <c r="BC207" s="57"/>
      <c r="BD207" s="57"/>
      <c r="BE207" s="54"/>
      <c r="BF207" s="54"/>
      <c r="BG207" s="54"/>
      <c r="BH207" s="54"/>
    </row>
    <row r="208" spans="1:60" ht="35.25" hidden="1" customHeight="1" x14ac:dyDescent="0.15">
      <c r="A208" s="75"/>
      <c r="B208" s="45"/>
      <c r="C208" s="418"/>
      <c r="D208" s="419"/>
      <c r="E208" s="419"/>
      <c r="F208" s="419"/>
      <c r="G208" s="419"/>
      <c r="H208" s="419"/>
      <c r="I208" s="419"/>
      <c r="J208" s="419"/>
      <c r="K208" s="419"/>
      <c r="L208" s="419"/>
      <c r="M208" s="419"/>
      <c r="N208" s="419"/>
      <c r="O208" s="419"/>
      <c r="P208" s="419"/>
      <c r="Q208" s="419"/>
      <c r="R208" s="419"/>
      <c r="S208" s="419"/>
      <c r="T208" s="419"/>
      <c r="U208" s="419"/>
      <c r="V208" s="419"/>
      <c r="W208" s="419"/>
      <c r="X208" s="419"/>
      <c r="Y208" s="419"/>
      <c r="Z208" s="419"/>
      <c r="AA208" s="419"/>
      <c r="AB208" s="420"/>
      <c r="AC208" s="45"/>
      <c r="AD208" s="45"/>
      <c r="AE208" s="424"/>
      <c r="AF208" s="425"/>
      <c r="AG208" s="425"/>
      <c r="AH208" s="425"/>
      <c r="AI208" s="425"/>
      <c r="AJ208" s="425"/>
      <c r="AK208" s="426"/>
      <c r="AL208" s="430"/>
      <c r="AM208" s="431"/>
      <c r="AN208" s="431"/>
      <c r="AO208" s="431"/>
      <c r="AP208" s="431"/>
      <c r="AQ208" s="432"/>
      <c r="AR208" s="74"/>
      <c r="AS208" s="45"/>
      <c r="AT208" s="45"/>
      <c r="AU208" s="433"/>
      <c r="AV208" s="433"/>
      <c r="AW208" s="434"/>
      <c r="AX208" s="435"/>
      <c r="AY208" s="435"/>
      <c r="AZ208" s="45"/>
      <c r="BA208" s="45"/>
      <c r="BB208" s="45"/>
      <c r="BC208" s="45"/>
      <c r="BD208" s="45"/>
      <c r="BE208" s="3"/>
      <c r="BF208" s="3"/>
      <c r="BG208" s="3"/>
      <c r="BH208" s="3"/>
    </row>
    <row r="209" spans="1:60" ht="25.5" hidden="1" customHeight="1" x14ac:dyDescent="0.15">
      <c r="A209" s="75"/>
      <c r="B209" s="45"/>
      <c r="C209" s="418"/>
      <c r="D209" s="419"/>
      <c r="E209" s="419"/>
      <c r="F209" s="419"/>
      <c r="G209" s="419"/>
      <c r="H209" s="419"/>
      <c r="I209" s="419"/>
      <c r="J209" s="419"/>
      <c r="K209" s="419"/>
      <c r="L209" s="419"/>
      <c r="M209" s="419"/>
      <c r="N209" s="419"/>
      <c r="O209" s="419"/>
      <c r="P209" s="419"/>
      <c r="Q209" s="419"/>
      <c r="R209" s="419"/>
      <c r="S209" s="419"/>
      <c r="T209" s="419"/>
      <c r="U209" s="419"/>
      <c r="V209" s="419"/>
      <c r="W209" s="419"/>
      <c r="X209" s="419"/>
      <c r="Y209" s="419"/>
      <c r="Z209" s="419"/>
      <c r="AA209" s="419"/>
      <c r="AB209" s="420"/>
      <c r="AC209" s="45"/>
      <c r="AD209" s="45"/>
      <c r="AE209" s="45"/>
      <c r="AF209" s="45"/>
      <c r="AG209" s="45"/>
      <c r="AH209" s="45"/>
      <c r="AI209" s="45"/>
      <c r="AJ209" s="45"/>
      <c r="AK209" s="63" t="s">
        <v>31</v>
      </c>
      <c r="AL209" s="45"/>
      <c r="AM209" s="48"/>
      <c r="AN209" s="48"/>
      <c r="AO209" s="48"/>
      <c r="AP209" s="45"/>
      <c r="AQ209" s="45"/>
      <c r="AR209" s="45"/>
      <c r="AS209" s="45"/>
      <c r="AT209" s="45"/>
      <c r="AU209" s="433"/>
      <c r="AV209" s="45"/>
      <c r="AW209" s="45"/>
      <c r="AX209" s="45"/>
      <c r="AY209" s="45"/>
      <c r="AZ209" s="45"/>
      <c r="BA209" s="45"/>
      <c r="BB209" s="45"/>
      <c r="BC209" s="45"/>
      <c r="BD209" s="45"/>
      <c r="BE209" s="3"/>
      <c r="BF209" s="3"/>
      <c r="BG209" s="3"/>
      <c r="BH209" s="3"/>
    </row>
    <row r="210" spans="1:60" ht="25.5" hidden="1" customHeight="1" x14ac:dyDescent="0.15">
      <c r="A210" s="61"/>
      <c r="B210" s="44"/>
      <c r="C210" s="418"/>
      <c r="D210" s="419"/>
      <c r="E210" s="419"/>
      <c r="F210" s="419"/>
      <c r="G210" s="419"/>
      <c r="H210" s="419"/>
      <c r="I210" s="419"/>
      <c r="J210" s="419"/>
      <c r="K210" s="419"/>
      <c r="L210" s="419"/>
      <c r="M210" s="419"/>
      <c r="N210" s="419"/>
      <c r="O210" s="419"/>
      <c r="P210" s="419"/>
      <c r="Q210" s="419"/>
      <c r="R210" s="419"/>
      <c r="S210" s="419"/>
      <c r="T210" s="419"/>
      <c r="U210" s="419"/>
      <c r="V210" s="419"/>
      <c r="W210" s="419"/>
      <c r="X210" s="419"/>
      <c r="Y210" s="419"/>
      <c r="Z210" s="419"/>
      <c r="AA210" s="419"/>
      <c r="AB210" s="420"/>
      <c r="AC210" s="45"/>
      <c r="AD210" s="45"/>
      <c r="AE210" s="45"/>
      <c r="AF210" s="45"/>
      <c r="AG210" s="45"/>
      <c r="AH210" s="45"/>
      <c r="AI210" s="45"/>
      <c r="AJ210" s="45"/>
      <c r="AK210" s="64" t="s">
        <v>51</v>
      </c>
      <c r="AL210" s="45"/>
      <c r="AM210" s="48"/>
      <c r="AN210" s="48"/>
      <c r="AO210" s="48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3"/>
      <c r="BF210" s="3"/>
      <c r="BG210" s="3"/>
      <c r="BH210" s="3"/>
    </row>
    <row r="211" spans="1:60" ht="25.5" hidden="1" customHeight="1" x14ac:dyDescent="0.15">
      <c r="A211" s="61"/>
      <c r="B211" s="44"/>
      <c r="C211" s="407" t="s">
        <v>52</v>
      </c>
      <c r="D211" s="408"/>
      <c r="E211" s="409" t="s">
        <v>60</v>
      </c>
      <c r="F211" s="409"/>
      <c r="G211" s="409"/>
      <c r="H211" s="409"/>
      <c r="I211" s="409"/>
      <c r="J211" s="409"/>
      <c r="K211" s="409"/>
      <c r="L211" s="409"/>
      <c r="M211" s="409"/>
      <c r="N211" s="409"/>
      <c r="O211" s="409"/>
      <c r="P211" s="409"/>
      <c r="Q211" s="409"/>
      <c r="R211" s="409"/>
      <c r="S211" s="409"/>
      <c r="T211" s="409"/>
      <c r="U211" s="409"/>
      <c r="V211" s="409"/>
      <c r="W211" s="409"/>
      <c r="X211" s="409"/>
      <c r="Y211" s="409"/>
      <c r="Z211" s="409"/>
      <c r="AA211" s="409"/>
      <c r="AB211" s="410"/>
      <c r="AC211" s="45"/>
      <c r="AD211" s="45"/>
      <c r="AE211" s="45"/>
      <c r="AF211" s="45"/>
      <c r="AG211" s="45"/>
      <c r="AH211" s="45"/>
      <c r="AI211" s="45"/>
      <c r="AJ211" s="45"/>
      <c r="AK211" s="64"/>
      <c r="AL211" s="45"/>
      <c r="AM211" s="48"/>
      <c r="AN211" s="48"/>
      <c r="AO211" s="48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3"/>
      <c r="BF211" s="3"/>
      <c r="BG211" s="3"/>
      <c r="BH211" s="3"/>
    </row>
    <row r="212" spans="1:60" ht="55.5" customHeight="1" x14ac:dyDescent="0.15">
      <c r="A212" s="65"/>
      <c r="B212" s="411" t="s">
        <v>70</v>
      </c>
      <c r="C212" s="411"/>
      <c r="D212" s="411"/>
      <c r="E212" s="411"/>
      <c r="F212" s="411"/>
      <c r="G212" s="411"/>
      <c r="H212" s="411"/>
      <c r="I212" s="411"/>
      <c r="J212" s="411"/>
      <c r="K212" s="411"/>
      <c r="L212" s="411"/>
      <c r="M212" s="411"/>
      <c r="N212" s="411"/>
      <c r="O212" s="411"/>
      <c r="P212" s="411"/>
      <c r="Q212" s="411"/>
      <c r="R212" s="411"/>
      <c r="S212" s="411"/>
      <c r="T212" s="411"/>
      <c r="U212" s="411"/>
      <c r="V212" s="411"/>
      <c r="W212" s="411"/>
      <c r="X212" s="411"/>
      <c r="Y212" s="411"/>
      <c r="Z212" s="411"/>
      <c r="AA212" s="411"/>
      <c r="AB212" s="411"/>
      <c r="AC212" s="411"/>
      <c r="AD212" s="411"/>
      <c r="AE212" s="411"/>
      <c r="AF212" s="411"/>
      <c r="AG212" s="411"/>
      <c r="AH212" s="411"/>
      <c r="AI212" s="411"/>
      <c r="AJ212" s="411"/>
      <c r="AK212" s="411"/>
      <c r="AL212" s="411"/>
      <c r="AM212" s="411"/>
      <c r="AN212" s="411"/>
      <c r="AO212" s="411"/>
      <c r="AP212" s="411"/>
      <c r="AQ212" s="68"/>
      <c r="AR212" s="68"/>
      <c r="AS212" s="68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3"/>
      <c r="BF212" s="3"/>
      <c r="BG212" s="3"/>
      <c r="BH212" s="3"/>
    </row>
    <row r="213" spans="1:60" s="11" customFormat="1" ht="28.5" customHeight="1" x14ac:dyDescent="0.15">
      <c r="A213" s="5" t="s">
        <v>136</v>
      </c>
      <c r="B213" s="6"/>
      <c r="C213" s="6"/>
      <c r="D213" s="7"/>
      <c r="E213" s="6"/>
      <c r="F213" s="6"/>
      <c r="G213" s="6"/>
      <c r="H213" s="6"/>
      <c r="I213" s="6"/>
      <c r="J213" s="6"/>
      <c r="K213" s="6"/>
      <c r="L213" s="7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77"/>
      <c r="AF213" s="77"/>
      <c r="AG213" s="77"/>
      <c r="AH213" s="77"/>
      <c r="AI213" s="77"/>
      <c r="AJ213" s="77"/>
      <c r="AK213" s="6"/>
      <c r="AL213" s="77"/>
      <c r="AM213" s="6"/>
      <c r="AN213" s="6"/>
      <c r="AO213" s="6"/>
      <c r="AP213" s="77"/>
      <c r="AQ213" s="77"/>
      <c r="AR213" s="77"/>
      <c r="AS213" s="1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10"/>
      <c r="BF213" s="10"/>
      <c r="BG213" s="10"/>
      <c r="BH213" s="10"/>
    </row>
    <row r="214" spans="1:60" ht="33" customHeight="1" thickBot="1" x14ac:dyDescent="0.2">
      <c r="A214" s="78"/>
      <c r="B214" s="78"/>
      <c r="C214" s="78" t="s">
        <v>71</v>
      </c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3"/>
      <c r="BF214" s="3"/>
      <c r="BG214" s="3"/>
      <c r="BH214" s="3"/>
    </row>
    <row r="215" spans="1:60" ht="18.75" customHeight="1" x14ac:dyDescent="0.15">
      <c r="C215" s="342" t="s">
        <v>72</v>
      </c>
      <c r="D215" s="343"/>
      <c r="E215" s="343"/>
      <c r="F215" s="343"/>
      <c r="G215" s="343"/>
      <c r="H215" s="343"/>
      <c r="I215" s="412"/>
      <c r="J215" s="342" t="s">
        <v>73</v>
      </c>
      <c r="K215" s="343"/>
      <c r="L215" s="343"/>
      <c r="M215" s="343"/>
      <c r="N215" s="343"/>
      <c r="O215" s="343"/>
      <c r="P215" s="343"/>
      <c r="Q215" s="343"/>
      <c r="R215" s="343"/>
      <c r="S215" s="343"/>
      <c r="T215" s="343"/>
      <c r="U215" s="343"/>
      <c r="V215" s="343"/>
      <c r="W215" s="343"/>
      <c r="X215" s="343"/>
      <c r="Y215" s="343"/>
      <c r="Z215" s="343"/>
      <c r="AA215" s="343"/>
      <c r="AB215" s="343"/>
      <c r="AC215" s="343"/>
      <c r="AD215" s="343"/>
      <c r="AE215" s="343"/>
      <c r="AF215" s="343"/>
      <c r="AG215" s="193" t="s">
        <v>74</v>
      </c>
      <c r="AH215" s="414"/>
      <c r="AI215" s="414"/>
      <c r="AJ215" s="414"/>
      <c r="AK215" s="414"/>
      <c r="AL215" s="414"/>
      <c r="AM215" s="414"/>
      <c r="AN215" s="414"/>
      <c r="AO215" s="194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3"/>
      <c r="BF215" s="3"/>
      <c r="BG215" s="3"/>
      <c r="BH215" s="3"/>
    </row>
    <row r="216" spans="1:60" x14ac:dyDescent="0.15">
      <c r="C216" s="160"/>
      <c r="D216" s="161"/>
      <c r="E216" s="161"/>
      <c r="F216" s="161"/>
      <c r="G216" s="161"/>
      <c r="H216" s="161"/>
      <c r="I216" s="413"/>
      <c r="J216" s="160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95"/>
      <c r="AH216" s="151"/>
      <c r="AI216" s="151"/>
      <c r="AJ216" s="151"/>
      <c r="AK216" s="151"/>
      <c r="AL216" s="151"/>
      <c r="AM216" s="151"/>
      <c r="AN216" s="151"/>
      <c r="AO216" s="196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3"/>
      <c r="BF216" s="3"/>
      <c r="BG216" s="3"/>
      <c r="BH216" s="3"/>
    </row>
    <row r="217" spans="1:60" ht="18.75" customHeight="1" x14ac:dyDescent="0.15">
      <c r="C217" s="388" t="s">
        <v>75</v>
      </c>
      <c r="D217" s="389"/>
      <c r="E217" s="389"/>
      <c r="F217" s="389"/>
      <c r="G217" s="389"/>
      <c r="H217" s="389"/>
      <c r="I217" s="390"/>
      <c r="J217" s="79" t="s">
        <v>76</v>
      </c>
      <c r="K217" s="80" t="s">
        <v>77</v>
      </c>
      <c r="L217" s="80"/>
      <c r="M217" s="80"/>
      <c r="N217" s="81"/>
      <c r="O217" s="82" t="s">
        <v>78</v>
      </c>
      <c r="P217" s="397">
        <v>1000</v>
      </c>
      <c r="Q217" s="397"/>
      <c r="R217" s="397"/>
      <c r="S217" s="82" t="s">
        <v>79</v>
      </c>
      <c r="T217" s="83"/>
      <c r="U217" s="83" t="s">
        <v>80</v>
      </c>
      <c r="V217" s="397">
        <v>1000</v>
      </c>
      <c r="W217" s="397"/>
      <c r="X217" s="397"/>
      <c r="Y217" s="83" t="s">
        <v>81</v>
      </c>
      <c r="Z217" s="83"/>
      <c r="AA217" s="84" t="s">
        <v>82</v>
      </c>
      <c r="AB217" s="84"/>
      <c r="AC217" s="84"/>
      <c r="AD217" s="83"/>
      <c r="AE217" s="83"/>
      <c r="AF217" s="81"/>
      <c r="AG217" s="85"/>
      <c r="AH217" s="86"/>
      <c r="AI217" s="86"/>
      <c r="AJ217" s="86"/>
      <c r="AK217" s="86"/>
      <c r="AL217" s="86"/>
      <c r="AM217" s="86"/>
      <c r="AN217" s="86"/>
      <c r="AO217" s="87"/>
      <c r="AP217" s="18"/>
      <c r="AQ217" s="18"/>
      <c r="AR217" s="18"/>
      <c r="AS217" s="18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3"/>
      <c r="BF217" s="3"/>
      <c r="BG217" s="3"/>
      <c r="BH217" s="3"/>
    </row>
    <row r="218" spans="1:60" ht="18.75" customHeight="1" x14ac:dyDescent="0.15">
      <c r="C218" s="391"/>
      <c r="D218" s="392"/>
      <c r="E218" s="392"/>
      <c r="F218" s="392"/>
      <c r="G218" s="392"/>
      <c r="H218" s="392"/>
      <c r="I218" s="393"/>
      <c r="J218" s="88"/>
      <c r="K218" s="89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90"/>
      <c r="Z218" s="74"/>
      <c r="AA218" s="74"/>
      <c r="AB218" s="74"/>
      <c r="AC218" s="74"/>
      <c r="AD218" s="74"/>
      <c r="AE218" s="74"/>
      <c r="AF218" s="91" t="s">
        <v>83</v>
      </c>
      <c r="AG218" s="398" t="s">
        <v>84</v>
      </c>
      <c r="AH218" s="399"/>
      <c r="AI218" s="399"/>
      <c r="AJ218" s="399"/>
      <c r="AK218" s="399"/>
      <c r="AL218" s="399"/>
      <c r="AM218" s="400" t="s">
        <v>85</v>
      </c>
      <c r="AN218" s="400"/>
      <c r="AO218" s="401"/>
      <c r="AP218" s="18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3"/>
      <c r="BF218" s="3"/>
      <c r="BG218" s="3"/>
      <c r="BH218" s="3"/>
    </row>
    <row r="219" spans="1:60" ht="28.5" customHeight="1" x14ac:dyDescent="0.15">
      <c r="C219" s="391"/>
      <c r="D219" s="392"/>
      <c r="E219" s="392"/>
      <c r="F219" s="392"/>
      <c r="G219" s="392"/>
      <c r="H219" s="392"/>
      <c r="I219" s="393"/>
      <c r="J219" s="92"/>
      <c r="K219" s="402">
        <v>20</v>
      </c>
      <c r="L219" s="402"/>
      <c r="M219" s="93"/>
      <c r="N219" s="18"/>
      <c r="O219" s="94" t="s">
        <v>86</v>
      </c>
      <c r="P219" s="95" t="str">
        <f>AA217</f>
        <v>加算単位</v>
      </c>
      <c r="Q219" s="95"/>
      <c r="R219" s="95"/>
      <c r="S219" s="81"/>
      <c r="T219" s="74" t="s">
        <v>87</v>
      </c>
      <c r="U219" s="402">
        <v>20</v>
      </c>
      <c r="V219" s="402"/>
      <c r="W219" s="93"/>
      <c r="X219" s="18"/>
      <c r="Y219" s="94" t="s">
        <v>88</v>
      </c>
      <c r="Z219" s="373" t="s">
        <v>30</v>
      </c>
      <c r="AA219" s="373"/>
      <c r="AB219" s="373"/>
      <c r="AC219" s="18" t="s">
        <v>85</v>
      </c>
      <c r="AD219" s="74"/>
      <c r="AE219" s="74"/>
      <c r="AF219" s="74"/>
      <c r="AG219" s="398"/>
      <c r="AH219" s="399"/>
      <c r="AI219" s="399"/>
      <c r="AJ219" s="399"/>
      <c r="AK219" s="399"/>
      <c r="AL219" s="399"/>
      <c r="AM219" s="400"/>
      <c r="AN219" s="400"/>
      <c r="AO219" s="401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3"/>
      <c r="BF219" s="3"/>
      <c r="BG219" s="3"/>
      <c r="BH219" s="3"/>
    </row>
    <row r="220" spans="1:60" ht="28.5" customHeight="1" x14ac:dyDescent="0.15">
      <c r="C220" s="394"/>
      <c r="D220" s="395"/>
      <c r="E220" s="395"/>
      <c r="F220" s="395"/>
      <c r="G220" s="395"/>
      <c r="H220" s="395"/>
      <c r="I220" s="396"/>
      <c r="J220" s="96"/>
      <c r="K220" s="97" t="s">
        <v>89</v>
      </c>
      <c r="L220" s="98"/>
      <c r="M220" s="98"/>
      <c r="N220" s="98"/>
      <c r="O220" s="74"/>
      <c r="P220" s="99"/>
      <c r="Q220" s="100"/>
      <c r="R220" s="100"/>
      <c r="S220" s="81"/>
      <c r="T220" s="100"/>
      <c r="U220" s="100"/>
      <c r="V220" s="100"/>
      <c r="W220" s="100"/>
      <c r="X220" s="100"/>
      <c r="Y220" s="100"/>
      <c r="Z220" s="99"/>
      <c r="AA220" s="101"/>
      <c r="AB220" s="101"/>
      <c r="AC220" s="98"/>
      <c r="AD220" s="98"/>
      <c r="AE220" s="98"/>
      <c r="AF220" s="98"/>
      <c r="AG220" s="398"/>
      <c r="AH220" s="399"/>
      <c r="AI220" s="399"/>
      <c r="AJ220" s="399"/>
      <c r="AK220" s="399"/>
      <c r="AL220" s="399"/>
      <c r="AM220" s="400"/>
      <c r="AN220" s="400"/>
      <c r="AO220" s="401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3"/>
      <c r="BF220" s="3"/>
      <c r="BG220" s="3"/>
      <c r="BH220" s="3"/>
    </row>
    <row r="221" spans="1:60" ht="18.75" customHeight="1" x14ac:dyDescent="0.15">
      <c r="C221" s="403" t="s">
        <v>90</v>
      </c>
      <c r="D221" s="369"/>
      <c r="E221" s="369"/>
      <c r="F221" s="369"/>
      <c r="G221" s="369"/>
      <c r="H221" s="369"/>
      <c r="I221" s="370"/>
      <c r="J221" s="102"/>
      <c r="K221" s="83"/>
      <c r="L221" s="83"/>
      <c r="M221" s="83"/>
      <c r="N221" s="83"/>
      <c r="O221" s="103"/>
      <c r="P221" s="104"/>
      <c r="Q221" s="104"/>
      <c r="R221" s="104"/>
      <c r="S221" s="104"/>
      <c r="T221" s="104"/>
      <c r="U221" s="104"/>
      <c r="V221" s="104"/>
      <c r="W221" s="104"/>
      <c r="X221" s="103"/>
      <c r="Y221" s="105"/>
      <c r="Z221" s="105"/>
      <c r="AA221" s="83"/>
      <c r="AB221" s="83"/>
      <c r="AC221" s="83"/>
      <c r="AD221" s="83"/>
      <c r="AE221" s="83"/>
      <c r="AF221" s="83"/>
      <c r="AG221" s="398"/>
      <c r="AH221" s="399"/>
      <c r="AI221" s="399"/>
      <c r="AJ221" s="399"/>
      <c r="AK221" s="399"/>
      <c r="AL221" s="399"/>
      <c r="AM221" s="400"/>
      <c r="AN221" s="400"/>
      <c r="AO221" s="401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3"/>
      <c r="BF221" s="3"/>
      <c r="BG221" s="3"/>
      <c r="BH221" s="3"/>
    </row>
    <row r="222" spans="1:60" ht="18.75" customHeight="1" x14ac:dyDescent="0.15">
      <c r="C222" s="404"/>
      <c r="D222" s="405"/>
      <c r="E222" s="405"/>
      <c r="F222" s="405"/>
      <c r="G222" s="405"/>
      <c r="H222" s="405"/>
      <c r="I222" s="406"/>
      <c r="J222" s="106" t="s">
        <v>91</v>
      </c>
      <c r="K222" s="18"/>
      <c r="L222" s="18"/>
      <c r="M222" s="144"/>
      <c r="N222" s="74"/>
      <c r="O222" s="74"/>
      <c r="P222" s="144"/>
      <c r="Q222" s="74" t="s">
        <v>87</v>
      </c>
      <c r="R222" s="402">
        <v>0.2</v>
      </c>
      <c r="S222" s="402"/>
      <c r="T222" s="402"/>
      <c r="U222" s="18"/>
      <c r="V222" s="18"/>
      <c r="W222" s="94" t="s">
        <v>88</v>
      </c>
      <c r="X222" s="373" t="s">
        <v>49</v>
      </c>
      <c r="Y222" s="373"/>
      <c r="Z222" s="373"/>
      <c r="AA222" s="18" t="s">
        <v>85</v>
      </c>
      <c r="AB222" s="18"/>
      <c r="AC222" s="18"/>
      <c r="AD222" s="74"/>
      <c r="AE222" s="74"/>
      <c r="AF222" s="74"/>
      <c r="AG222" s="374" t="s">
        <v>92</v>
      </c>
      <c r="AH222" s="152"/>
      <c r="AI222" s="152"/>
      <c r="AJ222" s="152"/>
      <c r="AK222" s="152"/>
      <c r="AL222" s="152"/>
      <c r="AM222" s="152"/>
      <c r="AN222" s="152"/>
      <c r="AO222" s="37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3"/>
      <c r="BF222" s="3"/>
      <c r="BG222" s="3"/>
      <c r="BH222" s="3"/>
    </row>
    <row r="223" spans="1:60" ht="18.75" customHeight="1" x14ac:dyDescent="0.15">
      <c r="C223" s="404"/>
      <c r="D223" s="405"/>
      <c r="E223" s="405"/>
      <c r="F223" s="405"/>
      <c r="G223" s="405"/>
      <c r="H223" s="405"/>
      <c r="I223" s="406"/>
      <c r="J223" s="107"/>
      <c r="K223" s="144"/>
      <c r="L223" s="144"/>
      <c r="M223" s="144"/>
      <c r="N223" s="74"/>
      <c r="O223" s="74"/>
      <c r="P223" s="144"/>
      <c r="Q223" s="144"/>
      <c r="R223" s="18"/>
      <c r="S223" s="18"/>
      <c r="T223" s="18"/>
      <c r="U223" s="18"/>
      <c r="V223" s="18"/>
      <c r="W223" s="18"/>
      <c r="X223" s="89"/>
      <c r="Y223" s="18"/>
      <c r="Z223" s="74"/>
      <c r="AA223" s="18"/>
      <c r="AB223" s="18"/>
      <c r="AC223" s="18"/>
      <c r="AD223" s="18"/>
      <c r="AE223" s="74"/>
      <c r="AF223" s="74"/>
      <c r="AG223" s="374"/>
      <c r="AH223" s="152"/>
      <c r="AI223" s="152"/>
      <c r="AJ223" s="152"/>
      <c r="AK223" s="152"/>
      <c r="AL223" s="152"/>
      <c r="AM223" s="152"/>
      <c r="AN223" s="152"/>
      <c r="AO223" s="37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3"/>
      <c r="BF223" s="3"/>
      <c r="BG223" s="3"/>
      <c r="BH223" s="3"/>
    </row>
    <row r="224" spans="1:60" ht="18.75" customHeight="1" thickBot="1" x14ac:dyDescent="0.2">
      <c r="C224" s="379" t="s">
        <v>93</v>
      </c>
      <c r="D224" s="371"/>
      <c r="E224" s="371"/>
      <c r="F224" s="371"/>
      <c r="G224" s="371"/>
      <c r="H224" s="371"/>
      <c r="I224" s="372"/>
      <c r="J224" s="96"/>
      <c r="K224" s="108"/>
      <c r="L224" s="108"/>
      <c r="M224" s="108"/>
      <c r="N224" s="98"/>
      <c r="O224" s="98"/>
      <c r="P224" s="108"/>
      <c r="Q224" s="108"/>
      <c r="R224" s="109"/>
      <c r="S224" s="109"/>
      <c r="T224" s="109"/>
      <c r="U224" s="109"/>
      <c r="V224" s="109"/>
      <c r="W224" s="109"/>
      <c r="X224" s="109"/>
      <c r="Y224" s="109"/>
      <c r="Z224" s="101"/>
      <c r="AA224" s="109"/>
      <c r="AB224" s="109"/>
      <c r="AC224" s="109"/>
      <c r="AD224" s="109"/>
      <c r="AE224" s="98"/>
      <c r="AF224" s="98"/>
      <c r="AG224" s="376"/>
      <c r="AH224" s="377"/>
      <c r="AI224" s="377"/>
      <c r="AJ224" s="377"/>
      <c r="AK224" s="377"/>
      <c r="AL224" s="377"/>
      <c r="AM224" s="377"/>
      <c r="AN224" s="377"/>
      <c r="AO224" s="378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3"/>
      <c r="BF224" s="3"/>
      <c r="BG224" s="3"/>
      <c r="BH224" s="3"/>
    </row>
    <row r="225" spans="3:60" x14ac:dyDescent="0.15">
      <c r="AG225" s="111"/>
      <c r="AH225" s="111"/>
      <c r="AI225" s="111"/>
      <c r="AJ225" s="111"/>
      <c r="AK225" s="111"/>
      <c r="AL225" s="111"/>
      <c r="AM225" s="111"/>
      <c r="AN225" s="111"/>
      <c r="AO225" s="111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3"/>
      <c r="BF225" s="3"/>
      <c r="BG225" s="3"/>
      <c r="BH225" s="3"/>
    </row>
    <row r="226" spans="3:60" x14ac:dyDescent="0.15">
      <c r="C226" s="1" t="s">
        <v>94</v>
      </c>
      <c r="AG226" s="111"/>
      <c r="AH226" s="111"/>
      <c r="AI226" s="111"/>
      <c r="AJ226" s="111"/>
      <c r="AK226" s="111"/>
      <c r="AL226" s="111"/>
      <c r="AM226" s="111"/>
      <c r="AN226" s="111"/>
      <c r="AO226" s="111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3"/>
      <c r="BF226" s="3"/>
      <c r="BG226" s="3"/>
      <c r="BH226" s="3"/>
    </row>
    <row r="227" spans="3:60" ht="37.5" customHeight="1" x14ac:dyDescent="0.15">
      <c r="C227" s="319" t="s">
        <v>95</v>
      </c>
      <c r="D227" s="314"/>
      <c r="E227" s="314"/>
      <c r="F227" s="314"/>
      <c r="G227" s="315"/>
      <c r="H227" s="343" t="s">
        <v>8</v>
      </c>
      <c r="I227" s="343"/>
      <c r="J227" s="343"/>
      <c r="K227" s="343"/>
      <c r="L227" s="343"/>
      <c r="M227" s="367">
        <v>3400</v>
      </c>
      <c r="N227" s="367"/>
      <c r="O227" s="367"/>
      <c r="P227" s="367"/>
      <c r="Q227" s="367"/>
      <c r="R227" s="367"/>
      <c r="S227" s="367"/>
      <c r="T227" s="369" t="s">
        <v>96</v>
      </c>
      <c r="U227" s="369"/>
      <c r="V227" s="369"/>
      <c r="W227" s="380" t="s">
        <v>143</v>
      </c>
      <c r="X227" s="381"/>
      <c r="Y227" s="381"/>
      <c r="Z227" s="381"/>
      <c r="AA227" s="381"/>
      <c r="AB227" s="381"/>
      <c r="AC227" s="381"/>
      <c r="AD227" s="381"/>
      <c r="AE227" s="381"/>
      <c r="AF227" s="381"/>
      <c r="AG227" s="381"/>
      <c r="AH227" s="381"/>
      <c r="AI227" s="381"/>
      <c r="AJ227" s="381"/>
      <c r="AK227" s="381"/>
      <c r="AL227" s="381"/>
      <c r="AM227" s="381"/>
      <c r="AN227" s="381"/>
      <c r="AO227" s="381"/>
      <c r="AP227" s="381"/>
      <c r="AQ227" s="381"/>
      <c r="AR227" s="382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3"/>
      <c r="BF227" s="3"/>
      <c r="BG227" s="3"/>
      <c r="BH227" s="3"/>
    </row>
    <row r="228" spans="3:60" ht="18.75" customHeight="1" x14ac:dyDescent="0.15">
      <c r="C228" s="320"/>
      <c r="D228" s="280"/>
      <c r="E228" s="280"/>
      <c r="F228" s="280"/>
      <c r="G228" s="316"/>
      <c r="H228" s="161"/>
      <c r="I228" s="161"/>
      <c r="J228" s="161"/>
      <c r="K228" s="161"/>
      <c r="L228" s="161"/>
      <c r="M228" s="368"/>
      <c r="N228" s="368"/>
      <c r="O228" s="368"/>
      <c r="P228" s="368"/>
      <c r="Q228" s="368"/>
      <c r="R228" s="368"/>
      <c r="S228" s="368"/>
      <c r="T228" s="371"/>
      <c r="U228" s="371"/>
      <c r="V228" s="371"/>
      <c r="W228" s="383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/>
      <c r="AH228" s="154"/>
      <c r="AI228" s="154"/>
      <c r="AJ228" s="154"/>
      <c r="AK228" s="154"/>
      <c r="AL228" s="154"/>
      <c r="AM228" s="154"/>
      <c r="AN228" s="154"/>
      <c r="AO228" s="154"/>
      <c r="AP228" s="154"/>
      <c r="AQ228" s="154"/>
      <c r="AR228" s="384"/>
      <c r="AT228" s="45"/>
      <c r="AU228" s="45"/>
      <c r="AV228" s="137"/>
      <c r="AW228" s="45"/>
      <c r="AX228" s="45"/>
      <c r="AY228" s="45"/>
      <c r="AZ228" s="45"/>
      <c r="BA228" s="45"/>
      <c r="BB228" s="45"/>
      <c r="BC228" s="45"/>
      <c r="BD228" s="45"/>
      <c r="BE228" s="3"/>
      <c r="BF228" s="3"/>
      <c r="BG228" s="3"/>
      <c r="BH228" s="3"/>
    </row>
    <row r="229" spans="3:60" ht="37.5" customHeight="1" x14ac:dyDescent="0.15">
      <c r="C229" s="320"/>
      <c r="D229" s="280"/>
      <c r="E229" s="280"/>
      <c r="F229" s="280"/>
      <c r="G229" s="316"/>
      <c r="H229" s="343" t="s">
        <v>11</v>
      </c>
      <c r="I229" s="343"/>
      <c r="J229" s="343"/>
      <c r="K229" s="343"/>
      <c r="L229" s="343"/>
      <c r="M229" s="367">
        <v>2500</v>
      </c>
      <c r="N229" s="367"/>
      <c r="O229" s="367"/>
      <c r="P229" s="367"/>
      <c r="Q229" s="367"/>
      <c r="R229" s="367"/>
      <c r="S229" s="367"/>
      <c r="T229" s="369" t="s">
        <v>96</v>
      </c>
      <c r="U229" s="369"/>
      <c r="V229" s="369"/>
      <c r="W229" s="383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/>
      <c r="AH229" s="154"/>
      <c r="AI229" s="154"/>
      <c r="AJ229" s="154"/>
      <c r="AK229" s="154"/>
      <c r="AL229" s="154"/>
      <c r="AM229" s="154"/>
      <c r="AN229" s="154"/>
      <c r="AO229" s="154"/>
      <c r="AP229" s="154"/>
      <c r="AQ229" s="154"/>
      <c r="AR229" s="384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3"/>
      <c r="BF229" s="3"/>
      <c r="BG229" s="3"/>
      <c r="BH229" s="3"/>
    </row>
    <row r="230" spans="3:60" ht="18.75" customHeight="1" x14ac:dyDescent="0.15">
      <c r="C230" s="320"/>
      <c r="D230" s="280"/>
      <c r="E230" s="280"/>
      <c r="F230" s="280"/>
      <c r="G230" s="316"/>
      <c r="H230" s="161"/>
      <c r="I230" s="161"/>
      <c r="J230" s="161"/>
      <c r="K230" s="161"/>
      <c r="L230" s="161"/>
      <c r="M230" s="368"/>
      <c r="N230" s="368"/>
      <c r="O230" s="368"/>
      <c r="P230" s="368"/>
      <c r="Q230" s="368"/>
      <c r="R230" s="368"/>
      <c r="S230" s="368"/>
      <c r="T230" s="371"/>
      <c r="U230" s="371"/>
      <c r="V230" s="371"/>
      <c r="W230" s="383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  <c r="AL230" s="154"/>
      <c r="AM230" s="154"/>
      <c r="AN230" s="154"/>
      <c r="AO230" s="154"/>
      <c r="AP230" s="154"/>
      <c r="AQ230" s="154"/>
      <c r="AR230" s="384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3"/>
      <c r="BF230" s="3"/>
      <c r="BG230" s="3"/>
      <c r="BH230" s="3"/>
    </row>
    <row r="231" spans="3:60" ht="37.5" customHeight="1" x14ac:dyDescent="0.15">
      <c r="C231" s="320"/>
      <c r="D231" s="280"/>
      <c r="E231" s="280"/>
      <c r="F231" s="280"/>
      <c r="G231" s="316"/>
      <c r="H231" s="343" t="s">
        <v>156</v>
      </c>
      <c r="I231" s="343"/>
      <c r="J231" s="343"/>
      <c r="K231" s="343"/>
      <c r="L231" s="343"/>
      <c r="M231" s="367">
        <v>1500</v>
      </c>
      <c r="N231" s="367"/>
      <c r="O231" s="367"/>
      <c r="P231" s="367"/>
      <c r="Q231" s="367"/>
      <c r="R231" s="367"/>
      <c r="S231" s="367"/>
      <c r="T231" s="369" t="s">
        <v>96</v>
      </c>
      <c r="U231" s="369"/>
      <c r="V231" s="369"/>
      <c r="W231" s="383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  <c r="AL231" s="154"/>
      <c r="AM231" s="154"/>
      <c r="AN231" s="154"/>
      <c r="AO231" s="154"/>
      <c r="AP231" s="154"/>
      <c r="AQ231" s="154"/>
      <c r="AR231" s="384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3"/>
      <c r="BF231" s="3"/>
      <c r="BG231" s="3"/>
      <c r="BH231" s="3"/>
    </row>
    <row r="232" spans="3:60" ht="18.75" customHeight="1" x14ac:dyDescent="0.15">
      <c r="C232" s="321"/>
      <c r="D232" s="317"/>
      <c r="E232" s="317"/>
      <c r="F232" s="317"/>
      <c r="G232" s="318"/>
      <c r="H232" s="161"/>
      <c r="I232" s="161"/>
      <c r="J232" s="161"/>
      <c r="K232" s="161"/>
      <c r="L232" s="161"/>
      <c r="M232" s="368"/>
      <c r="N232" s="368"/>
      <c r="O232" s="368"/>
      <c r="P232" s="368"/>
      <c r="Q232" s="368"/>
      <c r="R232" s="368"/>
      <c r="S232" s="368"/>
      <c r="T232" s="371"/>
      <c r="U232" s="371"/>
      <c r="V232" s="371"/>
      <c r="W232" s="385"/>
      <c r="X232" s="386"/>
      <c r="Y232" s="386"/>
      <c r="Z232" s="386"/>
      <c r="AA232" s="386"/>
      <c r="AB232" s="386"/>
      <c r="AC232" s="386"/>
      <c r="AD232" s="386"/>
      <c r="AE232" s="386"/>
      <c r="AF232" s="386"/>
      <c r="AG232" s="386"/>
      <c r="AH232" s="386"/>
      <c r="AI232" s="386"/>
      <c r="AJ232" s="386"/>
      <c r="AK232" s="386"/>
      <c r="AL232" s="386"/>
      <c r="AM232" s="386"/>
      <c r="AN232" s="386"/>
      <c r="AO232" s="386"/>
      <c r="AP232" s="386"/>
      <c r="AQ232" s="386"/>
      <c r="AR232" s="387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3"/>
      <c r="BF232" s="3"/>
      <c r="BG232" s="3"/>
      <c r="BH232" s="3"/>
    </row>
    <row r="233" spans="3:60" x14ac:dyDescent="0.15">
      <c r="AG233" s="111"/>
      <c r="AH233" s="111"/>
      <c r="AI233" s="111"/>
      <c r="AJ233" s="111"/>
      <c r="AK233" s="111"/>
      <c r="AL233" s="111"/>
      <c r="AM233" s="111"/>
      <c r="AN233" s="111"/>
      <c r="AO233" s="111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3"/>
      <c r="BF233" s="3"/>
      <c r="BG233" s="3"/>
      <c r="BH233" s="3"/>
    </row>
    <row r="234" spans="3:60" ht="37.5" customHeight="1" x14ac:dyDescent="0.15">
      <c r="C234" s="319" t="s">
        <v>97</v>
      </c>
      <c r="D234" s="314"/>
      <c r="E234" s="314"/>
      <c r="F234" s="314"/>
      <c r="G234" s="315"/>
      <c r="H234" s="342" t="s">
        <v>8</v>
      </c>
      <c r="I234" s="343"/>
      <c r="J234" s="343"/>
      <c r="K234" s="343"/>
      <c r="L234" s="343"/>
      <c r="M234" s="367">
        <v>50</v>
      </c>
      <c r="N234" s="367"/>
      <c r="O234" s="367"/>
      <c r="P234" s="367"/>
      <c r="Q234" s="367"/>
      <c r="R234" s="367"/>
      <c r="S234" s="367"/>
      <c r="T234" s="369" t="s">
        <v>98</v>
      </c>
      <c r="U234" s="369"/>
      <c r="V234" s="370"/>
      <c r="W234" s="358" t="s">
        <v>99</v>
      </c>
      <c r="X234" s="359"/>
      <c r="Y234" s="359"/>
      <c r="Z234" s="359"/>
      <c r="AA234" s="359"/>
      <c r="AB234" s="359"/>
      <c r="AC234" s="359"/>
      <c r="AD234" s="359"/>
      <c r="AE234" s="359"/>
      <c r="AF234" s="359"/>
      <c r="AG234" s="359"/>
      <c r="AH234" s="359"/>
      <c r="AI234" s="359"/>
      <c r="AJ234" s="359"/>
      <c r="AK234" s="359"/>
      <c r="AL234" s="359"/>
      <c r="AM234" s="359"/>
      <c r="AN234" s="359"/>
      <c r="AO234" s="359"/>
      <c r="AP234" s="359"/>
      <c r="AQ234" s="359"/>
      <c r="AR234" s="360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3"/>
      <c r="BF234" s="3"/>
      <c r="BG234" s="3"/>
      <c r="BH234" s="3"/>
    </row>
    <row r="235" spans="3:60" ht="18.75" customHeight="1" x14ac:dyDescent="0.15">
      <c r="C235" s="320"/>
      <c r="D235" s="280"/>
      <c r="E235" s="280"/>
      <c r="F235" s="280"/>
      <c r="G235" s="316"/>
      <c r="H235" s="160"/>
      <c r="I235" s="161"/>
      <c r="J235" s="161"/>
      <c r="K235" s="161"/>
      <c r="L235" s="161"/>
      <c r="M235" s="368"/>
      <c r="N235" s="368"/>
      <c r="O235" s="368"/>
      <c r="P235" s="368"/>
      <c r="Q235" s="368"/>
      <c r="R235" s="368"/>
      <c r="S235" s="368"/>
      <c r="T235" s="371"/>
      <c r="U235" s="371"/>
      <c r="V235" s="372"/>
      <c r="W235" s="361"/>
      <c r="X235" s="362"/>
      <c r="Y235" s="362"/>
      <c r="Z235" s="362"/>
      <c r="AA235" s="362"/>
      <c r="AB235" s="362"/>
      <c r="AC235" s="362"/>
      <c r="AD235" s="362"/>
      <c r="AE235" s="362"/>
      <c r="AF235" s="362"/>
      <c r="AG235" s="362"/>
      <c r="AH235" s="362"/>
      <c r="AI235" s="362"/>
      <c r="AJ235" s="362"/>
      <c r="AK235" s="362"/>
      <c r="AL235" s="362"/>
      <c r="AM235" s="362"/>
      <c r="AN235" s="362"/>
      <c r="AO235" s="362"/>
      <c r="AP235" s="362"/>
      <c r="AQ235" s="362"/>
      <c r="AR235" s="363"/>
      <c r="AT235" s="45"/>
      <c r="AU235" s="45"/>
      <c r="AV235" s="137"/>
      <c r="AW235" s="45"/>
      <c r="AX235" s="45"/>
      <c r="AY235" s="45"/>
      <c r="AZ235" s="45"/>
      <c r="BA235" s="45"/>
      <c r="BB235" s="45"/>
      <c r="BC235" s="45"/>
      <c r="BD235" s="45"/>
      <c r="BE235" s="3"/>
      <c r="BF235" s="3"/>
      <c r="BG235" s="3"/>
      <c r="BH235" s="3"/>
    </row>
    <row r="236" spans="3:60" ht="37.5" customHeight="1" x14ac:dyDescent="0.15">
      <c r="C236" s="320"/>
      <c r="D236" s="280"/>
      <c r="E236" s="280"/>
      <c r="F236" s="280"/>
      <c r="G236" s="316"/>
      <c r="H236" s="342" t="s">
        <v>11</v>
      </c>
      <c r="I236" s="343"/>
      <c r="J236" s="343"/>
      <c r="K236" s="343"/>
      <c r="L236" s="343"/>
      <c r="M236" s="367">
        <v>40</v>
      </c>
      <c r="N236" s="367"/>
      <c r="O236" s="367"/>
      <c r="P236" s="367"/>
      <c r="Q236" s="367"/>
      <c r="R236" s="367"/>
      <c r="S236" s="367"/>
      <c r="T236" s="369" t="s">
        <v>98</v>
      </c>
      <c r="U236" s="369"/>
      <c r="V236" s="370"/>
      <c r="W236" s="361"/>
      <c r="X236" s="362"/>
      <c r="Y236" s="362"/>
      <c r="Z236" s="362"/>
      <c r="AA236" s="362"/>
      <c r="AB236" s="362"/>
      <c r="AC236" s="362"/>
      <c r="AD236" s="362"/>
      <c r="AE236" s="362"/>
      <c r="AF236" s="362"/>
      <c r="AG236" s="362"/>
      <c r="AH236" s="362"/>
      <c r="AI236" s="362"/>
      <c r="AJ236" s="362"/>
      <c r="AK236" s="362"/>
      <c r="AL236" s="362"/>
      <c r="AM236" s="362"/>
      <c r="AN236" s="362"/>
      <c r="AO236" s="362"/>
      <c r="AP236" s="362"/>
      <c r="AQ236" s="362"/>
      <c r="AR236" s="363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3"/>
      <c r="BF236" s="3"/>
      <c r="BG236" s="3"/>
      <c r="BH236" s="3"/>
    </row>
    <row r="237" spans="3:60" ht="18.75" customHeight="1" x14ac:dyDescent="0.15">
      <c r="C237" s="320"/>
      <c r="D237" s="280"/>
      <c r="E237" s="280"/>
      <c r="F237" s="280"/>
      <c r="G237" s="316"/>
      <c r="H237" s="160"/>
      <c r="I237" s="161"/>
      <c r="J237" s="161"/>
      <c r="K237" s="161"/>
      <c r="L237" s="161"/>
      <c r="M237" s="368"/>
      <c r="N237" s="368"/>
      <c r="O237" s="368"/>
      <c r="P237" s="368"/>
      <c r="Q237" s="368"/>
      <c r="R237" s="368"/>
      <c r="S237" s="368"/>
      <c r="T237" s="371"/>
      <c r="U237" s="371"/>
      <c r="V237" s="372"/>
      <c r="W237" s="361"/>
      <c r="X237" s="362"/>
      <c r="Y237" s="362"/>
      <c r="Z237" s="362"/>
      <c r="AA237" s="362"/>
      <c r="AB237" s="362"/>
      <c r="AC237" s="362"/>
      <c r="AD237" s="362"/>
      <c r="AE237" s="362"/>
      <c r="AF237" s="362"/>
      <c r="AG237" s="362"/>
      <c r="AH237" s="362"/>
      <c r="AI237" s="362"/>
      <c r="AJ237" s="362"/>
      <c r="AK237" s="362"/>
      <c r="AL237" s="362"/>
      <c r="AM237" s="362"/>
      <c r="AN237" s="362"/>
      <c r="AO237" s="362"/>
      <c r="AP237" s="362"/>
      <c r="AQ237" s="362"/>
      <c r="AR237" s="363"/>
      <c r="AT237" s="45"/>
      <c r="AU237" s="45"/>
      <c r="AV237" s="137"/>
      <c r="AW237" s="45"/>
      <c r="AX237" s="45"/>
      <c r="AY237" s="45"/>
      <c r="AZ237" s="45"/>
      <c r="BA237" s="45"/>
      <c r="BB237" s="45"/>
      <c r="BC237" s="45"/>
      <c r="BD237" s="45"/>
      <c r="BE237" s="3"/>
      <c r="BF237" s="3"/>
      <c r="BG237" s="3"/>
      <c r="BH237" s="3"/>
    </row>
    <row r="238" spans="3:60" ht="37.5" customHeight="1" x14ac:dyDescent="0.15">
      <c r="C238" s="320"/>
      <c r="D238" s="280"/>
      <c r="E238" s="280"/>
      <c r="F238" s="280"/>
      <c r="G238" s="316"/>
      <c r="H238" s="342" t="s">
        <v>156</v>
      </c>
      <c r="I238" s="343"/>
      <c r="J238" s="343"/>
      <c r="K238" s="343"/>
      <c r="L238" s="343"/>
      <c r="M238" s="367">
        <v>20</v>
      </c>
      <c r="N238" s="367"/>
      <c r="O238" s="367"/>
      <c r="P238" s="367"/>
      <c r="Q238" s="367"/>
      <c r="R238" s="367"/>
      <c r="S238" s="367"/>
      <c r="T238" s="369" t="s">
        <v>98</v>
      </c>
      <c r="U238" s="369"/>
      <c r="V238" s="370"/>
      <c r="W238" s="361"/>
      <c r="X238" s="362"/>
      <c r="Y238" s="362"/>
      <c r="Z238" s="362"/>
      <c r="AA238" s="362"/>
      <c r="AB238" s="362"/>
      <c r="AC238" s="362"/>
      <c r="AD238" s="362"/>
      <c r="AE238" s="362"/>
      <c r="AF238" s="362"/>
      <c r="AG238" s="362"/>
      <c r="AH238" s="362"/>
      <c r="AI238" s="362"/>
      <c r="AJ238" s="362"/>
      <c r="AK238" s="362"/>
      <c r="AL238" s="362"/>
      <c r="AM238" s="362"/>
      <c r="AN238" s="362"/>
      <c r="AO238" s="362"/>
      <c r="AP238" s="362"/>
      <c r="AQ238" s="362"/>
      <c r="AR238" s="363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3"/>
      <c r="BF238" s="3"/>
      <c r="BG238" s="3"/>
      <c r="BH238" s="3"/>
    </row>
    <row r="239" spans="3:60" ht="18.75" customHeight="1" x14ac:dyDescent="0.15">
      <c r="C239" s="321"/>
      <c r="D239" s="317"/>
      <c r="E239" s="317"/>
      <c r="F239" s="317"/>
      <c r="G239" s="318"/>
      <c r="H239" s="160"/>
      <c r="I239" s="161"/>
      <c r="J239" s="161"/>
      <c r="K239" s="161"/>
      <c r="L239" s="161"/>
      <c r="M239" s="368"/>
      <c r="N239" s="368"/>
      <c r="O239" s="368"/>
      <c r="P239" s="368"/>
      <c r="Q239" s="368"/>
      <c r="R239" s="368"/>
      <c r="S239" s="368"/>
      <c r="T239" s="371"/>
      <c r="U239" s="371"/>
      <c r="V239" s="372"/>
      <c r="W239" s="364"/>
      <c r="X239" s="365"/>
      <c r="Y239" s="365"/>
      <c r="Z239" s="365"/>
      <c r="AA239" s="365"/>
      <c r="AB239" s="365"/>
      <c r="AC239" s="365"/>
      <c r="AD239" s="365"/>
      <c r="AE239" s="365"/>
      <c r="AF239" s="365"/>
      <c r="AG239" s="365"/>
      <c r="AH239" s="365"/>
      <c r="AI239" s="365"/>
      <c r="AJ239" s="365"/>
      <c r="AK239" s="365"/>
      <c r="AL239" s="365"/>
      <c r="AM239" s="365"/>
      <c r="AN239" s="365"/>
      <c r="AO239" s="365"/>
      <c r="AP239" s="365"/>
      <c r="AQ239" s="365"/>
      <c r="AR239" s="366"/>
      <c r="AT239" s="45"/>
      <c r="AU239" s="45"/>
      <c r="AV239" s="137"/>
      <c r="AW239" s="45"/>
      <c r="AX239" s="45"/>
      <c r="AY239" s="45"/>
      <c r="AZ239" s="45"/>
      <c r="BA239" s="45"/>
      <c r="BB239" s="45"/>
      <c r="BC239" s="45"/>
      <c r="BD239" s="45"/>
      <c r="BE239" s="3"/>
      <c r="BF239" s="3"/>
      <c r="BG239" s="3"/>
      <c r="BH239" s="3"/>
    </row>
    <row r="240" spans="3:60" x14ac:dyDescent="0.15">
      <c r="AG240" s="111"/>
      <c r="AH240" s="111"/>
      <c r="AI240" s="111"/>
      <c r="AJ240" s="111"/>
      <c r="AK240" s="111"/>
      <c r="AL240" s="111"/>
      <c r="AM240" s="111"/>
      <c r="AN240" s="111"/>
      <c r="AO240" s="111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3"/>
      <c r="BF240" s="3"/>
      <c r="BG240" s="3"/>
      <c r="BH240" s="3"/>
    </row>
    <row r="241" spans="1:60" ht="33" customHeight="1" x14ac:dyDescent="0.15">
      <c r="A241" s="78"/>
      <c r="B241" s="78"/>
      <c r="C241" s="78" t="s">
        <v>100</v>
      </c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3"/>
      <c r="BF241" s="3"/>
      <c r="BG241" s="3"/>
      <c r="BH241" s="3"/>
    </row>
    <row r="242" spans="1:60" ht="24.95" customHeight="1" x14ac:dyDescent="0.15">
      <c r="C242" s="1" t="s">
        <v>101</v>
      </c>
      <c r="D242" s="112" t="s">
        <v>102</v>
      </c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3"/>
      <c r="BF242" s="3"/>
      <c r="BG242" s="3"/>
      <c r="BH242" s="3"/>
    </row>
    <row r="243" spans="1:60" s="113" customFormat="1" ht="25.5" customHeight="1" x14ac:dyDescent="0.15">
      <c r="B243" s="114"/>
      <c r="C243" s="115" t="s">
        <v>101</v>
      </c>
      <c r="D243" s="341" t="s">
        <v>103</v>
      </c>
      <c r="E243" s="341"/>
      <c r="F243" s="341"/>
      <c r="G243" s="341"/>
      <c r="H243" s="34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341"/>
      <c r="T243" s="341"/>
      <c r="U243" s="341"/>
      <c r="V243" s="341"/>
      <c r="W243" s="341"/>
      <c r="X243" s="341"/>
      <c r="Y243" s="341"/>
      <c r="Z243" s="341"/>
      <c r="AA243" s="341"/>
      <c r="AB243" s="341"/>
      <c r="AC243" s="341"/>
      <c r="AD243" s="341"/>
      <c r="AE243" s="341"/>
      <c r="AF243" s="341"/>
      <c r="AG243" s="341"/>
      <c r="AH243" s="341"/>
      <c r="AI243" s="341"/>
      <c r="AJ243" s="341"/>
      <c r="AK243" s="341"/>
      <c r="AL243" s="341"/>
      <c r="AM243" s="341"/>
      <c r="AN243" s="341"/>
      <c r="AO243" s="341"/>
      <c r="AP243" s="341"/>
      <c r="AQ243" s="341"/>
      <c r="AR243" s="341"/>
      <c r="AS243" s="114"/>
      <c r="AT243" s="138"/>
      <c r="AU243" s="139"/>
      <c r="AV243" s="139"/>
      <c r="AW243" s="139"/>
      <c r="AX243" s="139"/>
      <c r="AY243" s="139"/>
      <c r="AZ243" s="139"/>
      <c r="BA243" s="139"/>
      <c r="BB243" s="139"/>
      <c r="BC243" s="139"/>
      <c r="BD243" s="139"/>
      <c r="BE243" s="116"/>
      <c r="BF243" s="116"/>
      <c r="BG243" s="116"/>
      <c r="BH243" s="116"/>
    </row>
    <row r="244" spans="1:60" ht="23.25" customHeight="1" x14ac:dyDescent="0.15">
      <c r="B244" s="114"/>
      <c r="C244" s="115"/>
      <c r="D244" s="341" t="s">
        <v>148</v>
      </c>
      <c r="E244" s="341"/>
      <c r="F244" s="341"/>
      <c r="G244" s="341"/>
      <c r="H244" s="34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341"/>
      <c r="T244" s="341"/>
      <c r="U244" s="341"/>
      <c r="V244" s="341"/>
      <c r="W244" s="341"/>
      <c r="X244" s="341"/>
      <c r="Y244" s="341"/>
      <c r="Z244" s="341"/>
      <c r="AA244" s="341"/>
      <c r="AB244" s="341"/>
      <c r="AC244" s="341"/>
      <c r="AD244" s="341"/>
      <c r="AE244" s="341"/>
      <c r="AF244" s="341"/>
      <c r="AG244" s="341"/>
      <c r="AH244" s="341"/>
      <c r="AI244" s="341"/>
      <c r="AJ244" s="341"/>
      <c r="AK244" s="341"/>
      <c r="AL244" s="341"/>
      <c r="AM244" s="341"/>
      <c r="AN244" s="341"/>
      <c r="AO244" s="341"/>
      <c r="AP244" s="341"/>
      <c r="AQ244" s="341"/>
      <c r="AR244" s="341"/>
      <c r="AS244" s="114"/>
      <c r="AT244" s="138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3"/>
      <c r="BF244" s="3"/>
      <c r="BG244" s="3"/>
      <c r="BH244" s="3"/>
    </row>
    <row r="245" spans="1:60" ht="23.25" customHeight="1" x14ac:dyDescent="0.15">
      <c r="B245" s="114"/>
      <c r="C245" s="115" t="s">
        <v>101</v>
      </c>
      <c r="D245" s="341" t="s">
        <v>150</v>
      </c>
      <c r="E245" s="341"/>
      <c r="F245" s="341"/>
      <c r="G245" s="341"/>
      <c r="H245" s="34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341"/>
      <c r="T245" s="341"/>
      <c r="U245" s="341"/>
      <c r="V245" s="341"/>
      <c r="W245" s="341"/>
      <c r="X245" s="341"/>
      <c r="Y245" s="341"/>
      <c r="Z245" s="341"/>
      <c r="AA245" s="341"/>
      <c r="AB245" s="341"/>
      <c r="AC245" s="341"/>
      <c r="AD245" s="341"/>
      <c r="AE245" s="341"/>
      <c r="AF245" s="341"/>
      <c r="AG245" s="341"/>
      <c r="AH245" s="341"/>
      <c r="AI245" s="341"/>
      <c r="AJ245" s="341"/>
      <c r="AK245" s="341"/>
      <c r="AL245" s="341"/>
      <c r="AM245" s="341"/>
      <c r="AN245" s="341"/>
      <c r="AO245" s="341"/>
      <c r="AP245" s="341"/>
      <c r="AQ245" s="341"/>
      <c r="AR245" s="341"/>
      <c r="AS245" s="341"/>
      <c r="AT245" s="138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3"/>
      <c r="BF245" s="3"/>
      <c r="BG245" s="3"/>
      <c r="BH245" s="3"/>
    </row>
    <row r="246" spans="1:60" ht="23.25" customHeight="1" x14ac:dyDescent="0.15">
      <c r="B246" s="114"/>
      <c r="C246" s="115"/>
      <c r="D246" s="341" t="s">
        <v>149</v>
      </c>
      <c r="E246" s="341"/>
      <c r="F246" s="341"/>
      <c r="G246" s="341"/>
      <c r="H246" s="34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341"/>
      <c r="T246" s="341"/>
      <c r="U246" s="341"/>
      <c r="V246" s="341"/>
      <c r="W246" s="341"/>
      <c r="X246" s="341"/>
      <c r="Y246" s="341"/>
      <c r="Z246" s="341"/>
      <c r="AA246" s="341"/>
      <c r="AB246" s="341"/>
      <c r="AC246" s="341"/>
      <c r="AD246" s="341"/>
      <c r="AE246" s="341"/>
      <c r="AF246" s="341"/>
      <c r="AG246" s="341"/>
      <c r="AH246" s="341"/>
      <c r="AI246" s="341"/>
      <c r="AJ246" s="341"/>
      <c r="AK246" s="341"/>
      <c r="AL246" s="341"/>
      <c r="AM246" s="341"/>
      <c r="AN246" s="341"/>
      <c r="AO246" s="341"/>
      <c r="AP246" s="341"/>
      <c r="AQ246" s="341"/>
      <c r="AR246" s="341"/>
      <c r="AS246" s="114"/>
      <c r="AT246" s="138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3"/>
      <c r="BF246" s="3"/>
      <c r="BG246" s="3"/>
      <c r="BH246" s="3"/>
    </row>
    <row r="247" spans="1:60" s="12" customFormat="1" ht="28.5" customHeight="1" x14ac:dyDescent="0.15">
      <c r="C247" s="117"/>
      <c r="D247" s="118" t="s">
        <v>104</v>
      </c>
      <c r="E247" s="119" t="s">
        <v>105</v>
      </c>
      <c r="F247" s="119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1"/>
      <c r="AR247" s="121"/>
      <c r="AS247" s="1"/>
      <c r="AT247" s="45"/>
      <c r="AU247" s="45"/>
      <c r="AV247" s="43"/>
      <c r="AW247" s="43"/>
      <c r="AX247" s="43"/>
      <c r="AY247" s="43"/>
      <c r="AZ247" s="43"/>
      <c r="BA247" s="43"/>
      <c r="BB247" s="43"/>
      <c r="BC247" s="43"/>
      <c r="BD247" s="43"/>
      <c r="BE247" s="16"/>
      <c r="BF247" s="16"/>
      <c r="BG247" s="16"/>
      <c r="BH247" s="16"/>
    </row>
    <row r="248" spans="1:60" s="12" customFormat="1" ht="28.5" customHeight="1" x14ac:dyDescent="0.15">
      <c r="C248" s="117"/>
      <c r="D248" s="118" t="s">
        <v>104</v>
      </c>
      <c r="E248" s="25" t="s">
        <v>159</v>
      </c>
      <c r="F248" s="25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1"/>
      <c r="AR248" s="121"/>
      <c r="AS248" s="1"/>
      <c r="AT248" s="45"/>
      <c r="AU248" s="45"/>
      <c r="AV248" s="43"/>
      <c r="AW248" s="43"/>
      <c r="AX248" s="43"/>
      <c r="AY248" s="43"/>
      <c r="AZ248" s="43"/>
      <c r="BA248" s="43"/>
      <c r="BB248" s="43"/>
      <c r="BC248" s="43"/>
      <c r="BD248" s="43"/>
      <c r="BE248" s="16"/>
      <c r="BF248" s="16"/>
      <c r="BG248" s="16"/>
      <c r="BH248" s="16"/>
    </row>
    <row r="249" spans="1:60" s="12" customFormat="1" ht="28.5" customHeight="1" x14ac:dyDescent="0.15">
      <c r="C249" s="117" t="s">
        <v>101</v>
      </c>
      <c r="D249" s="122" t="s">
        <v>106</v>
      </c>
      <c r="E249" s="118"/>
      <c r="F249" s="25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1"/>
      <c r="AR249" s="121"/>
      <c r="AS249" s="1"/>
      <c r="AT249" s="45"/>
      <c r="AU249" s="45"/>
      <c r="AV249" s="43"/>
      <c r="AW249" s="43"/>
      <c r="AX249" s="43"/>
      <c r="AY249" s="43"/>
      <c r="AZ249" s="43"/>
      <c r="BA249" s="43"/>
      <c r="BB249" s="43"/>
      <c r="BC249" s="43"/>
      <c r="BD249" s="43"/>
      <c r="BE249" s="16"/>
      <c r="BF249" s="16"/>
      <c r="BG249" s="16"/>
      <c r="BH249" s="16"/>
    </row>
    <row r="250" spans="1:60" s="12" customFormat="1" ht="18.75" customHeight="1" thickBot="1" x14ac:dyDescent="0.2">
      <c r="D250" s="25"/>
      <c r="E250" s="123"/>
      <c r="J250" s="124"/>
      <c r="K250" s="124"/>
      <c r="L250" s="124"/>
      <c r="M250" s="124"/>
      <c r="N250" s="124"/>
      <c r="O250" s="124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1"/>
      <c r="AR250" s="121"/>
      <c r="AS250" s="1"/>
      <c r="AT250" s="45"/>
      <c r="AU250" s="45"/>
      <c r="AV250" s="63" t="s">
        <v>107</v>
      </c>
      <c r="AW250" s="43"/>
      <c r="AX250" s="43"/>
      <c r="AY250" s="43"/>
      <c r="AZ250" s="43"/>
      <c r="BA250" s="43"/>
      <c r="BB250" s="43"/>
      <c r="BC250" s="43"/>
      <c r="BD250" s="43"/>
      <c r="BE250" s="16"/>
      <c r="BF250" s="16"/>
      <c r="BG250" s="16"/>
      <c r="BH250" s="16"/>
    </row>
    <row r="251" spans="1:60" ht="18" customHeight="1" x14ac:dyDescent="0.15">
      <c r="C251" s="342" t="s">
        <v>108</v>
      </c>
      <c r="D251" s="343"/>
      <c r="E251" s="343"/>
      <c r="F251" s="343"/>
      <c r="G251" s="343"/>
      <c r="H251" s="344"/>
      <c r="I251" s="347" t="s">
        <v>109</v>
      </c>
      <c r="J251" s="348"/>
      <c r="K251" s="349"/>
      <c r="L251" s="280" t="s">
        <v>110</v>
      </c>
      <c r="M251" s="280"/>
      <c r="N251" s="280"/>
      <c r="O251" s="280"/>
      <c r="P251" s="347" t="s">
        <v>97</v>
      </c>
      <c r="Q251" s="348"/>
      <c r="R251" s="348"/>
      <c r="S251" s="348"/>
      <c r="T251" s="348"/>
      <c r="U251" s="349"/>
      <c r="V251" s="352" t="s">
        <v>111</v>
      </c>
      <c r="W251" s="353"/>
      <c r="X251" s="353"/>
      <c r="Y251" s="353"/>
      <c r="Z251" s="353"/>
      <c r="AA251" s="353"/>
      <c r="AB251" s="353"/>
      <c r="AC251" s="353"/>
      <c r="AD251" s="353"/>
      <c r="AE251" s="354"/>
      <c r="AF251" s="355" t="s">
        <v>112</v>
      </c>
      <c r="AG251" s="356"/>
      <c r="AH251" s="356"/>
      <c r="AI251" s="356"/>
      <c r="AJ251" s="356"/>
      <c r="AK251" s="357"/>
      <c r="AL251" s="314" t="s">
        <v>146</v>
      </c>
      <c r="AM251" s="314"/>
      <c r="AN251" s="314"/>
      <c r="AO251" s="314"/>
      <c r="AP251" s="315"/>
      <c r="AQ251" s="146"/>
      <c r="AR251" s="146"/>
      <c r="AT251" s="45"/>
      <c r="AU251" s="45"/>
      <c r="AV251" s="280" t="s">
        <v>113</v>
      </c>
      <c r="AW251" s="280" t="s">
        <v>114</v>
      </c>
      <c r="AX251" s="45"/>
      <c r="AY251" s="45"/>
      <c r="AZ251" s="45"/>
      <c r="BA251" s="45"/>
      <c r="BB251" s="45"/>
      <c r="BC251" s="45"/>
      <c r="BD251" s="45"/>
      <c r="BE251" s="3"/>
      <c r="BF251" s="3"/>
      <c r="BG251" s="3"/>
      <c r="BH251" s="3"/>
    </row>
    <row r="252" spans="1:60" ht="18" customHeight="1" x14ac:dyDescent="0.15">
      <c r="C252" s="158"/>
      <c r="D252" s="153"/>
      <c r="E252" s="153"/>
      <c r="F252" s="153"/>
      <c r="G252" s="153"/>
      <c r="H252" s="345"/>
      <c r="I252" s="350"/>
      <c r="J252" s="153"/>
      <c r="K252" s="345"/>
      <c r="L252" s="280"/>
      <c r="M252" s="280"/>
      <c r="N252" s="280"/>
      <c r="O252" s="280"/>
      <c r="P252" s="350"/>
      <c r="Q252" s="153"/>
      <c r="R252" s="153"/>
      <c r="S252" s="153"/>
      <c r="T252" s="153"/>
      <c r="U252" s="345"/>
      <c r="V252" s="314" t="s">
        <v>115</v>
      </c>
      <c r="W252" s="314"/>
      <c r="X252" s="315"/>
      <c r="Y252" s="319" t="s">
        <v>134</v>
      </c>
      <c r="Z252" s="314"/>
      <c r="AA252" s="315"/>
      <c r="AB252" s="322" t="s">
        <v>147</v>
      </c>
      <c r="AC252" s="314"/>
      <c r="AD252" s="314"/>
      <c r="AE252" s="323"/>
      <c r="AF252" s="326" t="s">
        <v>116</v>
      </c>
      <c r="AG252" s="327"/>
      <c r="AH252" s="328"/>
      <c r="AI252" s="335" t="s">
        <v>117</v>
      </c>
      <c r="AJ252" s="327"/>
      <c r="AK252" s="336"/>
      <c r="AL252" s="280"/>
      <c r="AM252" s="280"/>
      <c r="AN252" s="280"/>
      <c r="AO252" s="280"/>
      <c r="AP252" s="316"/>
      <c r="AQ252" s="146"/>
      <c r="AR252" s="146"/>
      <c r="AT252" s="45"/>
      <c r="AU252" s="45"/>
      <c r="AV252" s="153"/>
      <c r="AW252" s="171"/>
      <c r="AX252" s="45"/>
      <c r="AY252" s="45"/>
      <c r="AZ252" s="45"/>
      <c r="BA252" s="45"/>
      <c r="BB252" s="45"/>
      <c r="BC252" s="45"/>
      <c r="BD252" s="45"/>
      <c r="BE252" s="3"/>
      <c r="BF252" s="3"/>
      <c r="BG252" s="3"/>
      <c r="BH252" s="3"/>
    </row>
    <row r="253" spans="1:60" ht="18" customHeight="1" x14ac:dyDescent="0.15">
      <c r="C253" s="158"/>
      <c r="D253" s="153"/>
      <c r="E253" s="153"/>
      <c r="F253" s="153"/>
      <c r="G253" s="153"/>
      <c r="H253" s="345"/>
      <c r="I253" s="350"/>
      <c r="J253" s="153"/>
      <c r="K253" s="345"/>
      <c r="L253" s="280"/>
      <c r="M253" s="280"/>
      <c r="N253" s="280"/>
      <c r="O253" s="280"/>
      <c r="P253" s="350"/>
      <c r="Q253" s="153"/>
      <c r="R253" s="153"/>
      <c r="S253" s="153"/>
      <c r="T253" s="153"/>
      <c r="U253" s="345"/>
      <c r="V253" s="280"/>
      <c r="W253" s="280"/>
      <c r="X253" s="316"/>
      <c r="Y253" s="320"/>
      <c r="Z253" s="280"/>
      <c r="AA253" s="316"/>
      <c r="AB253" s="320"/>
      <c r="AC253" s="280"/>
      <c r="AD253" s="280"/>
      <c r="AE253" s="324"/>
      <c r="AF253" s="329"/>
      <c r="AG253" s="330"/>
      <c r="AH253" s="331"/>
      <c r="AI253" s="337"/>
      <c r="AJ253" s="330"/>
      <c r="AK253" s="338"/>
      <c r="AL253" s="280"/>
      <c r="AM253" s="280"/>
      <c r="AN253" s="280"/>
      <c r="AO253" s="280"/>
      <c r="AP253" s="316"/>
      <c r="AQ253" s="126"/>
      <c r="AR253" s="126"/>
      <c r="AT253" s="45"/>
      <c r="AU253" s="45"/>
      <c r="AV253" s="153"/>
      <c r="AW253" s="171"/>
      <c r="AX253" s="45"/>
      <c r="AY253" s="45"/>
      <c r="AZ253" s="45"/>
      <c r="BA253" s="45"/>
      <c r="BB253" s="45"/>
      <c r="BC253" s="45"/>
      <c r="BD253" s="45"/>
      <c r="BE253" s="3"/>
      <c r="BF253" s="3"/>
      <c r="BG253" s="3"/>
      <c r="BH253" s="3"/>
    </row>
    <row r="254" spans="1:60" ht="18" customHeight="1" x14ac:dyDescent="0.15">
      <c r="C254" s="160"/>
      <c r="D254" s="161"/>
      <c r="E254" s="161"/>
      <c r="F254" s="161"/>
      <c r="G254" s="161"/>
      <c r="H254" s="346"/>
      <c r="I254" s="351"/>
      <c r="J254" s="161"/>
      <c r="K254" s="346"/>
      <c r="L254" s="317"/>
      <c r="M254" s="317"/>
      <c r="N254" s="317"/>
      <c r="O254" s="317"/>
      <c r="P254" s="351"/>
      <c r="Q254" s="161"/>
      <c r="R254" s="161"/>
      <c r="S254" s="161"/>
      <c r="T254" s="161"/>
      <c r="U254" s="346"/>
      <c r="V254" s="317"/>
      <c r="W254" s="317"/>
      <c r="X254" s="318"/>
      <c r="Y254" s="321"/>
      <c r="Z254" s="317"/>
      <c r="AA254" s="318"/>
      <c r="AB254" s="321"/>
      <c r="AC254" s="317"/>
      <c r="AD254" s="317"/>
      <c r="AE254" s="325"/>
      <c r="AF254" s="332"/>
      <c r="AG254" s="333"/>
      <c r="AH254" s="334"/>
      <c r="AI254" s="339"/>
      <c r="AJ254" s="333"/>
      <c r="AK254" s="340"/>
      <c r="AL254" s="317"/>
      <c r="AM254" s="317"/>
      <c r="AN254" s="317"/>
      <c r="AO254" s="317"/>
      <c r="AP254" s="318"/>
      <c r="AQ254" s="126"/>
      <c r="AR254" s="126"/>
      <c r="AT254" s="45"/>
      <c r="AU254" s="45"/>
      <c r="AV254" s="153"/>
      <c r="AW254" s="171"/>
      <c r="AX254" s="45"/>
      <c r="AY254" s="45"/>
      <c r="AZ254" s="45"/>
      <c r="BA254" s="45"/>
      <c r="BB254" s="45"/>
      <c r="BC254" s="45"/>
      <c r="BD254" s="45"/>
      <c r="BE254" s="3"/>
      <c r="BF254" s="3"/>
      <c r="BG254" s="3"/>
      <c r="BH254" s="3"/>
    </row>
    <row r="255" spans="1:60" ht="14.1" customHeight="1" x14ac:dyDescent="0.15">
      <c r="C255" s="296">
        <v>4</v>
      </c>
      <c r="D255" s="299" t="s">
        <v>118</v>
      </c>
      <c r="E255" s="302">
        <v>25</v>
      </c>
      <c r="F255" s="302" t="s">
        <v>119</v>
      </c>
      <c r="G255" s="296" t="s">
        <v>120</v>
      </c>
      <c r="H255" s="302"/>
      <c r="I255" s="310" t="s">
        <v>154</v>
      </c>
      <c r="J255" s="311"/>
      <c r="K255" s="312"/>
      <c r="L255" s="223">
        <f>$M$227</f>
        <v>3400</v>
      </c>
      <c r="M255" s="224"/>
      <c r="N255" s="224"/>
      <c r="O255" s="224"/>
      <c r="P255" s="229">
        <f>$M$234</f>
        <v>50</v>
      </c>
      <c r="Q255" s="230"/>
      <c r="R255" s="230"/>
      <c r="S255" s="230"/>
      <c r="T255" s="230"/>
      <c r="U255" s="231"/>
      <c r="V255" s="238">
        <f>IF(AND(I255="○",AV255="●"),IF(L255=0,20,20+ROUNDDOWN((L255-1000)/1000,0)*20),0)</f>
        <v>60</v>
      </c>
      <c r="W255" s="238"/>
      <c r="X255" s="239"/>
      <c r="Y255" s="244">
        <f>IF(AND(I255="○",AV255="●"),IF(P255&gt;=10,P255*0.2,0),0)</f>
        <v>10</v>
      </c>
      <c r="Z255" s="245"/>
      <c r="AA255" s="246"/>
      <c r="AB255" s="253">
        <f>V255+Y255</f>
        <v>70</v>
      </c>
      <c r="AC255" s="254"/>
      <c r="AD255" s="254"/>
      <c r="AE255" s="255"/>
      <c r="AF255" s="287"/>
      <c r="AG255" s="288"/>
      <c r="AH255" s="289"/>
      <c r="AI255" s="305"/>
      <c r="AJ255" s="306"/>
      <c r="AK255" s="307"/>
      <c r="AL255" s="211">
        <f>IF(I255="○",AB255,ROUNDUP(AB255*AI255,1))</f>
        <v>70</v>
      </c>
      <c r="AM255" s="211"/>
      <c r="AN255" s="211"/>
      <c r="AO255" s="211"/>
      <c r="AP255" s="212"/>
      <c r="AQ255" s="148"/>
      <c r="AR255" s="148"/>
      <c r="AT255" s="45"/>
      <c r="AU255" s="153"/>
      <c r="AV255" s="153" t="str">
        <f>IF(OR(I255="×",AV259="×"),"×","●")</f>
        <v>●</v>
      </c>
      <c r="AW255" s="171" t="str">
        <f>IF(AV255="●",IF(I255="定","-",I255),"-")</f>
        <v>○</v>
      </c>
      <c r="AX255" s="45"/>
      <c r="AY255" s="45"/>
      <c r="AZ255" s="45"/>
      <c r="BA255" s="45"/>
      <c r="BB255" s="45"/>
      <c r="BC255" s="45"/>
      <c r="BD255" s="45"/>
      <c r="BE255" s="3"/>
      <c r="BF255" s="3"/>
      <c r="BG255" s="3"/>
      <c r="BH255" s="3"/>
    </row>
    <row r="256" spans="1:60" ht="14.1" customHeight="1" x14ac:dyDescent="0.15">
      <c r="C256" s="297"/>
      <c r="D256" s="300"/>
      <c r="E256" s="303"/>
      <c r="F256" s="303"/>
      <c r="G256" s="297"/>
      <c r="H256" s="303"/>
      <c r="I256" s="313"/>
      <c r="J256" s="218"/>
      <c r="K256" s="219"/>
      <c r="L256" s="225"/>
      <c r="M256" s="226"/>
      <c r="N256" s="226"/>
      <c r="O256" s="226"/>
      <c r="P256" s="232"/>
      <c r="Q256" s="233"/>
      <c r="R256" s="233"/>
      <c r="S256" s="233"/>
      <c r="T256" s="233"/>
      <c r="U256" s="234"/>
      <c r="V256" s="240"/>
      <c r="W256" s="240"/>
      <c r="X256" s="241"/>
      <c r="Y256" s="247"/>
      <c r="Z256" s="248"/>
      <c r="AA256" s="249"/>
      <c r="AB256" s="256"/>
      <c r="AC256" s="257"/>
      <c r="AD256" s="257"/>
      <c r="AE256" s="258"/>
      <c r="AF256" s="290"/>
      <c r="AG256" s="291"/>
      <c r="AH256" s="292"/>
      <c r="AI256" s="306"/>
      <c r="AJ256" s="306"/>
      <c r="AK256" s="307"/>
      <c r="AL256" s="213"/>
      <c r="AM256" s="213"/>
      <c r="AN256" s="213"/>
      <c r="AO256" s="213"/>
      <c r="AP256" s="214"/>
      <c r="AQ256" s="148"/>
      <c r="AR256" s="148"/>
      <c r="AT256" s="45"/>
      <c r="AU256" s="153"/>
      <c r="AV256" s="153"/>
      <c r="AW256" s="171"/>
      <c r="AX256" s="45"/>
      <c r="AY256" s="45"/>
      <c r="AZ256" s="45"/>
      <c r="BA256" s="45"/>
      <c r="BB256" s="45"/>
      <c r="BC256" s="45"/>
      <c r="BD256" s="45"/>
      <c r="BE256" s="3"/>
      <c r="BF256" s="3"/>
      <c r="BG256" s="3"/>
      <c r="BH256" s="3"/>
    </row>
    <row r="257" spans="3:60" ht="14.1" customHeight="1" x14ac:dyDescent="0.15">
      <c r="C257" s="297"/>
      <c r="D257" s="300"/>
      <c r="E257" s="303"/>
      <c r="F257" s="303"/>
      <c r="G257" s="297"/>
      <c r="H257" s="303"/>
      <c r="I257" s="313"/>
      <c r="J257" s="218"/>
      <c r="K257" s="219"/>
      <c r="L257" s="225"/>
      <c r="M257" s="226"/>
      <c r="N257" s="226"/>
      <c r="O257" s="226"/>
      <c r="P257" s="232"/>
      <c r="Q257" s="233"/>
      <c r="R257" s="233"/>
      <c r="S257" s="233"/>
      <c r="T257" s="233"/>
      <c r="U257" s="234"/>
      <c r="V257" s="240"/>
      <c r="W257" s="240"/>
      <c r="X257" s="241"/>
      <c r="Y257" s="247"/>
      <c r="Z257" s="248"/>
      <c r="AA257" s="249"/>
      <c r="AB257" s="256"/>
      <c r="AC257" s="257"/>
      <c r="AD257" s="257"/>
      <c r="AE257" s="258"/>
      <c r="AF257" s="290"/>
      <c r="AG257" s="291"/>
      <c r="AH257" s="292"/>
      <c r="AI257" s="306"/>
      <c r="AJ257" s="306"/>
      <c r="AK257" s="307"/>
      <c r="AL257" s="213"/>
      <c r="AM257" s="213"/>
      <c r="AN257" s="213"/>
      <c r="AO257" s="213"/>
      <c r="AP257" s="214"/>
      <c r="AQ257" s="148"/>
      <c r="AR257" s="148"/>
      <c r="AT257" s="45"/>
      <c r="AU257" s="153"/>
      <c r="AV257" s="153"/>
      <c r="AW257" s="171"/>
      <c r="AX257" s="45"/>
      <c r="AY257" s="45"/>
      <c r="AZ257" s="45"/>
      <c r="BA257" s="45"/>
      <c r="BB257" s="45"/>
      <c r="BC257" s="45"/>
      <c r="BD257" s="45"/>
      <c r="BE257" s="3"/>
      <c r="BF257" s="3"/>
      <c r="BG257" s="3"/>
      <c r="BH257" s="3"/>
    </row>
    <row r="258" spans="3:60" ht="14.1" customHeight="1" x14ac:dyDescent="0.15">
      <c r="C258" s="298"/>
      <c r="D258" s="301"/>
      <c r="E258" s="304"/>
      <c r="F258" s="304"/>
      <c r="G258" s="298"/>
      <c r="H258" s="304"/>
      <c r="I258" s="220"/>
      <c r="J258" s="221"/>
      <c r="K258" s="222"/>
      <c r="L258" s="227"/>
      <c r="M258" s="228"/>
      <c r="N258" s="228"/>
      <c r="O258" s="228"/>
      <c r="P258" s="235"/>
      <c r="Q258" s="236"/>
      <c r="R258" s="236"/>
      <c r="S258" s="236"/>
      <c r="T258" s="236"/>
      <c r="U258" s="237"/>
      <c r="V258" s="242"/>
      <c r="W258" s="242"/>
      <c r="X258" s="243"/>
      <c r="Y258" s="250"/>
      <c r="Z258" s="251"/>
      <c r="AA258" s="252"/>
      <c r="AB258" s="259"/>
      <c r="AC258" s="260"/>
      <c r="AD258" s="260"/>
      <c r="AE258" s="261"/>
      <c r="AF258" s="293"/>
      <c r="AG258" s="294"/>
      <c r="AH258" s="295"/>
      <c r="AI258" s="306"/>
      <c r="AJ258" s="306"/>
      <c r="AK258" s="307"/>
      <c r="AL258" s="215"/>
      <c r="AM258" s="215"/>
      <c r="AN258" s="215"/>
      <c r="AO258" s="215"/>
      <c r="AP258" s="216"/>
      <c r="AQ258" s="148"/>
      <c r="AR258" s="148"/>
      <c r="AT258" s="45"/>
      <c r="AU258" s="153"/>
      <c r="AV258" s="153"/>
      <c r="AW258" s="171"/>
      <c r="AX258" s="45"/>
      <c r="AY258" s="45"/>
      <c r="AZ258" s="45"/>
      <c r="BA258" s="45"/>
      <c r="BB258" s="45"/>
      <c r="BC258" s="45"/>
      <c r="BD258" s="45"/>
      <c r="BE258" s="3"/>
      <c r="BF258" s="3"/>
      <c r="BG258" s="3"/>
      <c r="BH258" s="3"/>
    </row>
    <row r="259" spans="3:60" ht="14.1" customHeight="1" x14ac:dyDescent="0.15">
      <c r="C259" s="296">
        <v>4</v>
      </c>
      <c r="D259" s="299" t="s">
        <v>118</v>
      </c>
      <c r="E259" s="302">
        <v>26</v>
      </c>
      <c r="F259" s="302" t="s">
        <v>119</v>
      </c>
      <c r="G259" s="296" t="s">
        <v>121</v>
      </c>
      <c r="H259" s="302"/>
      <c r="I259" s="310" t="s">
        <v>154</v>
      </c>
      <c r="J259" s="311"/>
      <c r="K259" s="312"/>
      <c r="L259" s="223">
        <f t="shared" ref="L259" si="0">$M$227</f>
        <v>3400</v>
      </c>
      <c r="M259" s="224"/>
      <c r="N259" s="224"/>
      <c r="O259" s="224"/>
      <c r="P259" s="229">
        <f t="shared" ref="P259" si="1">$M$234</f>
        <v>50</v>
      </c>
      <c r="Q259" s="230"/>
      <c r="R259" s="230"/>
      <c r="S259" s="230"/>
      <c r="T259" s="230"/>
      <c r="U259" s="231"/>
      <c r="V259" s="238">
        <f t="shared" ref="V259" si="2">IF(AND(I259="○",AV259="●"),IF(L259=0,20,20+ROUNDDOWN((L259-1000)/1000,0)*20),0)</f>
        <v>60</v>
      </c>
      <c r="W259" s="238"/>
      <c r="X259" s="239"/>
      <c r="Y259" s="244">
        <f t="shared" ref="Y259" si="3">IF(AND(I259="○",AV259="●"),IF(P259&gt;=10,P259*0.2,0),0)</f>
        <v>10</v>
      </c>
      <c r="Z259" s="245"/>
      <c r="AA259" s="246"/>
      <c r="AB259" s="253">
        <f t="shared" ref="AB259" si="4">V259+Y259</f>
        <v>70</v>
      </c>
      <c r="AC259" s="254"/>
      <c r="AD259" s="254"/>
      <c r="AE259" s="255"/>
      <c r="AF259" s="287"/>
      <c r="AG259" s="288"/>
      <c r="AH259" s="289"/>
      <c r="AI259" s="305"/>
      <c r="AJ259" s="306"/>
      <c r="AK259" s="307"/>
      <c r="AL259" s="211">
        <f>IF(I259="○",AB259,ROUNDUP(AB259*AI259,1))</f>
        <v>70</v>
      </c>
      <c r="AM259" s="211"/>
      <c r="AN259" s="211"/>
      <c r="AO259" s="211"/>
      <c r="AP259" s="212"/>
      <c r="AQ259" s="148"/>
      <c r="AR259" s="148"/>
      <c r="AT259" s="45"/>
      <c r="AU259" s="153"/>
      <c r="AV259" s="153" t="str">
        <f>IF(OR(I259="×",AV263="×"),"×","●")</f>
        <v>●</v>
      </c>
      <c r="AW259" s="171" t="str">
        <f>IF(AV259="●",IF(I259="定","-",I259),"-")</f>
        <v>○</v>
      </c>
      <c r="AX259" s="45"/>
      <c r="AY259" s="45"/>
      <c r="AZ259" s="45"/>
      <c r="BA259" s="45"/>
      <c r="BB259" s="45"/>
      <c r="BC259" s="45"/>
      <c r="BD259" s="45"/>
      <c r="BE259" s="3"/>
      <c r="BF259" s="3"/>
      <c r="BG259" s="3"/>
      <c r="BH259" s="3"/>
    </row>
    <row r="260" spans="3:60" ht="14.1" customHeight="1" x14ac:dyDescent="0.15">
      <c r="C260" s="297"/>
      <c r="D260" s="300"/>
      <c r="E260" s="303"/>
      <c r="F260" s="303"/>
      <c r="G260" s="297"/>
      <c r="H260" s="303"/>
      <c r="I260" s="313"/>
      <c r="J260" s="218"/>
      <c r="K260" s="219"/>
      <c r="L260" s="225"/>
      <c r="M260" s="226"/>
      <c r="N260" s="226"/>
      <c r="O260" s="226"/>
      <c r="P260" s="232"/>
      <c r="Q260" s="233"/>
      <c r="R260" s="233"/>
      <c r="S260" s="233"/>
      <c r="T260" s="233"/>
      <c r="U260" s="234"/>
      <c r="V260" s="240"/>
      <c r="W260" s="240"/>
      <c r="X260" s="241"/>
      <c r="Y260" s="247"/>
      <c r="Z260" s="248"/>
      <c r="AA260" s="249"/>
      <c r="AB260" s="256"/>
      <c r="AC260" s="257"/>
      <c r="AD260" s="257"/>
      <c r="AE260" s="258"/>
      <c r="AF260" s="290"/>
      <c r="AG260" s="291"/>
      <c r="AH260" s="292"/>
      <c r="AI260" s="306"/>
      <c r="AJ260" s="306"/>
      <c r="AK260" s="307"/>
      <c r="AL260" s="213"/>
      <c r="AM260" s="213"/>
      <c r="AN260" s="213"/>
      <c r="AO260" s="213"/>
      <c r="AP260" s="214"/>
      <c r="AQ260" s="148"/>
      <c r="AR260" s="148"/>
      <c r="AT260" s="45"/>
      <c r="AU260" s="153"/>
      <c r="AV260" s="153"/>
      <c r="AW260" s="171"/>
      <c r="AX260" s="45"/>
      <c r="AY260" s="45"/>
      <c r="AZ260" s="45"/>
      <c r="BA260" s="45"/>
      <c r="BB260" s="45"/>
      <c r="BC260" s="45"/>
      <c r="BD260" s="45"/>
      <c r="BE260" s="3"/>
      <c r="BF260" s="3"/>
      <c r="BG260" s="3"/>
      <c r="BH260" s="3"/>
    </row>
    <row r="261" spans="3:60" ht="14.1" customHeight="1" x14ac:dyDescent="0.15">
      <c r="C261" s="297"/>
      <c r="D261" s="300"/>
      <c r="E261" s="303"/>
      <c r="F261" s="303"/>
      <c r="G261" s="297"/>
      <c r="H261" s="303"/>
      <c r="I261" s="313"/>
      <c r="J261" s="218"/>
      <c r="K261" s="219"/>
      <c r="L261" s="225"/>
      <c r="M261" s="226"/>
      <c r="N261" s="226"/>
      <c r="O261" s="226"/>
      <c r="P261" s="232"/>
      <c r="Q261" s="233"/>
      <c r="R261" s="233"/>
      <c r="S261" s="233"/>
      <c r="T261" s="233"/>
      <c r="U261" s="234"/>
      <c r="V261" s="240"/>
      <c r="W261" s="240"/>
      <c r="X261" s="241"/>
      <c r="Y261" s="247"/>
      <c r="Z261" s="248"/>
      <c r="AA261" s="249"/>
      <c r="AB261" s="256"/>
      <c r="AC261" s="257"/>
      <c r="AD261" s="257"/>
      <c r="AE261" s="258"/>
      <c r="AF261" s="290"/>
      <c r="AG261" s="291"/>
      <c r="AH261" s="292"/>
      <c r="AI261" s="306"/>
      <c r="AJ261" s="306"/>
      <c r="AK261" s="307"/>
      <c r="AL261" s="213"/>
      <c r="AM261" s="213"/>
      <c r="AN261" s="213"/>
      <c r="AO261" s="213"/>
      <c r="AP261" s="214"/>
      <c r="AQ261" s="148"/>
      <c r="AR261" s="148"/>
      <c r="AT261" s="45"/>
      <c r="AU261" s="153"/>
      <c r="AV261" s="153"/>
      <c r="AW261" s="171"/>
      <c r="AX261" s="45"/>
      <c r="AY261" s="45"/>
      <c r="AZ261" s="45"/>
      <c r="BA261" s="45"/>
      <c r="BB261" s="45"/>
      <c r="BC261" s="45"/>
      <c r="BD261" s="45"/>
      <c r="BE261" s="3"/>
      <c r="BF261" s="3"/>
      <c r="BG261" s="3"/>
      <c r="BH261" s="3"/>
    </row>
    <row r="262" spans="3:60" ht="14.1" customHeight="1" x14ac:dyDescent="0.15">
      <c r="C262" s="298"/>
      <c r="D262" s="301"/>
      <c r="E262" s="304"/>
      <c r="F262" s="304"/>
      <c r="G262" s="298"/>
      <c r="H262" s="304"/>
      <c r="I262" s="220"/>
      <c r="J262" s="221"/>
      <c r="K262" s="222"/>
      <c r="L262" s="227"/>
      <c r="M262" s="228"/>
      <c r="N262" s="228"/>
      <c r="O262" s="228"/>
      <c r="P262" s="235"/>
      <c r="Q262" s="236"/>
      <c r="R262" s="236"/>
      <c r="S262" s="236"/>
      <c r="T262" s="236"/>
      <c r="U262" s="237"/>
      <c r="V262" s="242"/>
      <c r="W262" s="242"/>
      <c r="X262" s="243"/>
      <c r="Y262" s="250"/>
      <c r="Z262" s="251"/>
      <c r="AA262" s="252"/>
      <c r="AB262" s="259"/>
      <c r="AC262" s="260"/>
      <c r="AD262" s="260"/>
      <c r="AE262" s="261"/>
      <c r="AF262" s="293"/>
      <c r="AG262" s="294"/>
      <c r="AH262" s="295"/>
      <c r="AI262" s="306"/>
      <c r="AJ262" s="306"/>
      <c r="AK262" s="307"/>
      <c r="AL262" s="215"/>
      <c r="AM262" s="215"/>
      <c r="AN262" s="215"/>
      <c r="AO262" s="215"/>
      <c r="AP262" s="216"/>
      <c r="AQ262" s="148"/>
      <c r="AR262" s="148"/>
      <c r="AT262" s="45"/>
      <c r="AU262" s="153"/>
      <c r="AV262" s="153"/>
      <c r="AW262" s="171"/>
      <c r="AX262" s="45"/>
      <c r="AY262" s="45"/>
      <c r="AZ262" s="45"/>
      <c r="BA262" s="45"/>
      <c r="BB262" s="45"/>
      <c r="BC262" s="45"/>
      <c r="BD262" s="45"/>
      <c r="BE262" s="3"/>
      <c r="BF262" s="3"/>
      <c r="BG262" s="3"/>
      <c r="BH262" s="3"/>
    </row>
    <row r="263" spans="3:60" ht="14.1" customHeight="1" x14ac:dyDescent="0.15">
      <c r="C263" s="296">
        <v>4</v>
      </c>
      <c r="D263" s="299" t="s">
        <v>118</v>
      </c>
      <c r="E263" s="302">
        <v>27</v>
      </c>
      <c r="F263" s="302" t="s">
        <v>119</v>
      </c>
      <c r="G263" s="296" t="s">
        <v>122</v>
      </c>
      <c r="H263" s="302"/>
      <c r="I263" s="310" t="s">
        <v>154</v>
      </c>
      <c r="J263" s="311"/>
      <c r="K263" s="312"/>
      <c r="L263" s="223">
        <f t="shared" ref="L263" si="5">$M$227</f>
        <v>3400</v>
      </c>
      <c r="M263" s="224"/>
      <c r="N263" s="224"/>
      <c r="O263" s="224"/>
      <c r="P263" s="229">
        <f t="shared" ref="P263" si="6">$M$234</f>
        <v>50</v>
      </c>
      <c r="Q263" s="230"/>
      <c r="R263" s="230"/>
      <c r="S263" s="230"/>
      <c r="T263" s="230"/>
      <c r="U263" s="231"/>
      <c r="V263" s="238">
        <f t="shared" ref="V263" si="7">IF(AND(I263="○",AV263="●"),IF(L263=0,20,20+ROUNDDOWN((L263-1000)/1000,0)*20),0)</f>
        <v>60</v>
      </c>
      <c r="W263" s="238"/>
      <c r="X263" s="239"/>
      <c r="Y263" s="244">
        <f t="shared" ref="Y263" si="8">IF(AND(I263="○",AV263="●"),IF(P263&gt;=10,P263*0.2,0),0)</f>
        <v>10</v>
      </c>
      <c r="Z263" s="245"/>
      <c r="AA263" s="246"/>
      <c r="AB263" s="253">
        <f t="shared" ref="AB263" si="9">V263+Y263</f>
        <v>70</v>
      </c>
      <c r="AC263" s="254"/>
      <c r="AD263" s="254"/>
      <c r="AE263" s="255"/>
      <c r="AF263" s="287"/>
      <c r="AG263" s="288"/>
      <c r="AH263" s="289"/>
      <c r="AI263" s="305"/>
      <c r="AJ263" s="306"/>
      <c r="AK263" s="307"/>
      <c r="AL263" s="211">
        <f>IF(I263="○",AB263,ROUNDUP(AB263*AI263,1))</f>
        <v>70</v>
      </c>
      <c r="AM263" s="211"/>
      <c r="AN263" s="211"/>
      <c r="AO263" s="211"/>
      <c r="AP263" s="212"/>
      <c r="AQ263" s="148"/>
      <c r="AR263" s="148"/>
      <c r="AT263" s="45"/>
      <c r="AU263" s="153"/>
      <c r="AV263" s="153" t="str">
        <f>IF(OR(I263="×",AV267="×"),"×","●")</f>
        <v>●</v>
      </c>
      <c r="AW263" s="171" t="str">
        <f>IF(AV263="●",IF(I263="定","-",I263),"-")</f>
        <v>○</v>
      </c>
      <c r="AX263" s="45"/>
      <c r="AY263" s="45"/>
      <c r="AZ263" s="45"/>
      <c r="BA263" s="45"/>
      <c r="BB263" s="45"/>
      <c r="BC263" s="45"/>
      <c r="BD263" s="45"/>
      <c r="BE263" s="3"/>
      <c r="BF263" s="3"/>
      <c r="BG263" s="3"/>
      <c r="BH263" s="3"/>
    </row>
    <row r="264" spans="3:60" ht="14.1" customHeight="1" x14ac:dyDescent="0.15">
      <c r="C264" s="297"/>
      <c r="D264" s="300"/>
      <c r="E264" s="303"/>
      <c r="F264" s="303"/>
      <c r="G264" s="297"/>
      <c r="H264" s="303"/>
      <c r="I264" s="313"/>
      <c r="J264" s="218"/>
      <c r="K264" s="219"/>
      <c r="L264" s="225"/>
      <c r="M264" s="226"/>
      <c r="N264" s="226"/>
      <c r="O264" s="226"/>
      <c r="P264" s="232"/>
      <c r="Q264" s="233"/>
      <c r="R264" s="233"/>
      <c r="S264" s="233"/>
      <c r="T264" s="233"/>
      <c r="U264" s="234"/>
      <c r="V264" s="240"/>
      <c r="W264" s="240"/>
      <c r="X264" s="241"/>
      <c r="Y264" s="247"/>
      <c r="Z264" s="248"/>
      <c r="AA264" s="249"/>
      <c r="AB264" s="256"/>
      <c r="AC264" s="257"/>
      <c r="AD264" s="257"/>
      <c r="AE264" s="258"/>
      <c r="AF264" s="290"/>
      <c r="AG264" s="291"/>
      <c r="AH264" s="292"/>
      <c r="AI264" s="306"/>
      <c r="AJ264" s="306"/>
      <c r="AK264" s="307"/>
      <c r="AL264" s="213"/>
      <c r="AM264" s="213"/>
      <c r="AN264" s="213"/>
      <c r="AO264" s="213"/>
      <c r="AP264" s="214"/>
      <c r="AQ264" s="148"/>
      <c r="AR264" s="148"/>
      <c r="AT264" s="45"/>
      <c r="AU264" s="153"/>
      <c r="AV264" s="153"/>
      <c r="AW264" s="171"/>
      <c r="AX264" s="45"/>
      <c r="AY264" s="45"/>
      <c r="AZ264" s="45"/>
      <c r="BA264" s="45"/>
      <c r="BB264" s="45"/>
      <c r="BC264" s="45"/>
      <c r="BD264" s="45"/>
      <c r="BE264" s="3"/>
      <c r="BF264" s="3"/>
      <c r="BG264" s="3"/>
      <c r="BH264" s="3"/>
    </row>
    <row r="265" spans="3:60" ht="14.1" customHeight="1" x14ac:dyDescent="0.15">
      <c r="C265" s="297"/>
      <c r="D265" s="300"/>
      <c r="E265" s="303"/>
      <c r="F265" s="303"/>
      <c r="G265" s="297"/>
      <c r="H265" s="303"/>
      <c r="I265" s="313"/>
      <c r="J265" s="218"/>
      <c r="K265" s="219"/>
      <c r="L265" s="225"/>
      <c r="M265" s="226"/>
      <c r="N265" s="226"/>
      <c r="O265" s="226"/>
      <c r="P265" s="232"/>
      <c r="Q265" s="233"/>
      <c r="R265" s="233"/>
      <c r="S265" s="233"/>
      <c r="T265" s="233"/>
      <c r="U265" s="234"/>
      <c r="V265" s="240"/>
      <c r="W265" s="240"/>
      <c r="X265" s="241"/>
      <c r="Y265" s="247"/>
      <c r="Z265" s="248"/>
      <c r="AA265" s="249"/>
      <c r="AB265" s="256"/>
      <c r="AC265" s="257"/>
      <c r="AD265" s="257"/>
      <c r="AE265" s="258"/>
      <c r="AF265" s="290"/>
      <c r="AG265" s="291"/>
      <c r="AH265" s="292"/>
      <c r="AI265" s="306"/>
      <c r="AJ265" s="306"/>
      <c r="AK265" s="307"/>
      <c r="AL265" s="213"/>
      <c r="AM265" s="213"/>
      <c r="AN265" s="213"/>
      <c r="AO265" s="213"/>
      <c r="AP265" s="214"/>
      <c r="AQ265" s="148"/>
      <c r="AR265" s="148"/>
      <c r="AT265" s="45"/>
      <c r="AU265" s="153"/>
      <c r="AV265" s="153"/>
      <c r="AW265" s="171"/>
      <c r="AX265" s="45"/>
      <c r="AY265" s="45"/>
      <c r="AZ265" s="45"/>
      <c r="BA265" s="45"/>
      <c r="BB265" s="45"/>
      <c r="BC265" s="45"/>
      <c r="BD265" s="45"/>
      <c r="BE265" s="3"/>
      <c r="BF265" s="3"/>
      <c r="BG265" s="3"/>
      <c r="BH265" s="3"/>
    </row>
    <row r="266" spans="3:60" ht="14.1" customHeight="1" x14ac:dyDescent="0.15">
      <c r="C266" s="298"/>
      <c r="D266" s="301"/>
      <c r="E266" s="304"/>
      <c r="F266" s="304"/>
      <c r="G266" s="298"/>
      <c r="H266" s="304"/>
      <c r="I266" s="220"/>
      <c r="J266" s="221"/>
      <c r="K266" s="222"/>
      <c r="L266" s="227"/>
      <c r="M266" s="228"/>
      <c r="N266" s="228"/>
      <c r="O266" s="228"/>
      <c r="P266" s="235"/>
      <c r="Q266" s="236"/>
      <c r="R266" s="236"/>
      <c r="S266" s="236"/>
      <c r="T266" s="236"/>
      <c r="U266" s="237"/>
      <c r="V266" s="242"/>
      <c r="W266" s="242"/>
      <c r="X266" s="243"/>
      <c r="Y266" s="250"/>
      <c r="Z266" s="251"/>
      <c r="AA266" s="252"/>
      <c r="AB266" s="259"/>
      <c r="AC266" s="260"/>
      <c r="AD266" s="260"/>
      <c r="AE266" s="261"/>
      <c r="AF266" s="293"/>
      <c r="AG266" s="294"/>
      <c r="AH266" s="295"/>
      <c r="AI266" s="306"/>
      <c r="AJ266" s="306"/>
      <c r="AK266" s="307"/>
      <c r="AL266" s="215"/>
      <c r="AM266" s="215"/>
      <c r="AN266" s="215"/>
      <c r="AO266" s="215"/>
      <c r="AP266" s="216"/>
      <c r="AQ266" s="148"/>
      <c r="AR266" s="148"/>
      <c r="AT266" s="45"/>
      <c r="AU266" s="153"/>
      <c r="AV266" s="153"/>
      <c r="AW266" s="171"/>
      <c r="AX266" s="45"/>
      <c r="AY266" s="45"/>
      <c r="AZ266" s="45"/>
      <c r="BA266" s="45"/>
      <c r="BB266" s="45"/>
      <c r="BC266" s="45"/>
      <c r="BD266" s="45"/>
      <c r="BE266" s="3"/>
      <c r="BF266" s="3"/>
      <c r="BG266" s="3"/>
      <c r="BH266" s="3"/>
    </row>
    <row r="267" spans="3:60" ht="14.1" customHeight="1" x14ac:dyDescent="0.15">
      <c r="C267" s="296">
        <v>4</v>
      </c>
      <c r="D267" s="299" t="s">
        <v>118</v>
      </c>
      <c r="E267" s="302">
        <v>28</v>
      </c>
      <c r="F267" s="302" t="s">
        <v>119</v>
      </c>
      <c r="G267" s="296" t="s">
        <v>123</v>
      </c>
      <c r="H267" s="302"/>
      <c r="I267" s="310" t="s">
        <v>154</v>
      </c>
      <c r="J267" s="311"/>
      <c r="K267" s="312"/>
      <c r="L267" s="223">
        <f t="shared" ref="L267" si="10">$M$227</f>
        <v>3400</v>
      </c>
      <c r="M267" s="224"/>
      <c r="N267" s="224"/>
      <c r="O267" s="224"/>
      <c r="P267" s="229">
        <f t="shared" ref="P267" si="11">$M$234</f>
        <v>50</v>
      </c>
      <c r="Q267" s="230"/>
      <c r="R267" s="230"/>
      <c r="S267" s="230"/>
      <c r="T267" s="230"/>
      <c r="U267" s="231"/>
      <c r="V267" s="238">
        <f t="shared" ref="V267" si="12">IF(AND(I267="○",AV267="●"),IF(L267=0,20,20+ROUNDDOWN((L267-1000)/1000,0)*20),0)</f>
        <v>60</v>
      </c>
      <c r="W267" s="238"/>
      <c r="X267" s="239"/>
      <c r="Y267" s="244">
        <f t="shared" ref="Y267" si="13">IF(AND(I267="○",AV267="●"),IF(P267&gt;=10,P267*0.2,0),0)</f>
        <v>10</v>
      </c>
      <c r="Z267" s="245"/>
      <c r="AA267" s="246"/>
      <c r="AB267" s="253">
        <f t="shared" ref="AB267" si="14">V267+Y267</f>
        <v>70</v>
      </c>
      <c r="AC267" s="254"/>
      <c r="AD267" s="254"/>
      <c r="AE267" s="255"/>
      <c r="AF267" s="287"/>
      <c r="AG267" s="288"/>
      <c r="AH267" s="289"/>
      <c r="AI267" s="305"/>
      <c r="AJ267" s="306"/>
      <c r="AK267" s="307"/>
      <c r="AL267" s="211">
        <f>IF(I267="○",AB267,ROUNDUP(AB267*AI267,1))</f>
        <v>70</v>
      </c>
      <c r="AM267" s="211"/>
      <c r="AN267" s="211"/>
      <c r="AO267" s="211"/>
      <c r="AP267" s="212"/>
      <c r="AQ267" s="148"/>
      <c r="AR267" s="148"/>
      <c r="AT267" s="45"/>
      <c r="AU267" s="153"/>
      <c r="AV267" s="153" t="str">
        <f>IF(OR(I267="×",AV271="×"),"×","●")</f>
        <v>●</v>
      </c>
      <c r="AW267" s="171" t="str">
        <f>IF(AV267="●",IF(I267="定","-",I267),"-")</f>
        <v>○</v>
      </c>
      <c r="AX267" s="45"/>
      <c r="AY267" s="45"/>
      <c r="AZ267" s="45"/>
      <c r="BA267" s="45"/>
      <c r="BB267" s="45"/>
      <c r="BC267" s="45"/>
      <c r="BD267" s="45"/>
      <c r="BE267" s="3"/>
      <c r="BF267" s="3"/>
      <c r="BG267" s="3"/>
      <c r="BH267" s="3"/>
    </row>
    <row r="268" spans="3:60" ht="14.1" customHeight="1" x14ac:dyDescent="0.15">
      <c r="C268" s="297"/>
      <c r="D268" s="300"/>
      <c r="E268" s="303"/>
      <c r="F268" s="303"/>
      <c r="G268" s="297"/>
      <c r="H268" s="303"/>
      <c r="I268" s="313"/>
      <c r="J268" s="218"/>
      <c r="K268" s="219"/>
      <c r="L268" s="225"/>
      <c r="M268" s="226"/>
      <c r="N268" s="226"/>
      <c r="O268" s="226"/>
      <c r="P268" s="232"/>
      <c r="Q268" s="233"/>
      <c r="R268" s="233"/>
      <c r="S268" s="233"/>
      <c r="T268" s="233"/>
      <c r="U268" s="234"/>
      <c r="V268" s="240"/>
      <c r="W268" s="240"/>
      <c r="X268" s="241"/>
      <c r="Y268" s="247"/>
      <c r="Z268" s="248"/>
      <c r="AA268" s="249"/>
      <c r="AB268" s="256"/>
      <c r="AC268" s="257"/>
      <c r="AD268" s="257"/>
      <c r="AE268" s="258"/>
      <c r="AF268" s="290"/>
      <c r="AG268" s="291"/>
      <c r="AH268" s="292"/>
      <c r="AI268" s="306"/>
      <c r="AJ268" s="306"/>
      <c r="AK268" s="307"/>
      <c r="AL268" s="213"/>
      <c r="AM268" s="213"/>
      <c r="AN268" s="213"/>
      <c r="AO268" s="213"/>
      <c r="AP268" s="214"/>
      <c r="AQ268" s="148"/>
      <c r="AR268" s="148"/>
      <c r="AT268" s="45"/>
      <c r="AU268" s="153"/>
      <c r="AV268" s="153"/>
      <c r="AW268" s="171"/>
      <c r="AX268" s="45"/>
      <c r="AY268" s="45"/>
      <c r="AZ268" s="45"/>
      <c r="BA268" s="45"/>
      <c r="BB268" s="45"/>
      <c r="BC268" s="45"/>
      <c r="BD268" s="45"/>
      <c r="BE268" s="3"/>
      <c r="BF268" s="3"/>
      <c r="BG268" s="3"/>
      <c r="BH268" s="3"/>
    </row>
    <row r="269" spans="3:60" ht="14.1" customHeight="1" x14ac:dyDescent="0.15">
      <c r="C269" s="297"/>
      <c r="D269" s="300"/>
      <c r="E269" s="303"/>
      <c r="F269" s="303"/>
      <c r="G269" s="297"/>
      <c r="H269" s="303"/>
      <c r="I269" s="313"/>
      <c r="J269" s="218"/>
      <c r="K269" s="219"/>
      <c r="L269" s="225"/>
      <c r="M269" s="226"/>
      <c r="N269" s="226"/>
      <c r="O269" s="226"/>
      <c r="P269" s="232"/>
      <c r="Q269" s="233"/>
      <c r="R269" s="233"/>
      <c r="S269" s="233"/>
      <c r="T269" s="233"/>
      <c r="U269" s="234"/>
      <c r="V269" s="240"/>
      <c r="W269" s="240"/>
      <c r="X269" s="241"/>
      <c r="Y269" s="247"/>
      <c r="Z269" s="248"/>
      <c r="AA269" s="249"/>
      <c r="AB269" s="256"/>
      <c r="AC269" s="257"/>
      <c r="AD269" s="257"/>
      <c r="AE269" s="258"/>
      <c r="AF269" s="290"/>
      <c r="AG269" s="291"/>
      <c r="AH269" s="292"/>
      <c r="AI269" s="306"/>
      <c r="AJ269" s="306"/>
      <c r="AK269" s="307"/>
      <c r="AL269" s="213"/>
      <c r="AM269" s="213"/>
      <c r="AN269" s="213"/>
      <c r="AO269" s="213"/>
      <c r="AP269" s="214"/>
      <c r="AQ269" s="148"/>
      <c r="AR269" s="148"/>
      <c r="AT269" s="45"/>
      <c r="AU269" s="153"/>
      <c r="AV269" s="153"/>
      <c r="AW269" s="171"/>
      <c r="AX269" s="45"/>
      <c r="AY269" s="45"/>
      <c r="AZ269" s="45"/>
      <c r="BA269" s="45"/>
      <c r="BB269" s="45"/>
      <c r="BC269" s="45"/>
      <c r="BD269" s="45"/>
      <c r="BE269" s="3"/>
      <c r="BF269" s="3"/>
      <c r="BG269" s="3"/>
      <c r="BH269" s="3"/>
    </row>
    <row r="270" spans="3:60" ht="14.1" customHeight="1" x14ac:dyDescent="0.15">
      <c r="C270" s="298"/>
      <c r="D270" s="301"/>
      <c r="E270" s="304"/>
      <c r="F270" s="304"/>
      <c r="G270" s="298"/>
      <c r="H270" s="304"/>
      <c r="I270" s="220"/>
      <c r="J270" s="221"/>
      <c r="K270" s="222"/>
      <c r="L270" s="227"/>
      <c r="M270" s="228"/>
      <c r="N270" s="228"/>
      <c r="O270" s="228"/>
      <c r="P270" s="235"/>
      <c r="Q270" s="236"/>
      <c r="R270" s="236"/>
      <c r="S270" s="236"/>
      <c r="T270" s="236"/>
      <c r="U270" s="237"/>
      <c r="V270" s="242"/>
      <c r="W270" s="242"/>
      <c r="X270" s="243"/>
      <c r="Y270" s="250"/>
      <c r="Z270" s="251"/>
      <c r="AA270" s="252"/>
      <c r="AB270" s="259"/>
      <c r="AC270" s="260"/>
      <c r="AD270" s="260"/>
      <c r="AE270" s="261"/>
      <c r="AF270" s="293"/>
      <c r="AG270" s="294"/>
      <c r="AH270" s="295"/>
      <c r="AI270" s="306"/>
      <c r="AJ270" s="306"/>
      <c r="AK270" s="307"/>
      <c r="AL270" s="215"/>
      <c r="AM270" s="215"/>
      <c r="AN270" s="215"/>
      <c r="AO270" s="215"/>
      <c r="AP270" s="216"/>
      <c r="AQ270" s="148"/>
      <c r="AR270" s="148"/>
      <c r="AT270" s="45"/>
      <c r="AU270" s="153"/>
      <c r="AV270" s="153"/>
      <c r="AW270" s="171"/>
      <c r="AX270" s="45"/>
      <c r="AY270" s="45"/>
      <c r="AZ270" s="45"/>
      <c r="BA270" s="45"/>
      <c r="BB270" s="45"/>
      <c r="BC270" s="45"/>
      <c r="BD270" s="45"/>
      <c r="BE270" s="3"/>
      <c r="BF270" s="3"/>
      <c r="BG270" s="3"/>
      <c r="BH270" s="3"/>
    </row>
    <row r="271" spans="3:60" ht="14.1" customHeight="1" x14ac:dyDescent="0.15">
      <c r="C271" s="296">
        <v>4</v>
      </c>
      <c r="D271" s="299" t="s">
        <v>118</v>
      </c>
      <c r="E271" s="302">
        <v>29</v>
      </c>
      <c r="F271" s="302" t="s">
        <v>119</v>
      </c>
      <c r="G271" s="296" t="s">
        <v>124</v>
      </c>
      <c r="H271" s="302"/>
      <c r="I271" s="310" t="s">
        <v>154</v>
      </c>
      <c r="J271" s="311"/>
      <c r="K271" s="312"/>
      <c r="L271" s="223">
        <f t="shared" ref="L271" si="15">$M$227</f>
        <v>3400</v>
      </c>
      <c r="M271" s="224"/>
      <c r="N271" s="224"/>
      <c r="O271" s="224"/>
      <c r="P271" s="229">
        <f t="shared" ref="P271" si="16">$M$234</f>
        <v>50</v>
      </c>
      <c r="Q271" s="230"/>
      <c r="R271" s="230"/>
      <c r="S271" s="230"/>
      <c r="T271" s="230"/>
      <c r="U271" s="231"/>
      <c r="V271" s="238">
        <f t="shared" ref="V271" si="17">IF(AND(I271="○",AV271="●"),IF(L271=0,20,20+ROUNDDOWN((L271-1000)/1000,0)*20),0)</f>
        <v>60</v>
      </c>
      <c r="W271" s="238"/>
      <c r="X271" s="239"/>
      <c r="Y271" s="244">
        <f t="shared" ref="Y271" si="18">IF(AND(I271="○",AV271="●"),IF(P271&gt;=10,P271*0.2,0),0)</f>
        <v>10</v>
      </c>
      <c r="Z271" s="245"/>
      <c r="AA271" s="246"/>
      <c r="AB271" s="253">
        <f t="shared" ref="AB271" si="19">V271+Y271</f>
        <v>70</v>
      </c>
      <c r="AC271" s="254"/>
      <c r="AD271" s="254"/>
      <c r="AE271" s="255"/>
      <c r="AF271" s="287"/>
      <c r="AG271" s="288"/>
      <c r="AH271" s="289"/>
      <c r="AI271" s="305"/>
      <c r="AJ271" s="306"/>
      <c r="AK271" s="307"/>
      <c r="AL271" s="211">
        <f>IF(I271="○",AB271,ROUNDUP(AB271*AI271,1))</f>
        <v>70</v>
      </c>
      <c r="AM271" s="211"/>
      <c r="AN271" s="211"/>
      <c r="AO271" s="211"/>
      <c r="AP271" s="212"/>
      <c r="AQ271" s="148"/>
      <c r="AR271" s="148"/>
      <c r="AT271" s="45"/>
      <c r="AU271" s="153"/>
      <c r="AV271" s="153" t="str">
        <f>IF(OR(I271="×",AV275="×"),"×","●")</f>
        <v>●</v>
      </c>
      <c r="AW271" s="171" t="str">
        <f>IF(AV271="●",IF(I271="定","-",I271),"-")</f>
        <v>○</v>
      </c>
      <c r="AX271" s="45"/>
      <c r="AY271" s="45"/>
      <c r="AZ271" s="45"/>
      <c r="BA271" s="45"/>
      <c r="BB271" s="45"/>
      <c r="BC271" s="45"/>
      <c r="BD271" s="45"/>
      <c r="BE271" s="3"/>
      <c r="BF271" s="3"/>
      <c r="BG271" s="3"/>
      <c r="BH271" s="3"/>
    </row>
    <row r="272" spans="3:60" ht="14.1" customHeight="1" x14ac:dyDescent="0.15">
      <c r="C272" s="297"/>
      <c r="D272" s="300"/>
      <c r="E272" s="303"/>
      <c r="F272" s="303"/>
      <c r="G272" s="297"/>
      <c r="H272" s="303"/>
      <c r="I272" s="313"/>
      <c r="J272" s="218"/>
      <c r="K272" s="219"/>
      <c r="L272" s="225"/>
      <c r="M272" s="226"/>
      <c r="N272" s="226"/>
      <c r="O272" s="226"/>
      <c r="P272" s="232"/>
      <c r="Q272" s="233"/>
      <c r="R272" s="233"/>
      <c r="S272" s="233"/>
      <c r="T272" s="233"/>
      <c r="U272" s="234"/>
      <c r="V272" s="240"/>
      <c r="W272" s="240"/>
      <c r="X272" s="241"/>
      <c r="Y272" s="247"/>
      <c r="Z272" s="248"/>
      <c r="AA272" s="249"/>
      <c r="AB272" s="256"/>
      <c r="AC272" s="257"/>
      <c r="AD272" s="257"/>
      <c r="AE272" s="258"/>
      <c r="AF272" s="290"/>
      <c r="AG272" s="291"/>
      <c r="AH272" s="292"/>
      <c r="AI272" s="306"/>
      <c r="AJ272" s="306"/>
      <c r="AK272" s="307"/>
      <c r="AL272" s="213"/>
      <c r="AM272" s="213"/>
      <c r="AN272" s="213"/>
      <c r="AO272" s="213"/>
      <c r="AP272" s="214"/>
      <c r="AQ272" s="148"/>
      <c r="AR272" s="148"/>
      <c r="AT272" s="45"/>
      <c r="AU272" s="153"/>
      <c r="AV272" s="153"/>
      <c r="AW272" s="171"/>
      <c r="AX272" s="45"/>
      <c r="AY272" s="45"/>
      <c r="AZ272" s="45"/>
      <c r="BA272" s="45"/>
      <c r="BB272" s="45"/>
      <c r="BC272" s="45"/>
      <c r="BD272" s="45"/>
      <c r="BE272" s="3"/>
      <c r="BF272" s="3"/>
      <c r="BG272" s="3"/>
      <c r="BH272" s="3"/>
    </row>
    <row r="273" spans="3:60" ht="14.1" customHeight="1" x14ac:dyDescent="0.15">
      <c r="C273" s="297"/>
      <c r="D273" s="300"/>
      <c r="E273" s="303"/>
      <c r="F273" s="303"/>
      <c r="G273" s="297"/>
      <c r="H273" s="303"/>
      <c r="I273" s="313"/>
      <c r="J273" s="218"/>
      <c r="K273" s="219"/>
      <c r="L273" s="225"/>
      <c r="M273" s="226"/>
      <c r="N273" s="226"/>
      <c r="O273" s="226"/>
      <c r="P273" s="232"/>
      <c r="Q273" s="233"/>
      <c r="R273" s="233"/>
      <c r="S273" s="233"/>
      <c r="T273" s="233"/>
      <c r="U273" s="234"/>
      <c r="V273" s="240"/>
      <c r="W273" s="240"/>
      <c r="X273" s="241"/>
      <c r="Y273" s="247"/>
      <c r="Z273" s="248"/>
      <c r="AA273" s="249"/>
      <c r="AB273" s="256"/>
      <c r="AC273" s="257"/>
      <c r="AD273" s="257"/>
      <c r="AE273" s="258"/>
      <c r="AF273" s="290"/>
      <c r="AG273" s="291"/>
      <c r="AH273" s="292"/>
      <c r="AI273" s="306"/>
      <c r="AJ273" s="306"/>
      <c r="AK273" s="307"/>
      <c r="AL273" s="213"/>
      <c r="AM273" s="213"/>
      <c r="AN273" s="213"/>
      <c r="AO273" s="213"/>
      <c r="AP273" s="214"/>
      <c r="AQ273" s="148"/>
      <c r="AR273" s="148"/>
      <c r="AT273" s="45"/>
      <c r="AU273" s="153"/>
      <c r="AV273" s="153"/>
      <c r="AW273" s="171"/>
      <c r="AX273" s="45"/>
      <c r="AY273" s="45"/>
      <c r="AZ273" s="45"/>
      <c r="BA273" s="45"/>
      <c r="BB273" s="45"/>
      <c r="BC273" s="45"/>
      <c r="BD273" s="45"/>
      <c r="BE273" s="3"/>
      <c r="BF273" s="3"/>
      <c r="BG273" s="3"/>
      <c r="BH273" s="3"/>
    </row>
    <row r="274" spans="3:60" ht="14.1" customHeight="1" x14ac:dyDescent="0.15">
      <c r="C274" s="298"/>
      <c r="D274" s="301"/>
      <c r="E274" s="304"/>
      <c r="F274" s="304"/>
      <c r="G274" s="298"/>
      <c r="H274" s="304"/>
      <c r="I274" s="220"/>
      <c r="J274" s="221"/>
      <c r="K274" s="222"/>
      <c r="L274" s="227"/>
      <c r="M274" s="228"/>
      <c r="N274" s="228"/>
      <c r="O274" s="228"/>
      <c r="P274" s="235"/>
      <c r="Q274" s="236"/>
      <c r="R274" s="236"/>
      <c r="S274" s="236"/>
      <c r="T274" s="236"/>
      <c r="U274" s="237"/>
      <c r="V274" s="242"/>
      <c r="W274" s="242"/>
      <c r="X274" s="243"/>
      <c r="Y274" s="250"/>
      <c r="Z274" s="251"/>
      <c r="AA274" s="252"/>
      <c r="AB274" s="259"/>
      <c r="AC274" s="260"/>
      <c r="AD274" s="260"/>
      <c r="AE274" s="261"/>
      <c r="AF274" s="293"/>
      <c r="AG274" s="294"/>
      <c r="AH274" s="295"/>
      <c r="AI274" s="306"/>
      <c r="AJ274" s="306"/>
      <c r="AK274" s="307"/>
      <c r="AL274" s="215"/>
      <c r="AM274" s="215"/>
      <c r="AN274" s="215"/>
      <c r="AO274" s="215"/>
      <c r="AP274" s="216"/>
      <c r="AQ274" s="148"/>
      <c r="AR274" s="148"/>
      <c r="AT274" s="45"/>
      <c r="AU274" s="153"/>
      <c r="AV274" s="153"/>
      <c r="AW274" s="171"/>
      <c r="AX274" s="45"/>
      <c r="AY274" s="45"/>
      <c r="AZ274" s="45"/>
      <c r="BA274" s="45"/>
      <c r="BB274" s="45"/>
      <c r="BC274" s="45"/>
      <c r="BD274" s="45"/>
      <c r="BE274" s="3"/>
      <c r="BF274" s="3"/>
      <c r="BG274" s="3"/>
      <c r="BH274" s="3"/>
    </row>
    <row r="275" spans="3:60" ht="14.1" customHeight="1" x14ac:dyDescent="0.15">
      <c r="C275" s="296">
        <v>4</v>
      </c>
      <c r="D275" s="299" t="s">
        <v>118</v>
      </c>
      <c r="E275" s="302">
        <v>30</v>
      </c>
      <c r="F275" s="302" t="s">
        <v>119</v>
      </c>
      <c r="G275" s="296" t="s">
        <v>125</v>
      </c>
      <c r="H275" s="302"/>
      <c r="I275" s="310" t="s">
        <v>154</v>
      </c>
      <c r="J275" s="311"/>
      <c r="K275" s="312"/>
      <c r="L275" s="223">
        <f t="shared" ref="L275" si="20">$M$227</f>
        <v>3400</v>
      </c>
      <c r="M275" s="224"/>
      <c r="N275" s="224"/>
      <c r="O275" s="224"/>
      <c r="P275" s="229">
        <f t="shared" ref="P275" si="21">$M$234</f>
        <v>50</v>
      </c>
      <c r="Q275" s="230"/>
      <c r="R275" s="230"/>
      <c r="S275" s="230"/>
      <c r="T275" s="230"/>
      <c r="U275" s="231"/>
      <c r="V275" s="238">
        <f t="shared" ref="V275" si="22">IF(AND(I275="○",AV275="●"),IF(L275=0,20,20+ROUNDDOWN((L275-1000)/1000,0)*20),0)</f>
        <v>60</v>
      </c>
      <c r="W275" s="238"/>
      <c r="X275" s="239"/>
      <c r="Y275" s="244">
        <f t="shared" ref="Y275" si="23">IF(AND(I275="○",AV275="●"),IF(P275&gt;=10,P275*0.2,0),0)</f>
        <v>10</v>
      </c>
      <c r="Z275" s="245"/>
      <c r="AA275" s="246"/>
      <c r="AB275" s="253">
        <f t="shared" ref="AB275" si="24">V275+Y275</f>
        <v>70</v>
      </c>
      <c r="AC275" s="254"/>
      <c r="AD275" s="254"/>
      <c r="AE275" s="255"/>
      <c r="AF275" s="287"/>
      <c r="AG275" s="288"/>
      <c r="AH275" s="289"/>
      <c r="AI275" s="305"/>
      <c r="AJ275" s="306"/>
      <c r="AK275" s="307"/>
      <c r="AL275" s="211">
        <f>IF(I275="○",AB275,ROUNDUP(AB275*AI275,1))</f>
        <v>70</v>
      </c>
      <c r="AM275" s="211"/>
      <c r="AN275" s="211"/>
      <c r="AO275" s="211"/>
      <c r="AP275" s="212"/>
      <c r="AQ275" s="148"/>
      <c r="AR275" s="148"/>
      <c r="AT275" s="45"/>
      <c r="AU275" s="153"/>
      <c r="AV275" s="153" t="str">
        <f>IF(OR(I275="×",AV279="×"),"×","●")</f>
        <v>●</v>
      </c>
      <c r="AW275" s="171" t="str">
        <f>IF(AV275="●",IF(I275="定","-",I275),"-")</f>
        <v>○</v>
      </c>
      <c r="AX275" s="45"/>
      <c r="AY275" s="45"/>
      <c r="AZ275" s="45"/>
      <c r="BA275" s="45"/>
      <c r="BB275" s="45"/>
      <c r="BC275" s="45"/>
      <c r="BD275" s="45"/>
      <c r="BE275" s="3"/>
      <c r="BF275" s="3"/>
      <c r="BG275" s="3"/>
      <c r="BH275" s="3"/>
    </row>
    <row r="276" spans="3:60" ht="14.1" customHeight="1" x14ac:dyDescent="0.15">
      <c r="C276" s="297"/>
      <c r="D276" s="300"/>
      <c r="E276" s="303"/>
      <c r="F276" s="303"/>
      <c r="G276" s="297"/>
      <c r="H276" s="303"/>
      <c r="I276" s="313"/>
      <c r="J276" s="218"/>
      <c r="K276" s="219"/>
      <c r="L276" s="225"/>
      <c r="M276" s="226"/>
      <c r="N276" s="226"/>
      <c r="O276" s="226"/>
      <c r="P276" s="232"/>
      <c r="Q276" s="233"/>
      <c r="R276" s="233"/>
      <c r="S276" s="233"/>
      <c r="T276" s="233"/>
      <c r="U276" s="234"/>
      <c r="V276" s="240"/>
      <c r="W276" s="240"/>
      <c r="X276" s="241"/>
      <c r="Y276" s="247"/>
      <c r="Z276" s="248"/>
      <c r="AA276" s="249"/>
      <c r="AB276" s="256"/>
      <c r="AC276" s="257"/>
      <c r="AD276" s="257"/>
      <c r="AE276" s="258"/>
      <c r="AF276" s="290"/>
      <c r="AG276" s="291"/>
      <c r="AH276" s="292"/>
      <c r="AI276" s="306"/>
      <c r="AJ276" s="306"/>
      <c r="AK276" s="307"/>
      <c r="AL276" s="213"/>
      <c r="AM276" s="213"/>
      <c r="AN276" s="213"/>
      <c r="AO276" s="213"/>
      <c r="AP276" s="214"/>
      <c r="AQ276" s="148"/>
      <c r="AR276" s="148"/>
      <c r="AT276" s="45"/>
      <c r="AU276" s="153"/>
      <c r="AV276" s="153"/>
      <c r="AW276" s="171"/>
      <c r="AX276" s="45"/>
      <c r="AY276" s="45"/>
      <c r="AZ276" s="45"/>
      <c r="BA276" s="45"/>
      <c r="BB276" s="45"/>
      <c r="BC276" s="45"/>
      <c r="BD276" s="45"/>
      <c r="BE276" s="3"/>
      <c r="BF276" s="3"/>
      <c r="BG276" s="3"/>
      <c r="BH276" s="3"/>
    </row>
    <row r="277" spans="3:60" ht="14.1" customHeight="1" x14ac:dyDescent="0.15">
      <c r="C277" s="297"/>
      <c r="D277" s="300"/>
      <c r="E277" s="303"/>
      <c r="F277" s="303"/>
      <c r="G277" s="297"/>
      <c r="H277" s="303"/>
      <c r="I277" s="313"/>
      <c r="J277" s="218"/>
      <c r="K277" s="219"/>
      <c r="L277" s="225"/>
      <c r="M277" s="226"/>
      <c r="N277" s="226"/>
      <c r="O277" s="226"/>
      <c r="P277" s="232"/>
      <c r="Q277" s="233"/>
      <c r="R277" s="233"/>
      <c r="S277" s="233"/>
      <c r="T277" s="233"/>
      <c r="U277" s="234"/>
      <c r="V277" s="240"/>
      <c r="W277" s="240"/>
      <c r="X277" s="241"/>
      <c r="Y277" s="247"/>
      <c r="Z277" s="248"/>
      <c r="AA277" s="249"/>
      <c r="AB277" s="256"/>
      <c r="AC277" s="257"/>
      <c r="AD277" s="257"/>
      <c r="AE277" s="258"/>
      <c r="AF277" s="290"/>
      <c r="AG277" s="291"/>
      <c r="AH277" s="292"/>
      <c r="AI277" s="306"/>
      <c r="AJ277" s="306"/>
      <c r="AK277" s="307"/>
      <c r="AL277" s="213"/>
      <c r="AM277" s="213"/>
      <c r="AN277" s="213"/>
      <c r="AO277" s="213"/>
      <c r="AP277" s="214"/>
      <c r="AQ277" s="148"/>
      <c r="AR277" s="148"/>
      <c r="AT277" s="45"/>
      <c r="AU277" s="153"/>
      <c r="AV277" s="153"/>
      <c r="AW277" s="171"/>
      <c r="AX277" s="45"/>
      <c r="AY277" s="45"/>
      <c r="AZ277" s="45"/>
      <c r="BA277" s="45"/>
      <c r="BB277" s="45"/>
      <c r="BC277" s="45"/>
      <c r="BD277" s="45"/>
      <c r="BE277" s="3"/>
      <c r="BF277" s="3"/>
      <c r="BG277" s="3"/>
      <c r="BH277" s="3"/>
    </row>
    <row r="278" spans="3:60" ht="14.1" customHeight="1" x14ac:dyDescent="0.15">
      <c r="C278" s="298"/>
      <c r="D278" s="301"/>
      <c r="E278" s="304"/>
      <c r="F278" s="304"/>
      <c r="G278" s="298"/>
      <c r="H278" s="304"/>
      <c r="I278" s="220"/>
      <c r="J278" s="221"/>
      <c r="K278" s="222"/>
      <c r="L278" s="227"/>
      <c r="M278" s="228"/>
      <c r="N278" s="228"/>
      <c r="O278" s="228"/>
      <c r="P278" s="235"/>
      <c r="Q278" s="236"/>
      <c r="R278" s="236"/>
      <c r="S278" s="236"/>
      <c r="T278" s="236"/>
      <c r="U278" s="237"/>
      <c r="V278" s="242"/>
      <c r="W278" s="242"/>
      <c r="X278" s="243"/>
      <c r="Y278" s="250"/>
      <c r="Z278" s="251"/>
      <c r="AA278" s="252"/>
      <c r="AB278" s="259"/>
      <c r="AC278" s="260"/>
      <c r="AD278" s="260"/>
      <c r="AE278" s="261"/>
      <c r="AF278" s="293"/>
      <c r="AG278" s="294"/>
      <c r="AH278" s="295"/>
      <c r="AI278" s="306"/>
      <c r="AJ278" s="306"/>
      <c r="AK278" s="307"/>
      <c r="AL278" s="215"/>
      <c r="AM278" s="215"/>
      <c r="AN278" s="215"/>
      <c r="AO278" s="215"/>
      <c r="AP278" s="216"/>
      <c r="AQ278" s="148"/>
      <c r="AR278" s="148"/>
      <c r="AT278" s="45"/>
      <c r="AU278" s="153"/>
      <c r="AV278" s="153"/>
      <c r="AW278" s="171"/>
      <c r="AX278" s="45"/>
      <c r="AY278" s="45"/>
      <c r="AZ278" s="45"/>
      <c r="BA278" s="45"/>
      <c r="BB278" s="45"/>
      <c r="BC278" s="45"/>
      <c r="BD278" s="45"/>
      <c r="BE278" s="3"/>
      <c r="BF278" s="3"/>
      <c r="BG278" s="3"/>
      <c r="BH278" s="3"/>
    </row>
    <row r="279" spans="3:60" ht="14.1" customHeight="1" x14ac:dyDescent="0.15">
      <c r="C279" s="296">
        <v>5</v>
      </c>
      <c r="D279" s="299" t="s">
        <v>118</v>
      </c>
      <c r="E279" s="302">
        <v>1</v>
      </c>
      <c r="F279" s="302" t="s">
        <v>119</v>
      </c>
      <c r="G279" s="296" t="s">
        <v>126</v>
      </c>
      <c r="H279" s="302"/>
      <c r="I279" s="310" t="s">
        <v>154</v>
      </c>
      <c r="J279" s="311"/>
      <c r="K279" s="312"/>
      <c r="L279" s="223">
        <f t="shared" ref="L279" si="25">$M$227</f>
        <v>3400</v>
      </c>
      <c r="M279" s="224"/>
      <c r="N279" s="224"/>
      <c r="O279" s="224"/>
      <c r="P279" s="229">
        <f t="shared" ref="P279" si="26">$M$234</f>
        <v>50</v>
      </c>
      <c r="Q279" s="230"/>
      <c r="R279" s="230"/>
      <c r="S279" s="230"/>
      <c r="T279" s="230"/>
      <c r="U279" s="231"/>
      <c r="V279" s="238">
        <f t="shared" ref="V279" si="27">IF(AND(I279="○",AV279="●"),IF(L279=0,20,20+ROUNDDOWN((L279-1000)/1000,0)*20),0)</f>
        <v>60</v>
      </c>
      <c r="W279" s="238"/>
      <c r="X279" s="239"/>
      <c r="Y279" s="244">
        <f t="shared" ref="Y279" si="28">IF(AND(I279="○",AV279="●"),IF(P279&gt;=10,P279*0.2,0),0)</f>
        <v>10</v>
      </c>
      <c r="Z279" s="245"/>
      <c r="AA279" s="246"/>
      <c r="AB279" s="253">
        <f t="shared" ref="AB279" si="29">V279+Y279</f>
        <v>70</v>
      </c>
      <c r="AC279" s="254"/>
      <c r="AD279" s="254"/>
      <c r="AE279" s="255"/>
      <c r="AF279" s="287"/>
      <c r="AG279" s="288"/>
      <c r="AH279" s="289"/>
      <c r="AI279" s="305"/>
      <c r="AJ279" s="306"/>
      <c r="AK279" s="307"/>
      <c r="AL279" s="211">
        <f>IF(I279="○",AB279,ROUNDUP(AB279*AI279,1))</f>
        <v>70</v>
      </c>
      <c r="AM279" s="211"/>
      <c r="AN279" s="211"/>
      <c r="AO279" s="211"/>
      <c r="AP279" s="212"/>
      <c r="AQ279" s="148"/>
      <c r="AR279" s="148"/>
      <c r="AT279" s="45"/>
      <c r="AU279" s="153"/>
      <c r="AV279" s="153" t="str">
        <f>IF(OR(I279="×",AV283="×"),"×","●")</f>
        <v>●</v>
      </c>
      <c r="AW279" s="171" t="str">
        <f>IF(AV279="●",IF(I279="定","-",I279),"-")</f>
        <v>○</v>
      </c>
      <c r="AX279" s="45"/>
      <c r="AY279" s="45"/>
      <c r="AZ279" s="45"/>
      <c r="BA279" s="45"/>
      <c r="BB279" s="45"/>
      <c r="BC279" s="45"/>
      <c r="BD279" s="45"/>
      <c r="BE279" s="3"/>
      <c r="BF279" s="3"/>
      <c r="BG279" s="3"/>
      <c r="BH279" s="3"/>
    </row>
    <row r="280" spans="3:60" ht="14.1" customHeight="1" x14ac:dyDescent="0.15">
      <c r="C280" s="297"/>
      <c r="D280" s="300"/>
      <c r="E280" s="303"/>
      <c r="F280" s="303"/>
      <c r="G280" s="297"/>
      <c r="H280" s="303"/>
      <c r="I280" s="313"/>
      <c r="J280" s="218"/>
      <c r="K280" s="219"/>
      <c r="L280" s="225"/>
      <c r="M280" s="226"/>
      <c r="N280" s="226"/>
      <c r="O280" s="226"/>
      <c r="P280" s="232"/>
      <c r="Q280" s="233"/>
      <c r="R280" s="233"/>
      <c r="S280" s="233"/>
      <c r="T280" s="233"/>
      <c r="U280" s="234"/>
      <c r="V280" s="240"/>
      <c r="W280" s="240"/>
      <c r="X280" s="241"/>
      <c r="Y280" s="247"/>
      <c r="Z280" s="248"/>
      <c r="AA280" s="249"/>
      <c r="AB280" s="256"/>
      <c r="AC280" s="257"/>
      <c r="AD280" s="257"/>
      <c r="AE280" s="258"/>
      <c r="AF280" s="290"/>
      <c r="AG280" s="291"/>
      <c r="AH280" s="292"/>
      <c r="AI280" s="306"/>
      <c r="AJ280" s="306"/>
      <c r="AK280" s="307"/>
      <c r="AL280" s="213"/>
      <c r="AM280" s="213"/>
      <c r="AN280" s="213"/>
      <c r="AO280" s="213"/>
      <c r="AP280" s="214"/>
      <c r="AQ280" s="148"/>
      <c r="AR280" s="148"/>
      <c r="AT280" s="45"/>
      <c r="AU280" s="153"/>
      <c r="AV280" s="153"/>
      <c r="AW280" s="171"/>
      <c r="AX280" s="45"/>
      <c r="AY280" s="45"/>
      <c r="AZ280" s="45"/>
      <c r="BA280" s="45"/>
      <c r="BB280" s="45"/>
      <c r="BC280" s="45"/>
      <c r="BD280" s="45"/>
      <c r="BE280" s="3"/>
      <c r="BF280" s="3"/>
      <c r="BG280" s="3"/>
      <c r="BH280" s="3"/>
    </row>
    <row r="281" spans="3:60" ht="14.1" customHeight="1" x14ac:dyDescent="0.15">
      <c r="C281" s="297"/>
      <c r="D281" s="300"/>
      <c r="E281" s="303"/>
      <c r="F281" s="303"/>
      <c r="G281" s="297"/>
      <c r="H281" s="303"/>
      <c r="I281" s="313"/>
      <c r="J281" s="218"/>
      <c r="K281" s="219"/>
      <c r="L281" s="225"/>
      <c r="M281" s="226"/>
      <c r="N281" s="226"/>
      <c r="O281" s="226"/>
      <c r="P281" s="232"/>
      <c r="Q281" s="233"/>
      <c r="R281" s="233"/>
      <c r="S281" s="233"/>
      <c r="T281" s="233"/>
      <c r="U281" s="234"/>
      <c r="V281" s="240"/>
      <c r="W281" s="240"/>
      <c r="X281" s="241"/>
      <c r="Y281" s="247"/>
      <c r="Z281" s="248"/>
      <c r="AA281" s="249"/>
      <c r="AB281" s="256"/>
      <c r="AC281" s="257"/>
      <c r="AD281" s="257"/>
      <c r="AE281" s="258"/>
      <c r="AF281" s="290"/>
      <c r="AG281" s="291"/>
      <c r="AH281" s="292"/>
      <c r="AI281" s="306"/>
      <c r="AJ281" s="306"/>
      <c r="AK281" s="307"/>
      <c r="AL281" s="213"/>
      <c r="AM281" s="213"/>
      <c r="AN281" s="213"/>
      <c r="AO281" s="213"/>
      <c r="AP281" s="214"/>
      <c r="AQ281" s="148"/>
      <c r="AR281" s="148"/>
      <c r="AT281" s="45"/>
      <c r="AU281" s="153"/>
      <c r="AV281" s="153"/>
      <c r="AW281" s="171"/>
      <c r="AX281" s="45"/>
      <c r="AY281" s="45"/>
      <c r="AZ281" s="45"/>
      <c r="BA281" s="45"/>
      <c r="BB281" s="45"/>
      <c r="BC281" s="45"/>
      <c r="BD281" s="45"/>
      <c r="BE281" s="3"/>
      <c r="BF281" s="3"/>
      <c r="BG281" s="3"/>
      <c r="BH281" s="3"/>
    </row>
    <row r="282" spans="3:60" ht="14.1" customHeight="1" x14ac:dyDescent="0.15">
      <c r="C282" s="298"/>
      <c r="D282" s="301"/>
      <c r="E282" s="304"/>
      <c r="F282" s="304"/>
      <c r="G282" s="298"/>
      <c r="H282" s="304"/>
      <c r="I282" s="220"/>
      <c r="J282" s="221"/>
      <c r="K282" s="222"/>
      <c r="L282" s="227"/>
      <c r="M282" s="228"/>
      <c r="N282" s="228"/>
      <c r="O282" s="228"/>
      <c r="P282" s="235"/>
      <c r="Q282" s="236"/>
      <c r="R282" s="236"/>
      <c r="S282" s="236"/>
      <c r="T282" s="236"/>
      <c r="U282" s="237"/>
      <c r="V282" s="242"/>
      <c r="W282" s="242"/>
      <c r="X282" s="243"/>
      <c r="Y282" s="250"/>
      <c r="Z282" s="251"/>
      <c r="AA282" s="252"/>
      <c r="AB282" s="259"/>
      <c r="AC282" s="260"/>
      <c r="AD282" s="260"/>
      <c r="AE282" s="261"/>
      <c r="AF282" s="293"/>
      <c r="AG282" s="294"/>
      <c r="AH282" s="295"/>
      <c r="AI282" s="306"/>
      <c r="AJ282" s="306"/>
      <c r="AK282" s="307"/>
      <c r="AL282" s="215"/>
      <c r="AM282" s="215"/>
      <c r="AN282" s="215"/>
      <c r="AO282" s="215"/>
      <c r="AP282" s="216"/>
      <c r="AQ282" s="148"/>
      <c r="AR282" s="148"/>
      <c r="AT282" s="45"/>
      <c r="AU282" s="153"/>
      <c r="AV282" s="153"/>
      <c r="AW282" s="171"/>
      <c r="AX282" s="45"/>
      <c r="AY282" s="45"/>
      <c r="AZ282" s="45"/>
      <c r="BA282" s="45"/>
      <c r="BB282" s="45"/>
      <c r="BC282" s="45"/>
      <c r="BD282" s="45"/>
      <c r="BE282" s="3"/>
      <c r="BF282" s="3"/>
      <c r="BG282" s="3"/>
      <c r="BH282" s="3"/>
    </row>
    <row r="283" spans="3:60" ht="14.1" customHeight="1" x14ac:dyDescent="0.15">
      <c r="C283" s="296">
        <v>5</v>
      </c>
      <c r="D283" s="299" t="s">
        <v>118</v>
      </c>
      <c r="E283" s="302">
        <v>2</v>
      </c>
      <c r="F283" s="302" t="s">
        <v>119</v>
      </c>
      <c r="G283" s="296" t="s">
        <v>127</v>
      </c>
      <c r="H283" s="302"/>
      <c r="I283" s="310" t="s">
        <v>154</v>
      </c>
      <c r="J283" s="311"/>
      <c r="K283" s="312"/>
      <c r="L283" s="223">
        <f t="shared" ref="L283" si="30">$M$227</f>
        <v>3400</v>
      </c>
      <c r="M283" s="224"/>
      <c r="N283" s="224"/>
      <c r="O283" s="224"/>
      <c r="P283" s="229">
        <f t="shared" ref="P283" si="31">$M$234</f>
        <v>50</v>
      </c>
      <c r="Q283" s="230"/>
      <c r="R283" s="230"/>
      <c r="S283" s="230"/>
      <c r="T283" s="230"/>
      <c r="U283" s="231"/>
      <c r="V283" s="238">
        <f t="shared" ref="V283" si="32">IF(AND(I283="○",AV283="●"),IF(L283=0,20,20+ROUNDDOWN((L283-1000)/1000,0)*20),0)</f>
        <v>60</v>
      </c>
      <c r="W283" s="238"/>
      <c r="X283" s="239"/>
      <c r="Y283" s="244">
        <f t="shared" ref="Y283" si="33">IF(AND(I283="○",AV283="●"),IF(P283&gt;=10,P283*0.2,0),0)</f>
        <v>10</v>
      </c>
      <c r="Z283" s="245"/>
      <c r="AA283" s="246"/>
      <c r="AB283" s="253">
        <f t="shared" ref="AB283" si="34">V283+Y283</f>
        <v>70</v>
      </c>
      <c r="AC283" s="254"/>
      <c r="AD283" s="254"/>
      <c r="AE283" s="255"/>
      <c r="AF283" s="287"/>
      <c r="AG283" s="288"/>
      <c r="AH283" s="289"/>
      <c r="AI283" s="305"/>
      <c r="AJ283" s="306"/>
      <c r="AK283" s="307"/>
      <c r="AL283" s="211">
        <f>IF(I283="○",AB283,ROUNDUP(AB283*AI283,1))</f>
        <v>70</v>
      </c>
      <c r="AM283" s="211"/>
      <c r="AN283" s="211"/>
      <c r="AO283" s="211"/>
      <c r="AP283" s="212"/>
      <c r="AQ283" s="148"/>
      <c r="AR283" s="148"/>
      <c r="AT283" s="45"/>
      <c r="AU283" s="153"/>
      <c r="AV283" s="153" t="str">
        <f>IF(OR(I283="×",AV287="×"),"×","●")</f>
        <v>●</v>
      </c>
      <c r="AW283" s="171" t="str">
        <f>IF(AV283="●",IF(I283="定","-",I283),"-")</f>
        <v>○</v>
      </c>
      <c r="AX283" s="45"/>
      <c r="AY283" s="45"/>
      <c r="AZ283" s="45"/>
      <c r="BA283" s="45"/>
      <c r="BB283" s="45"/>
      <c r="BC283" s="45"/>
      <c r="BD283" s="45"/>
      <c r="BE283" s="3"/>
      <c r="BF283" s="3"/>
      <c r="BG283" s="3"/>
      <c r="BH283" s="3"/>
    </row>
    <row r="284" spans="3:60" ht="14.1" customHeight="1" x14ac:dyDescent="0.15">
      <c r="C284" s="297"/>
      <c r="D284" s="300"/>
      <c r="E284" s="303"/>
      <c r="F284" s="303"/>
      <c r="G284" s="297"/>
      <c r="H284" s="303"/>
      <c r="I284" s="313"/>
      <c r="J284" s="218"/>
      <c r="K284" s="219"/>
      <c r="L284" s="225"/>
      <c r="M284" s="226"/>
      <c r="N284" s="226"/>
      <c r="O284" s="226"/>
      <c r="P284" s="232"/>
      <c r="Q284" s="233"/>
      <c r="R284" s="233"/>
      <c r="S284" s="233"/>
      <c r="T284" s="233"/>
      <c r="U284" s="234"/>
      <c r="V284" s="240"/>
      <c r="W284" s="240"/>
      <c r="X284" s="241"/>
      <c r="Y284" s="247"/>
      <c r="Z284" s="248"/>
      <c r="AA284" s="249"/>
      <c r="AB284" s="256"/>
      <c r="AC284" s="257"/>
      <c r="AD284" s="257"/>
      <c r="AE284" s="258"/>
      <c r="AF284" s="290"/>
      <c r="AG284" s="291"/>
      <c r="AH284" s="292"/>
      <c r="AI284" s="306"/>
      <c r="AJ284" s="306"/>
      <c r="AK284" s="307"/>
      <c r="AL284" s="213"/>
      <c r="AM284" s="213"/>
      <c r="AN284" s="213"/>
      <c r="AO284" s="213"/>
      <c r="AP284" s="214"/>
      <c r="AQ284" s="148"/>
      <c r="AR284" s="148"/>
      <c r="AT284" s="45"/>
      <c r="AU284" s="153"/>
      <c r="AV284" s="153"/>
      <c r="AW284" s="171"/>
      <c r="AX284" s="45"/>
      <c r="AY284" s="45"/>
      <c r="AZ284" s="45"/>
      <c r="BA284" s="45"/>
      <c r="BB284" s="45"/>
      <c r="BC284" s="45"/>
      <c r="BD284" s="45"/>
      <c r="BE284" s="3"/>
      <c r="BF284" s="3"/>
      <c r="BG284" s="3"/>
      <c r="BH284" s="3"/>
    </row>
    <row r="285" spans="3:60" ht="14.1" customHeight="1" x14ac:dyDescent="0.15">
      <c r="C285" s="297"/>
      <c r="D285" s="300"/>
      <c r="E285" s="303"/>
      <c r="F285" s="303"/>
      <c r="G285" s="297"/>
      <c r="H285" s="303"/>
      <c r="I285" s="313"/>
      <c r="J285" s="218"/>
      <c r="K285" s="219"/>
      <c r="L285" s="225"/>
      <c r="M285" s="226"/>
      <c r="N285" s="226"/>
      <c r="O285" s="226"/>
      <c r="P285" s="232"/>
      <c r="Q285" s="233"/>
      <c r="R285" s="233"/>
      <c r="S285" s="233"/>
      <c r="T285" s="233"/>
      <c r="U285" s="234"/>
      <c r="V285" s="240"/>
      <c r="W285" s="240"/>
      <c r="X285" s="241"/>
      <c r="Y285" s="247"/>
      <c r="Z285" s="248"/>
      <c r="AA285" s="249"/>
      <c r="AB285" s="256"/>
      <c r="AC285" s="257"/>
      <c r="AD285" s="257"/>
      <c r="AE285" s="258"/>
      <c r="AF285" s="290"/>
      <c r="AG285" s="291"/>
      <c r="AH285" s="292"/>
      <c r="AI285" s="306"/>
      <c r="AJ285" s="306"/>
      <c r="AK285" s="307"/>
      <c r="AL285" s="213"/>
      <c r="AM285" s="213"/>
      <c r="AN285" s="213"/>
      <c r="AO285" s="213"/>
      <c r="AP285" s="214"/>
      <c r="AQ285" s="148"/>
      <c r="AR285" s="148"/>
      <c r="AT285" s="45"/>
      <c r="AU285" s="153"/>
      <c r="AV285" s="153"/>
      <c r="AW285" s="171"/>
      <c r="AX285" s="45"/>
      <c r="AY285" s="45"/>
      <c r="AZ285" s="45"/>
      <c r="BA285" s="45"/>
      <c r="BB285" s="45"/>
      <c r="BC285" s="45"/>
      <c r="BD285" s="45"/>
      <c r="BE285" s="3"/>
      <c r="BF285" s="3"/>
      <c r="BG285" s="3"/>
      <c r="BH285" s="3"/>
    </row>
    <row r="286" spans="3:60" ht="14.1" customHeight="1" x14ac:dyDescent="0.15">
      <c r="C286" s="298"/>
      <c r="D286" s="301"/>
      <c r="E286" s="304"/>
      <c r="F286" s="304"/>
      <c r="G286" s="298"/>
      <c r="H286" s="304"/>
      <c r="I286" s="220"/>
      <c r="J286" s="221"/>
      <c r="K286" s="222"/>
      <c r="L286" s="227"/>
      <c r="M286" s="228"/>
      <c r="N286" s="228"/>
      <c r="O286" s="228"/>
      <c r="P286" s="235"/>
      <c r="Q286" s="236"/>
      <c r="R286" s="236"/>
      <c r="S286" s="236"/>
      <c r="T286" s="236"/>
      <c r="U286" s="237"/>
      <c r="V286" s="242"/>
      <c r="W286" s="242"/>
      <c r="X286" s="243"/>
      <c r="Y286" s="250"/>
      <c r="Z286" s="251"/>
      <c r="AA286" s="252"/>
      <c r="AB286" s="259"/>
      <c r="AC286" s="260"/>
      <c r="AD286" s="260"/>
      <c r="AE286" s="261"/>
      <c r="AF286" s="293"/>
      <c r="AG286" s="294"/>
      <c r="AH286" s="295"/>
      <c r="AI286" s="306"/>
      <c r="AJ286" s="306"/>
      <c r="AK286" s="307"/>
      <c r="AL286" s="215"/>
      <c r="AM286" s="215"/>
      <c r="AN286" s="215"/>
      <c r="AO286" s="215"/>
      <c r="AP286" s="216"/>
      <c r="AQ286" s="148"/>
      <c r="AR286" s="148"/>
      <c r="AT286" s="45"/>
      <c r="AU286" s="153"/>
      <c r="AV286" s="153"/>
      <c r="AW286" s="171"/>
      <c r="AX286" s="45"/>
      <c r="AY286" s="45"/>
      <c r="AZ286" s="45"/>
      <c r="BA286" s="45"/>
      <c r="BB286" s="45"/>
      <c r="BC286" s="45"/>
      <c r="BD286" s="45"/>
      <c r="BE286" s="3"/>
      <c r="BF286" s="3"/>
      <c r="BG286" s="3"/>
      <c r="BH286" s="3"/>
    </row>
    <row r="287" spans="3:60" ht="14.1" customHeight="1" x14ac:dyDescent="0.15">
      <c r="C287" s="296">
        <v>5</v>
      </c>
      <c r="D287" s="299" t="s">
        <v>118</v>
      </c>
      <c r="E287" s="302">
        <v>3</v>
      </c>
      <c r="F287" s="302" t="s">
        <v>119</v>
      </c>
      <c r="G287" s="296" t="s">
        <v>128</v>
      </c>
      <c r="H287" s="302"/>
      <c r="I287" s="310" t="s">
        <v>154</v>
      </c>
      <c r="J287" s="311"/>
      <c r="K287" s="312"/>
      <c r="L287" s="223">
        <f t="shared" ref="L287" si="35">$M$227</f>
        <v>3400</v>
      </c>
      <c r="M287" s="224"/>
      <c r="N287" s="224"/>
      <c r="O287" s="224"/>
      <c r="P287" s="229">
        <f t="shared" ref="P287" si="36">$M$234</f>
        <v>50</v>
      </c>
      <c r="Q287" s="230"/>
      <c r="R287" s="230"/>
      <c r="S287" s="230"/>
      <c r="T287" s="230"/>
      <c r="U287" s="231"/>
      <c r="V287" s="238">
        <f t="shared" ref="V287" si="37">IF(AND(I287="○",AV287="●"),IF(L287=0,20,20+ROUNDDOWN((L287-1000)/1000,0)*20),0)</f>
        <v>60</v>
      </c>
      <c r="W287" s="238"/>
      <c r="X287" s="239"/>
      <c r="Y287" s="244">
        <f t="shared" ref="Y287" si="38">IF(AND(I287="○",AV287="●"),IF(P287&gt;=10,P287*0.2,0),0)</f>
        <v>10</v>
      </c>
      <c r="Z287" s="245"/>
      <c r="AA287" s="246"/>
      <c r="AB287" s="253">
        <f t="shared" ref="AB287" si="39">V287+Y287</f>
        <v>70</v>
      </c>
      <c r="AC287" s="254"/>
      <c r="AD287" s="254"/>
      <c r="AE287" s="255"/>
      <c r="AF287" s="287"/>
      <c r="AG287" s="288"/>
      <c r="AH287" s="289"/>
      <c r="AI287" s="305"/>
      <c r="AJ287" s="306"/>
      <c r="AK287" s="307"/>
      <c r="AL287" s="211">
        <f>IF(I287="○",AB287,ROUNDUP(AB287*AI287,1))</f>
        <v>70</v>
      </c>
      <c r="AM287" s="211"/>
      <c r="AN287" s="211"/>
      <c r="AO287" s="211"/>
      <c r="AP287" s="212"/>
      <c r="AQ287" s="148"/>
      <c r="AR287" s="148"/>
      <c r="AT287" s="45"/>
      <c r="AU287" s="153"/>
      <c r="AV287" s="153" t="str">
        <f>IF(OR(I287="×",AV291="×"),"×","●")</f>
        <v>●</v>
      </c>
      <c r="AW287" s="171" t="str">
        <f>IF(AV287="●",IF(I287="定","-",I287),"-")</f>
        <v>○</v>
      </c>
      <c r="AX287" s="45"/>
      <c r="AY287" s="45"/>
      <c r="AZ287" s="45"/>
      <c r="BA287" s="45"/>
      <c r="BB287" s="45"/>
      <c r="BC287" s="45"/>
      <c r="BD287" s="45"/>
      <c r="BE287" s="3"/>
      <c r="BF287" s="3"/>
      <c r="BG287" s="3"/>
      <c r="BH287" s="3"/>
    </row>
    <row r="288" spans="3:60" ht="14.1" customHeight="1" x14ac:dyDescent="0.15">
      <c r="C288" s="297"/>
      <c r="D288" s="300"/>
      <c r="E288" s="303"/>
      <c r="F288" s="303"/>
      <c r="G288" s="297"/>
      <c r="H288" s="303"/>
      <c r="I288" s="313"/>
      <c r="J288" s="218"/>
      <c r="K288" s="219"/>
      <c r="L288" s="225"/>
      <c r="M288" s="226"/>
      <c r="N288" s="226"/>
      <c r="O288" s="226"/>
      <c r="P288" s="232"/>
      <c r="Q288" s="233"/>
      <c r="R288" s="233"/>
      <c r="S288" s="233"/>
      <c r="T288" s="233"/>
      <c r="U288" s="234"/>
      <c r="V288" s="240"/>
      <c r="W288" s="240"/>
      <c r="X288" s="241"/>
      <c r="Y288" s="247"/>
      <c r="Z288" s="248"/>
      <c r="AA288" s="249"/>
      <c r="AB288" s="256"/>
      <c r="AC288" s="257"/>
      <c r="AD288" s="257"/>
      <c r="AE288" s="258"/>
      <c r="AF288" s="290"/>
      <c r="AG288" s="291"/>
      <c r="AH288" s="292"/>
      <c r="AI288" s="306"/>
      <c r="AJ288" s="306"/>
      <c r="AK288" s="307"/>
      <c r="AL288" s="213"/>
      <c r="AM288" s="213"/>
      <c r="AN288" s="213"/>
      <c r="AO288" s="213"/>
      <c r="AP288" s="214"/>
      <c r="AQ288" s="148"/>
      <c r="AR288" s="148"/>
      <c r="AT288" s="45"/>
      <c r="AU288" s="153"/>
      <c r="AV288" s="153"/>
      <c r="AW288" s="171"/>
      <c r="AX288" s="45"/>
      <c r="AY288" s="45"/>
      <c r="AZ288" s="45"/>
      <c r="BA288" s="45"/>
      <c r="BB288" s="45"/>
      <c r="BC288" s="45"/>
      <c r="BD288" s="45"/>
      <c r="BE288" s="3"/>
      <c r="BF288" s="3"/>
      <c r="BG288" s="3"/>
      <c r="BH288" s="3"/>
    </row>
    <row r="289" spans="3:60" ht="14.1" customHeight="1" x14ac:dyDescent="0.15">
      <c r="C289" s="297"/>
      <c r="D289" s="300"/>
      <c r="E289" s="303"/>
      <c r="F289" s="303"/>
      <c r="G289" s="297"/>
      <c r="H289" s="303"/>
      <c r="I289" s="313"/>
      <c r="J289" s="218"/>
      <c r="K289" s="219"/>
      <c r="L289" s="225"/>
      <c r="M289" s="226"/>
      <c r="N289" s="226"/>
      <c r="O289" s="226"/>
      <c r="P289" s="232"/>
      <c r="Q289" s="233"/>
      <c r="R289" s="233"/>
      <c r="S289" s="233"/>
      <c r="T289" s="233"/>
      <c r="U289" s="234"/>
      <c r="V289" s="240"/>
      <c r="W289" s="240"/>
      <c r="X289" s="241"/>
      <c r="Y289" s="247"/>
      <c r="Z289" s="248"/>
      <c r="AA289" s="249"/>
      <c r="AB289" s="256"/>
      <c r="AC289" s="257"/>
      <c r="AD289" s="257"/>
      <c r="AE289" s="258"/>
      <c r="AF289" s="290"/>
      <c r="AG289" s="291"/>
      <c r="AH289" s="292"/>
      <c r="AI289" s="306"/>
      <c r="AJ289" s="306"/>
      <c r="AK289" s="307"/>
      <c r="AL289" s="213"/>
      <c r="AM289" s="213"/>
      <c r="AN289" s="213"/>
      <c r="AO289" s="213"/>
      <c r="AP289" s="214"/>
      <c r="AQ289" s="148"/>
      <c r="AR289" s="148"/>
      <c r="AT289" s="45"/>
      <c r="AU289" s="153"/>
      <c r="AV289" s="153"/>
      <c r="AW289" s="171"/>
      <c r="AX289" s="45"/>
      <c r="AY289" s="45"/>
      <c r="AZ289" s="45"/>
      <c r="BA289" s="45"/>
      <c r="BB289" s="45"/>
      <c r="BC289" s="45"/>
      <c r="BD289" s="45"/>
      <c r="BE289" s="3"/>
      <c r="BF289" s="3"/>
      <c r="BG289" s="3"/>
      <c r="BH289" s="3"/>
    </row>
    <row r="290" spans="3:60" ht="14.1" customHeight="1" x14ac:dyDescent="0.15">
      <c r="C290" s="298"/>
      <c r="D290" s="301"/>
      <c r="E290" s="304"/>
      <c r="F290" s="304"/>
      <c r="G290" s="298"/>
      <c r="H290" s="304"/>
      <c r="I290" s="220"/>
      <c r="J290" s="221"/>
      <c r="K290" s="222"/>
      <c r="L290" s="227"/>
      <c r="M290" s="228"/>
      <c r="N290" s="228"/>
      <c r="O290" s="228"/>
      <c r="P290" s="235"/>
      <c r="Q290" s="236"/>
      <c r="R290" s="236"/>
      <c r="S290" s="236"/>
      <c r="T290" s="236"/>
      <c r="U290" s="237"/>
      <c r="V290" s="242"/>
      <c r="W290" s="242"/>
      <c r="X290" s="243"/>
      <c r="Y290" s="250"/>
      <c r="Z290" s="251"/>
      <c r="AA290" s="252"/>
      <c r="AB290" s="259"/>
      <c r="AC290" s="260"/>
      <c r="AD290" s="260"/>
      <c r="AE290" s="261"/>
      <c r="AF290" s="293"/>
      <c r="AG290" s="294"/>
      <c r="AH290" s="295"/>
      <c r="AI290" s="306"/>
      <c r="AJ290" s="306"/>
      <c r="AK290" s="307"/>
      <c r="AL290" s="215"/>
      <c r="AM290" s="215"/>
      <c r="AN290" s="215"/>
      <c r="AO290" s="215"/>
      <c r="AP290" s="216"/>
      <c r="AQ290" s="148"/>
      <c r="AR290" s="148"/>
      <c r="AT290" s="45"/>
      <c r="AU290" s="153"/>
      <c r="AV290" s="153"/>
      <c r="AW290" s="171"/>
      <c r="AX290" s="45"/>
      <c r="AY290" s="45"/>
      <c r="AZ290" s="45"/>
      <c r="BA290" s="45"/>
      <c r="BB290" s="45"/>
      <c r="BC290" s="45"/>
      <c r="BD290" s="45"/>
      <c r="BE290" s="3"/>
      <c r="BF290" s="3"/>
      <c r="BG290" s="3"/>
      <c r="BH290" s="3"/>
    </row>
    <row r="291" spans="3:60" ht="14.1" customHeight="1" x14ac:dyDescent="0.15">
      <c r="C291" s="296">
        <v>5</v>
      </c>
      <c r="D291" s="299" t="s">
        <v>118</v>
      </c>
      <c r="E291" s="302">
        <v>4</v>
      </c>
      <c r="F291" s="302" t="s">
        <v>119</v>
      </c>
      <c r="G291" s="296" t="s">
        <v>129</v>
      </c>
      <c r="H291" s="302"/>
      <c r="I291" s="310" t="s">
        <v>154</v>
      </c>
      <c r="J291" s="311"/>
      <c r="K291" s="312"/>
      <c r="L291" s="223">
        <f t="shared" ref="L291" si="40">$M$227</f>
        <v>3400</v>
      </c>
      <c r="M291" s="224"/>
      <c r="N291" s="224"/>
      <c r="O291" s="224"/>
      <c r="P291" s="229">
        <f t="shared" ref="P291" si="41">$M$234</f>
        <v>50</v>
      </c>
      <c r="Q291" s="230"/>
      <c r="R291" s="230"/>
      <c r="S291" s="230"/>
      <c r="T291" s="230"/>
      <c r="U291" s="231"/>
      <c r="V291" s="238">
        <f t="shared" ref="V291" si="42">IF(AND(I291="○",AV291="●"),IF(L291=0,20,20+ROUNDDOWN((L291-1000)/1000,0)*20),0)</f>
        <v>60</v>
      </c>
      <c r="W291" s="238"/>
      <c r="X291" s="239"/>
      <c r="Y291" s="244">
        <f t="shared" ref="Y291" si="43">IF(AND(I291="○",AV291="●"),IF(P291&gt;=10,P291*0.2,0),0)</f>
        <v>10</v>
      </c>
      <c r="Z291" s="245"/>
      <c r="AA291" s="246"/>
      <c r="AB291" s="253">
        <f t="shared" ref="AB291" si="44">V291+Y291</f>
        <v>70</v>
      </c>
      <c r="AC291" s="254"/>
      <c r="AD291" s="254"/>
      <c r="AE291" s="255"/>
      <c r="AF291" s="287"/>
      <c r="AG291" s="288"/>
      <c r="AH291" s="289"/>
      <c r="AI291" s="305"/>
      <c r="AJ291" s="306"/>
      <c r="AK291" s="307"/>
      <c r="AL291" s="211">
        <f>IF(I291="○",AB291,ROUNDUP(AB291*AI291,1))</f>
        <v>70</v>
      </c>
      <c r="AM291" s="211"/>
      <c r="AN291" s="211"/>
      <c r="AO291" s="211"/>
      <c r="AP291" s="212"/>
      <c r="AQ291" s="148"/>
      <c r="AR291" s="148"/>
      <c r="AT291" s="45"/>
      <c r="AU291" s="153"/>
      <c r="AV291" s="153" t="str">
        <f>IF(OR(I291="×",AV295="×"),"×","●")</f>
        <v>●</v>
      </c>
      <c r="AW291" s="171" t="str">
        <f>IF(AV291="●",IF(I291="定","-",I291),"-")</f>
        <v>○</v>
      </c>
      <c r="AX291" s="45"/>
      <c r="AY291" s="45"/>
      <c r="AZ291" s="45"/>
      <c r="BA291" s="45"/>
      <c r="BB291" s="45"/>
      <c r="BC291" s="45"/>
      <c r="BD291" s="45"/>
      <c r="BE291" s="3"/>
      <c r="BF291" s="3"/>
      <c r="BG291" s="3"/>
      <c r="BH291" s="3"/>
    </row>
    <row r="292" spans="3:60" ht="14.1" customHeight="1" x14ac:dyDescent="0.15">
      <c r="C292" s="297"/>
      <c r="D292" s="300"/>
      <c r="E292" s="303"/>
      <c r="F292" s="303"/>
      <c r="G292" s="297"/>
      <c r="H292" s="303"/>
      <c r="I292" s="313"/>
      <c r="J292" s="218"/>
      <c r="K292" s="219"/>
      <c r="L292" s="225"/>
      <c r="M292" s="226"/>
      <c r="N292" s="226"/>
      <c r="O292" s="226"/>
      <c r="P292" s="232"/>
      <c r="Q292" s="233"/>
      <c r="R292" s="233"/>
      <c r="S292" s="233"/>
      <c r="T292" s="233"/>
      <c r="U292" s="234"/>
      <c r="V292" s="240"/>
      <c r="W292" s="240"/>
      <c r="X292" s="241"/>
      <c r="Y292" s="247"/>
      <c r="Z292" s="248"/>
      <c r="AA292" s="249"/>
      <c r="AB292" s="256"/>
      <c r="AC292" s="257"/>
      <c r="AD292" s="257"/>
      <c r="AE292" s="258"/>
      <c r="AF292" s="290"/>
      <c r="AG292" s="291"/>
      <c r="AH292" s="292"/>
      <c r="AI292" s="306"/>
      <c r="AJ292" s="306"/>
      <c r="AK292" s="307"/>
      <c r="AL292" s="213"/>
      <c r="AM292" s="213"/>
      <c r="AN292" s="213"/>
      <c r="AO292" s="213"/>
      <c r="AP292" s="214"/>
      <c r="AQ292" s="148"/>
      <c r="AR292" s="148"/>
      <c r="AT292" s="45"/>
      <c r="AU292" s="153"/>
      <c r="AV292" s="153"/>
      <c r="AW292" s="171"/>
      <c r="AX292" s="45"/>
      <c r="AY292" s="45"/>
      <c r="AZ292" s="45"/>
      <c r="BA292" s="45"/>
      <c r="BB292" s="45"/>
      <c r="BC292" s="45"/>
      <c r="BD292" s="45"/>
      <c r="BE292" s="3"/>
      <c r="BF292" s="3"/>
      <c r="BG292" s="3"/>
      <c r="BH292" s="3"/>
    </row>
    <row r="293" spans="3:60" ht="14.1" customHeight="1" x14ac:dyDescent="0.15">
      <c r="C293" s="297"/>
      <c r="D293" s="300"/>
      <c r="E293" s="303"/>
      <c r="F293" s="303"/>
      <c r="G293" s="297"/>
      <c r="H293" s="303"/>
      <c r="I293" s="313"/>
      <c r="J293" s="218"/>
      <c r="K293" s="219"/>
      <c r="L293" s="225"/>
      <c r="M293" s="226"/>
      <c r="N293" s="226"/>
      <c r="O293" s="226"/>
      <c r="P293" s="232"/>
      <c r="Q293" s="233"/>
      <c r="R293" s="233"/>
      <c r="S293" s="233"/>
      <c r="T293" s="233"/>
      <c r="U293" s="234"/>
      <c r="V293" s="240"/>
      <c r="W293" s="240"/>
      <c r="X293" s="241"/>
      <c r="Y293" s="247"/>
      <c r="Z293" s="248"/>
      <c r="AA293" s="249"/>
      <c r="AB293" s="256"/>
      <c r="AC293" s="257"/>
      <c r="AD293" s="257"/>
      <c r="AE293" s="258"/>
      <c r="AF293" s="290"/>
      <c r="AG293" s="291"/>
      <c r="AH293" s="292"/>
      <c r="AI293" s="306"/>
      <c r="AJ293" s="306"/>
      <c r="AK293" s="307"/>
      <c r="AL293" s="213"/>
      <c r="AM293" s="213"/>
      <c r="AN293" s="213"/>
      <c r="AO293" s="213"/>
      <c r="AP293" s="214"/>
      <c r="AQ293" s="148"/>
      <c r="AR293" s="148"/>
      <c r="AT293" s="45"/>
      <c r="AU293" s="153"/>
      <c r="AV293" s="153"/>
      <c r="AW293" s="171"/>
      <c r="AX293" s="45"/>
      <c r="AY293" s="45"/>
      <c r="AZ293" s="45"/>
      <c r="BA293" s="45"/>
      <c r="BB293" s="45"/>
      <c r="BC293" s="45"/>
      <c r="BD293" s="45"/>
      <c r="BE293" s="3"/>
      <c r="BF293" s="3"/>
      <c r="BG293" s="3"/>
      <c r="BH293" s="3"/>
    </row>
    <row r="294" spans="3:60" ht="14.1" customHeight="1" x14ac:dyDescent="0.15">
      <c r="C294" s="298"/>
      <c r="D294" s="301"/>
      <c r="E294" s="304"/>
      <c r="F294" s="304"/>
      <c r="G294" s="298"/>
      <c r="H294" s="304"/>
      <c r="I294" s="220"/>
      <c r="J294" s="221"/>
      <c r="K294" s="222"/>
      <c r="L294" s="227"/>
      <c r="M294" s="228"/>
      <c r="N294" s="228"/>
      <c r="O294" s="228"/>
      <c r="P294" s="235"/>
      <c r="Q294" s="236"/>
      <c r="R294" s="236"/>
      <c r="S294" s="236"/>
      <c r="T294" s="236"/>
      <c r="U294" s="237"/>
      <c r="V294" s="242"/>
      <c r="W294" s="242"/>
      <c r="X294" s="243"/>
      <c r="Y294" s="250"/>
      <c r="Z294" s="251"/>
      <c r="AA294" s="252"/>
      <c r="AB294" s="259"/>
      <c r="AC294" s="260"/>
      <c r="AD294" s="260"/>
      <c r="AE294" s="261"/>
      <c r="AF294" s="293"/>
      <c r="AG294" s="294"/>
      <c r="AH294" s="295"/>
      <c r="AI294" s="306"/>
      <c r="AJ294" s="306"/>
      <c r="AK294" s="307"/>
      <c r="AL294" s="215"/>
      <c r="AM294" s="215"/>
      <c r="AN294" s="215"/>
      <c r="AO294" s="215"/>
      <c r="AP294" s="216"/>
      <c r="AQ294" s="148"/>
      <c r="AR294" s="148"/>
      <c r="AT294" s="45"/>
      <c r="AU294" s="153"/>
      <c r="AV294" s="153"/>
      <c r="AW294" s="171"/>
      <c r="AX294" s="45"/>
      <c r="AY294" s="45"/>
      <c r="AZ294" s="45"/>
      <c r="BA294" s="45"/>
      <c r="BB294" s="45"/>
      <c r="BC294" s="45"/>
      <c r="BD294" s="45"/>
      <c r="BE294" s="3"/>
      <c r="BF294" s="3"/>
      <c r="BG294" s="3"/>
      <c r="BH294" s="3"/>
    </row>
    <row r="295" spans="3:60" ht="14.1" customHeight="1" x14ac:dyDescent="0.15">
      <c r="C295" s="296">
        <v>5</v>
      </c>
      <c r="D295" s="299" t="s">
        <v>118</v>
      </c>
      <c r="E295" s="302">
        <v>5</v>
      </c>
      <c r="F295" s="302" t="s">
        <v>119</v>
      </c>
      <c r="G295" s="296" t="s">
        <v>123</v>
      </c>
      <c r="H295" s="302"/>
      <c r="I295" s="310" t="s">
        <v>154</v>
      </c>
      <c r="J295" s="311"/>
      <c r="K295" s="312"/>
      <c r="L295" s="223">
        <f t="shared" ref="L295" si="45">$M$227</f>
        <v>3400</v>
      </c>
      <c r="M295" s="224"/>
      <c r="N295" s="224"/>
      <c r="O295" s="224"/>
      <c r="P295" s="229">
        <f t="shared" ref="P295" si="46">$M$234</f>
        <v>50</v>
      </c>
      <c r="Q295" s="230"/>
      <c r="R295" s="230"/>
      <c r="S295" s="230"/>
      <c r="T295" s="230"/>
      <c r="U295" s="231"/>
      <c r="V295" s="238">
        <f t="shared" ref="V295" si="47">IF(AND(I295="○",AV295="●"),IF(L295=0,20,20+ROUNDDOWN((L295-1000)/1000,0)*20),0)</f>
        <v>60</v>
      </c>
      <c r="W295" s="238"/>
      <c r="X295" s="239"/>
      <c r="Y295" s="244">
        <f t="shared" ref="Y295" si="48">IF(AND(I295="○",AV295="●"),IF(P295&gt;=10,P295*0.2,0),0)</f>
        <v>10</v>
      </c>
      <c r="Z295" s="245"/>
      <c r="AA295" s="246"/>
      <c r="AB295" s="253">
        <f t="shared" ref="AB295" si="49">V295+Y295</f>
        <v>70</v>
      </c>
      <c r="AC295" s="254"/>
      <c r="AD295" s="254"/>
      <c r="AE295" s="255"/>
      <c r="AF295" s="287"/>
      <c r="AG295" s="288"/>
      <c r="AH295" s="289"/>
      <c r="AI295" s="305"/>
      <c r="AJ295" s="306"/>
      <c r="AK295" s="307"/>
      <c r="AL295" s="211">
        <f>IF(I295="○",AB295,ROUNDUP(AB295*AI295,1))</f>
        <v>70</v>
      </c>
      <c r="AM295" s="211"/>
      <c r="AN295" s="211"/>
      <c r="AO295" s="211"/>
      <c r="AP295" s="212"/>
      <c r="AQ295" s="148"/>
      <c r="AR295" s="148"/>
      <c r="AT295" s="45"/>
      <c r="AU295" s="153"/>
      <c r="AV295" s="153" t="str">
        <f>IF(OR(I295="×",AV299="×"),"×","●")</f>
        <v>●</v>
      </c>
      <c r="AW295" s="171" t="str">
        <f>IF(AV295="●",IF(I295="定","-",I295),"-")</f>
        <v>○</v>
      </c>
      <c r="AX295" s="45"/>
      <c r="AY295" s="45"/>
      <c r="AZ295" s="45"/>
      <c r="BA295" s="45"/>
      <c r="BB295" s="45"/>
      <c r="BC295" s="45"/>
      <c r="BD295" s="45"/>
      <c r="BE295" s="3"/>
      <c r="BF295" s="3"/>
      <c r="BG295" s="3"/>
      <c r="BH295" s="3"/>
    </row>
    <row r="296" spans="3:60" ht="14.1" customHeight="1" x14ac:dyDescent="0.15">
      <c r="C296" s="297"/>
      <c r="D296" s="300"/>
      <c r="E296" s="303"/>
      <c r="F296" s="303"/>
      <c r="G296" s="297"/>
      <c r="H296" s="303"/>
      <c r="I296" s="313"/>
      <c r="J296" s="218"/>
      <c r="K296" s="219"/>
      <c r="L296" s="225"/>
      <c r="M296" s="226"/>
      <c r="N296" s="226"/>
      <c r="O296" s="226"/>
      <c r="P296" s="232"/>
      <c r="Q296" s="233"/>
      <c r="R296" s="233"/>
      <c r="S296" s="233"/>
      <c r="T296" s="233"/>
      <c r="U296" s="234"/>
      <c r="V296" s="240"/>
      <c r="W296" s="240"/>
      <c r="X296" s="241"/>
      <c r="Y296" s="247"/>
      <c r="Z296" s="248"/>
      <c r="AA296" s="249"/>
      <c r="AB296" s="256"/>
      <c r="AC296" s="257"/>
      <c r="AD296" s="257"/>
      <c r="AE296" s="258"/>
      <c r="AF296" s="290"/>
      <c r="AG296" s="291"/>
      <c r="AH296" s="292"/>
      <c r="AI296" s="306"/>
      <c r="AJ296" s="306"/>
      <c r="AK296" s="307"/>
      <c r="AL296" s="213"/>
      <c r="AM296" s="213"/>
      <c r="AN296" s="213"/>
      <c r="AO296" s="213"/>
      <c r="AP296" s="214"/>
      <c r="AQ296" s="148"/>
      <c r="AR296" s="148"/>
      <c r="AT296" s="45"/>
      <c r="AU296" s="153"/>
      <c r="AV296" s="153"/>
      <c r="AW296" s="171"/>
      <c r="AX296" s="45"/>
      <c r="AY296" s="45"/>
      <c r="AZ296" s="45"/>
      <c r="BA296" s="45"/>
      <c r="BB296" s="45"/>
      <c r="BC296" s="45"/>
      <c r="BD296" s="45"/>
      <c r="BE296" s="3"/>
      <c r="BF296" s="3"/>
      <c r="BG296" s="3"/>
      <c r="BH296" s="3"/>
    </row>
    <row r="297" spans="3:60" ht="14.1" customHeight="1" x14ac:dyDescent="0.15">
      <c r="C297" s="297"/>
      <c r="D297" s="300"/>
      <c r="E297" s="303"/>
      <c r="F297" s="303"/>
      <c r="G297" s="297"/>
      <c r="H297" s="303"/>
      <c r="I297" s="313"/>
      <c r="J297" s="218"/>
      <c r="K297" s="219"/>
      <c r="L297" s="225"/>
      <c r="M297" s="226"/>
      <c r="N297" s="226"/>
      <c r="O297" s="226"/>
      <c r="P297" s="232"/>
      <c r="Q297" s="233"/>
      <c r="R297" s="233"/>
      <c r="S297" s="233"/>
      <c r="T297" s="233"/>
      <c r="U297" s="234"/>
      <c r="V297" s="240"/>
      <c r="W297" s="240"/>
      <c r="X297" s="241"/>
      <c r="Y297" s="247"/>
      <c r="Z297" s="248"/>
      <c r="AA297" s="249"/>
      <c r="AB297" s="256"/>
      <c r="AC297" s="257"/>
      <c r="AD297" s="257"/>
      <c r="AE297" s="258"/>
      <c r="AF297" s="290"/>
      <c r="AG297" s="291"/>
      <c r="AH297" s="292"/>
      <c r="AI297" s="306"/>
      <c r="AJ297" s="306"/>
      <c r="AK297" s="307"/>
      <c r="AL297" s="213"/>
      <c r="AM297" s="213"/>
      <c r="AN297" s="213"/>
      <c r="AO297" s="213"/>
      <c r="AP297" s="214"/>
      <c r="AQ297" s="148"/>
      <c r="AR297" s="148"/>
      <c r="AT297" s="45"/>
      <c r="AU297" s="153"/>
      <c r="AV297" s="153"/>
      <c r="AW297" s="171"/>
      <c r="AX297" s="45"/>
      <c r="AY297" s="45"/>
      <c r="AZ297" s="45"/>
      <c r="BA297" s="45"/>
      <c r="BB297" s="45"/>
      <c r="BC297" s="45"/>
      <c r="BD297" s="45"/>
      <c r="BE297" s="3"/>
      <c r="BF297" s="3"/>
      <c r="BG297" s="3"/>
      <c r="BH297" s="3"/>
    </row>
    <row r="298" spans="3:60" ht="14.1" customHeight="1" x14ac:dyDescent="0.15">
      <c r="C298" s="298"/>
      <c r="D298" s="301"/>
      <c r="E298" s="304"/>
      <c r="F298" s="304"/>
      <c r="G298" s="298"/>
      <c r="H298" s="304"/>
      <c r="I298" s="220"/>
      <c r="J298" s="221"/>
      <c r="K298" s="222"/>
      <c r="L298" s="227"/>
      <c r="M298" s="228"/>
      <c r="N298" s="228"/>
      <c r="O298" s="228"/>
      <c r="P298" s="235"/>
      <c r="Q298" s="236"/>
      <c r="R298" s="236"/>
      <c r="S298" s="236"/>
      <c r="T298" s="236"/>
      <c r="U298" s="237"/>
      <c r="V298" s="242"/>
      <c r="W298" s="242"/>
      <c r="X298" s="243"/>
      <c r="Y298" s="250"/>
      <c r="Z298" s="251"/>
      <c r="AA298" s="252"/>
      <c r="AB298" s="259"/>
      <c r="AC298" s="260"/>
      <c r="AD298" s="260"/>
      <c r="AE298" s="261"/>
      <c r="AF298" s="293"/>
      <c r="AG298" s="294"/>
      <c r="AH298" s="295"/>
      <c r="AI298" s="306"/>
      <c r="AJ298" s="306"/>
      <c r="AK298" s="307"/>
      <c r="AL298" s="215"/>
      <c r="AM298" s="215"/>
      <c r="AN298" s="215"/>
      <c r="AO298" s="215"/>
      <c r="AP298" s="216"/>
      <c r="AQ298" s="148"/>
      <c r="AR298" s="148"/>
      <c r="AT298" s="45"/>
      <c r="AU298" s="153"/>
      <c r="AV298" s="153"/>
      <c r="AW298" s="171"/>
      <c r="AX298" s="45"/>
      <c r="AY298" s="45"/>
      <c r="AZ298" s="45"/>
      <c r="BA298" s="45"/>
      <c r="BB298" s="45"/>
      <c r="BC298" s="45"/>
      <c r="BD298" s="45"/>
      <c r="BE298" s="3"/>
      <c r="BF298" s="3"/>
      <c r="BG298" s="3"/>
      <c r="BH298" s="3"/>
    </row>
    <row r="299" spans="3:60" ht="14.1" customHeight="1" x14ac:dyDescent="0.15">
      <c r="C299" s="296">
        <v>5</v>
      </c>
      <c r="D299" s="299" t="s">
        <v>118</v>
      </c>
      <c r="E299" s="302">
        <v>6</v>
      </c>
      <c r="F299" s="302" t="s">
        <v>119</v>
      </c>
      <c r="G299" s="296" t="s">
        <v>124</v>
      </c>
      <c r="H299" s="302"/>
      <c r="I299" s="310" t="s">
        <v>154</v>
      </c>
      <c r="J299" s="311"/>
      <c r="K299" s="312"/>
      <c r="L299" s="223">
        <f t="shared" ref="L299" si="50">$M$227</f>
        <v>3400</v>
      </c>
      <c r="M299" s="224"/>
      <c r="N299" s="224"/>
      <c r="O299" s="224"/>
      <c r="P299" s="229">
        <f t="shared" ref="P299" si="51">$M$234</f>
        <v>50</v>
      </c>
      <c r="Q299" s="230"/>
      <c r="R299" s="230"/>
      <c r="S299" s="230"/>
      <c r="T299" s="230"/>
      <c r="U299" s="231"/>
      <c r="V299" s="238">
        <f t="shared" ref="V299" si="52">IF(AND(I299="○",AV299="●"),IF(L299=0,20,20+ROUNDDOWN((L299-1000)/1000,0)*20),0)</f>
        <v>60</v>
      </c>
      <c r="W299" s="238"/>
      <c r="X299" s="239"/>
      <c r="Y299" s="244">
        <f t="shared" ref="Y299" si="53">IF(AND(I299="○",AV299="●"),IF(P299&gt;=10,P299*0.2,0),0)</f>
        <v>10</v>
      </c>
      <c r="Z299" s="245"/>
      <c r="AA299" s="246"/>
      <c r="AB299" s="253">
        <f t="shared" ref="AB299" si="54">V299+Y299</f>
        <v>70</v>
      </c>
      <c r="AC299" s="254"/>
      <c r="AD299" s="254"/>
      <c r="AE299" s="255"/>
      <c r="AF299" s="287"/>
      <c r="AG299" s="288"/>
      <c r="AH299" s="289"/>
      <c r="AI299" s="305"/>
      <c r="AJ299" s="306"/>
      <c r="AK299" s="307"/>
      <c r="AL299" s="211">
        <f>IF(I299="○",AB299,ROUNDUP(AB299*AI299,1))</f>
        <v>70</v>
      </c>
      <c r="AM299" s="211"/>
      <c r="AN299" s="211"/>
      <c r="AO299" s="211"/>
      <c r="AP299" s="212"/>
      <c r="AQ299" s="148"/>
      <c r="AR299" s="148"/>
      <c r="AT299" s="45"/>
      <c r="AU299" s="153"/>
      <c r="AV299" s="153" t="str">
        <f>IF(OR(I299="×",AV303="×"),"×","●")</f>
        <v>●</v>
      </c>
      <c r="AW299" s="171" t="str">
        <f>IF(AV299="●",IF(I299="定","-",I299),"-")</f>
        <v>○</v>
      </c>
      <c r="AX299" s="45"/>
      <c r="AY299" s="45"/>
      <c r="AZ299" s="45"/>
      <c r="BA299" s="45"/>
      <c r="BB299" s="45"/>
      <c r="BC299" s="45"/>
      <c r="BD299" s="45"/>
      <c r="BE299" s="3"/>
      <c r="BF299" s="3"/>
      <c r="BG299" s="3"/>
      <c r="BH299" s="3"/>
    </row>
    <row r="300" spans="3:60" ht="14.1" customHeight="1" x14ac:dyDescent="0.15">
      <c r="C300" s="297"/>
      <c r="D300" s="300"/>
      <c r="E300" s="303"/>
      <c r="F300" s="303"/>
      <c r="G300" s="297"/>
      <c r="H300" s="303"/>
      <c r="I300" s="313"/>
      <c r="J300" s="218"/>
      <c r="K300" s="219"/>
      <c r="L300" s="225"/>
      <c r="M300" s="226"/>
      <c r="N300" s="226"/>
      <c r="O300" s="226"/>
      <c r="P300" s="232"/>
      <c r="Q300" s="233"/>
      <c r="R300" s="233"/>
      <c r="S300" s="233"/>
      <c r="T300" s="233"/>
      <c r="U300" s="234"/>
      <c r="V300" s="240"/>
      <c r="W300" s="240"/>
      <c r="X300" s="241"/>
      <c r="Y300" s="247"/>
      <c r="Z300" s="248"/>
      <c r="AA300" s="249"/>
      <c r="AB300" s="256"/>
      <c r="AC300" s="257"/>
      <c r="AD300" s="257"/>
      <c r="AE300" s="258"/>
      <c r="AF300" s="290"/>
      <c r="AG300" s="291"/>
      <c r="AH300" s="292"/>
      <c r="AI300" s="306"/>
      <c r="AJ300" s="306"/>
      <c r="AK300" s="307"/>
      <c r="AL300" s="213"/>
      <c r="AM300" s="213"/>
      <c r="AN300" s="213"/>
      <c r="AO300" s="213"/>
      <c r="AP300" s="214"/>
      <c r="AQ300" s="148"/>
      <c r="AR300" s="148"/>
      <c r="AT300" s="45"/>
      <c r="AU300" s="153"/>
      <c r="AV300" s="153"/>
      <c r="AW300" s="171"/>
      <c r="AX300" s="45"/>
      <c r="AY300" s="45"/>
      <c r="AZ300" s="45"/>
      <c r="BA300" s="45"/>
      <c r="BB300" s="45"/>
      <c r="BC300" s="45"/>
      <c r="BD300" s="45"/>
      <c r="BE300" s="3"/>
      <c r="BF300" s="3"/>
      <c r="BG300" s="3"/>
      <c r="BH300" s="3"/>
    </row>
    <row r="301" spans="3:60" ht="14.1" customHeight="1" x14ac:dyDescent="0.15">
      <c r="C301" s="297"/>
      <c r="D301" s="300"/>
      <c r="E301" s="303"/>
      <c r="F301" s="303"/>
      <c r="G301" s="297"/>
      <c r="H301" s="303"/>
      <c r="I301" s="313"/>
      <c r="J301" s="218"/>
      <c r="K301" s="219"/>
      <c r="L301" s="225"/>
      <c r="M301" s="226"/>
      <c r="N301" s="226"/>
      <c r="O301" s="226"/>
      <c r="P301" s="232"/>
      <c r="Q301" s="233"/>
      <c r="R301" s="233"/>
      <c r="S301" s="233"/>
      <c r="T301" s="233"/>
      <c r="U301" s="234"/>
      <c r="V301" s="240"/>
      <c r="W301" s="240"/>
      <c r="X301" s="241"/>
      <c r="Y301" s="247"/>
      <c r="Z301" s="248"/>
      <c r="AA301" s="249"/>
      <c r="AB301" s="256"/>
      <c r="AC301" s="257"/>
      <c r="AD301" s="257"/>
      <c r="AE301" s="258"/>
      <c r="AF301" s="290"/>
      <c r="AG301" s="291"/>
      <c r="AH301" s="292"/>
      <c r="AI301" s="306"/>
      <c r="AJ301" s="306"/>
      <c r="AK301" s="307"/>
      <c r="AL301" s="213"/>
      <c r="AM301" s="213"/>
      <c r="AN301" s="213"/>
      <c r="AO301" s="213"/>
      <c r="AP301" s="214"/>
      <c r="AQ301" s="148"/>
      <c r="AR301" s="148"/>
      <c r="AT301" s="45"/>
      <c r="AU301" s="153"/>
      <c r="AV301" s="153"/>
      <c r="AW301" s="171"/>
      <c r="AX301" s="45"/>
      <c r="AY301" s="45"/>
      <c r="AZ301" s="45"/>
      <c r="BA301" s="45"/>
      <c r="BB301" s="45"/>
      <c r="BC301" s="45"/>
      <c r="BD301" s="45"/>
      <c r="BE301" s="3"/>
      <c r="BF301" s="3"/>
      <c r="BG301" s="3"/>
      <c r="BH301" s="3"/>
    </row>
    <row r="302" spans="3:60" ht="14.1" customHeight="1" x14ac:dyDescent="0.15">
      <c r="C302" s="298"/>
      <c r="D302" s="301"/>
      <c r="E302" s="304"/>
      <c r="F302" s="304"/>
      <c r="G302" s="298"/>
      <c r="H302" s="304"/>
      <c r="I302" s="220"/>
      <c r="J302" s="221"/>
      <c r="K302" s="222"/>
      <c r="L302" s="227"/>
      <c r="M302" s="228"/>
      <c r="N302" s="228"/>
      <c r="O302" s="228"/>
      <c r="P302" s="235"/>
      <c r="Q302" s="236"/>
      <c r="R302" s="236"/>
      <c r="S302" s="236"/>
      <c r="T302" s="236"/>
      <c r="U302" s="237"/>
      <c r="V302" s="242"/>
      <c r="W302" s="242"/>
      <c r="X302" s="243"/>
      <c r="Y302" s="250"/>
      <c r="Z302" s="251"/>
      <c r="AA302" s="252"/>
      <c r="AB302" s="259"/>
      <c r="AC302" s="260"/>
      <c r="AD302" s="260"/>
      <c r="AE302" s="261"/>
      <c r="AF302" s="293"/>
      <c r="AG302" s="294"/>
      <c r="AH302" s="295"/>
      <c r="AI302" s="306"/>
      <c r="AJ302" s="306"/>
      <c r="AK302" s="307"/>
      <c r="AL302" s="215"/>
      <c r="AM302" s="215"/>
      <c r="AN302" s="215"/>
      <c r="AO302" s="215"/>
      <c r="AP302" s="216"/>
      <c r="AQ302" s="148"/>
      <c r="AR302" s="148"/>
      <c r="AT302" s="45"/>
      <c r="AU302" s="153"/>
      <c r="AV302" s="153"/>
      <c r="AW302" s="171"/>
      <c r="AX302" s="45"/>
      <c r="AY302" s="45"/>
      <c r="AZ302" s="45"/>
      <c r="BA302" s="45"/>
      <c r="BB302" s="45"/>
      <c r="BC302" s="45"/>
      <c r="BD302" s="45"/>
      <c r="BE302" s="3"/>
      <c r="BF302" s="3"/>
      <c r="BG302" s="3"/>
      <c r="BH302" s="3"/>
    </row>
    <row r="303" spans="3:60" ht="14.1" customHeight="1" x14ac:dyDescent="0.15">
      <c r="C303" s="296">
        <v>5</v>
      </c>
      <c r="D303" s="299" t="s">
        <v>118</v>
      </c>
      <c r="E303" s="302">
        <v>7</v>
      </c>
      <c r="F303" s="302" t="s">
        <v>119</v>
      </c>
      <c r="G303" s="296" t="s">
        <v>125</v>
      </c>
      <c r="H303" s="302"/>
      <c r="I303" s="310" t="s">
        <v>154</v>
      </c>
      <c r="J303" s="311"/>
      <c r="K303" s="312"/>
      <c r="L303" s="223">
        <f t="shared" ref="L303" si="55">$M$227</f>
        <v>3400</v>
      </c>
      <c r="M303" s="224"/>
      <c r="N303" s="224"/>
      <c r="O303" s="224"/>
      <c r="P303" s="229">
        <f t="shared" ref="P303" si="56">$M$234</f>
        <v>50</v>
      </c>
      <c r="Q303" s="230"/>
      <c r="R303" s="230"/>
      <c r="S303" s="230"/>
      <c r="T303" s="230"/>
      <c r="U303" s="231"/>
      <c r="V303" s="238">
        <f t="shared" ref="V303" si="57">IF(AND(I303="○",AV303="●"),IF(L303=0,20,20+ROUNDDOWN((L303-1000)/1000,0)*20),0)</f>
        <v>60</v>
      </c>
      <c r="W303" s="238"/>
      <c r="X303" s="239"/>
      <c r="Y303" s="244">
        <f t="shared" ref="Y303" si="58">IF(AND(I303="○",AV303="●"),IF(P303&gt;=10,P303*0.2,0),0)</f>
        <v>10</v>
      </c>
      <c r="Z303" s="245"/>
      <c r="AA303" s="246"/>
      <c r="AB303" s="253">
        <f t="shared" ref="AB303" si="59">V303+Y303</f>
        <v>70</v>
      </c>
      <c r="AC303" s="254"/>
      <c r="AD303" s="254"/>
      <c r="AE303" s="255"/>
      <c r="AF303" s="287"/>
      <c r="AG303" s="288"/>
      <c r="AH303" s="289"/>
      <c r="AI303" s="305"/>
      <c r="AJ303" s="306"/>
      <c r="AK303" s="307"/>
      <c r="AL303" s="211">
        <f>IF(I303="○",AB303,ROUNDUP(AB303*AI303,1))</f>
        <v>70</v>
      </c>
      <c r="AM303" s="211"/>
      <c r="AN303" s="211"/>
      <c r="AO303" s="211"/>
      <c r="AP303" s="212"/>
      <c r="AQ303" s="148"/>
      <c r="AR303" s="148"/>
      <c r="AT303" s="45"/>
      <c r="AU303" s="153"/>
      <c r="AV303" s="153" t="str">
        <f>IF(OR(I303="×",AV307="×"),"×","●")</f>
        <v>●</v>
      </c>
      <c r="AW303" s="171" t="str">
        <f>IF(AV303="●",IF(I303="定","-",I303),"-")</f>
        <v>○</v>
      </c>
      <c r="AX303" s="45"/>
      <c r="AY303" s="45"/>
      <c r="AZ303" s="45"/>
      <c r="BA303" s="45"/>
      <c r="BB303" s="45"/>
      <c r="BC303" s="45"/>
      <c r="BD303" s="45"/>
      <c r="BE303" s="3"/>
      <c r="BF303" s="3"/>
      <c r="BG303" s="3"/>
      <c r="BH303" s="3"/>
    </row>
    <row r="304" spans="3:60" ht="14.1" customHeight="1" x14ac:dyDescent="0.15">
      <c r="C304" s="297"/>
      <c r="D304" s="300"/>
      <c r="E304" s="303"/>
      <c r="F304" s="303"/>
      <c r="G304" s="297"/>
      <c r="H304" s="303"/>
      <c r="I304" s="313"/>
      <c r="J304" s="218"/>
      <c r="K304" s="219"/>
      <c r="L304" s="225"/>
      <c r="M304" s="226"/>
      <c r="N304" s="226"/>
      <c r="O304" s="226"/>
      <c r="P304" s="232"/>
      <c r="Q304" s="233"/>
      <c r="R304" s="233"/>
      <c r="S304" s="233"/>
      <c r="T304" s="233"/>
      <c r="U304" s="234"/>
      <c r="V304" s="240"/>
      <c r="W304" s="240"/>
      <c r="X304" s="241"/>
      <c r="Y304" s="247"/>
      <c r="Z304" s="248"/>
      <c r="AA304" s="249"/>
      <c r="AB304" s="256"/>
      <c r="AC304" s="257"/>
      <c r="AD304" s="257"/>
      <c r="AE304" s="258"/>
      <c r="AF304" s="290"/>
      <c r="AG304" s="291"/>
      <c r="AH304" s="292"/>
      <c r="AI304" s="306"/>
      <c r="AJ304" s="306"/>
      <c r="AK304" s="307"/>
      <c r="AL304" s="213"/>
      <c r="AM304" s="213"/>
      <c r="AN304" s="213"/>
      <c r="AO304" s="213"/>
      <c r="AP304" s="214"/>
      <c r="AQ304" s="148"/>
      <c r="AR304" s="148"/>
      <c r="AT304" s="45"/>
      <c r="AU304" s="153"/>
      <c r="AV304" s="153"/>
      <c r="AW304" s="171"/>
      <c r="AX304" s="45"/>
      <c r="AY304" s="45"/>
      <c r="AZ304" s="45"/>
      <c r="BA304" s="45"/>
      <c r="BB304" s="45"/>
      <c r="BC304" s="45"/>
      <c r="BD304" s="45"/>
      <c r="BE304" s="3"/>
      <c r="BF304" s="3"/>
      <c r="BG304" s="3"/>
      <c r="BH304" s="3"/>
    </row>
    <row r="305" spans="3:60" ht="14.1" customHeight="1" x14ac:dyDescent="0.15">
      <c r="C305" s="297"/>
      <c r="D305" s="300"/>
      <c r="E305" s="303"/>
      <c r="F305" s="303"/>
      <c r="G305" s="297"/>
      <c r="H305" s="303"/>
      <c r="I305" s="313"/>
      <c r="J305" s="218"/>
      <c r="K305" s="219"/>
      <c r="L305" s="225"/>
      <c r="M305" s="226"/>
      <c r="N305" s="226"/>
      <c r="O305" s="226"/>
      <c r="P305" s="232"/>
      <c r="Q305" s="233"/>
      <c r="R305" s="233"/>
      <c r="S305" s="233"/>
      <c r="T305" s="233"/>
      <c r="U305" s="234"/>
      <c r="V305" s="240"/>
      <c r="W305" s="240"/>
      <c r="X305" s="241"/>
      <c r="Y305" s="247"/>
      <c r="Z305" s="248"/>
      <c r="AA305" s="249"/>
      <c r="AB305" s="256"/>
      <c r="AC305" s="257"/>
      <c r="AD305" s="257"/>
      <c r="AE305" s="258"/>
      <c r="AF305" s="290"/>
      <c r="AG305" s="291"/>
      <c r="AH305" s="292"/>
      <c r="AI305" s="306"/>
      <c r="AJ305" s="306"/>
      <c r="AK305" s="307"/>
      <c r="AL305" s="213"/>
      <c r="AM305" s="213"/>
      <c r="AN305" s="213"/>
      <c r="AO305" s="213"/>
      <c r="AP305" s="214"/>
      <c r="AQ305" s="148"/>
      <c r="AR305" s="148"/>
      <c r="AT305" s="45"/>
      <c r="AU305" s="153"/>
      <c r="AV305" s="153"/>
      <c r="AW305" s="171"/>
      <c r="AX305" s="45"/>
      <c r="AY305" s="45"/>
      <c r="AZ305" s="45"/>
      <c r="BA305" s="45"/>
      <c r="BB305" s="45"/>
      <c r="BC305" s="45"/>
      <c r="BD305" s="45"/>
      <c r="BE305" s="3"/>
      <c r="BF305" s="3"/>
      <c r="BG305" s="3"/>
      <c r="BH305" s="3"/>
    </row>
    <row r="306" spans="3:60" ht="14.1" customHeight="1" x14ac:dyDescent="0.15">
      <c r="C306" s="298"/>
      <c r="D306" s="301"/>
      <c r="E306" s="304"/>
      <c r="F306" s="304"/>
      <c r="G306" s="298"/>
      <c r="H306" s="304"/>
      <c r="I306" s="220"/>
      <c r="J306" s="221"/>
      <c r="K306" s="222"/>
      <c r="L306" s="227"/>
      <c r="M306" s="228"/>
      <c r="N306" s="228"/>
      <c r="O306" s="228"/>
      <c r="P306" s="235"/>
      <c r="Q306" s="236"/>
      <c r="R306" s="236"/>
      <c r="S306" s="236"/>
      <c r="T306" s="236"/>
      <c r="U306" s="237"/>
      <c r="V306" s="242"/>
      <c r="W306" s="242"/>
      <c r="X306" s="243"/>
      <c r="Y306" s="250"/>
      <c r="Z306" s="251"/>
      <c r="AA306" s="252"/>
      <c r="AB306" s="259"/>
      <c r="AC306" s="260"/>
      <c r="AD306" s="260"/>
      <c r="AE306" s="261"/>
      <c r="AF306" s="293"/>
      <c r="AG306" s="294"/>
      <c r="AH306" s="295"/>
      <c r="AI306" s="306"/>
      <c r="AJ306" s="306"/>
      <c r="AK306" s="307"/>
      <c r="AL306" s="215"/>
      <c r="AM306" s="215"/>
      <c r="AN306" s="215"/>
      <c r="AO306" s="215"/>
      <c r="AP306" s="216"/>
      <c r="AQ306" s="148"/>
      <c r="AR306" s="148"/>
      <c r="AT306" s="45"/>
      <c r="AU306" s="153"/>
      <c r="AV306" s="153"/>
      <c r="AW306" s="171"/>
      <c r="AX306" s="45"/>
      <c r="AY306" s="45"/>
      <c r="AZ306" s="45"/>
      <c r="BA306" s="45"/>
      <c r="BB306" s="45"/>
      <c r="BC306" s="45"/>
      <c r="BD306" s="45"/>
      <c r="BE306" s="3"/>
      <c r="BF306" s="3"/>
      <c r="BG306" s="3"/>
      <c r="BH306" s="3"/>
    </row>
    <row r="307" spans="3:60" ht="14.1" customHeight="1" x14ac:dyDescent="0.15">
      <c r="C307" s="296">
        <v>5</v>
      </c>
      <c r="D307" s="299" t="s">
        <v>118</v>
      </c>
      <c r="E307" s="302">
        <v>8</v>
      </c>
      <c r="F307" s="302" t="s">
        <v>119</v>
      </c>
      <c r="G307" s="296" t="s">
        <v>126</v>
      </c>
      <c r="H307" s="302"/>
      <c r="I307" s="310" t="s">
        <v>154</v>
      </c>
      <c r="J307" s="311"/>
      <c r="K307" s="312"/>
      <c r="L307" s="223">
        <f t="shared" ref="L307" si="60">$M$227</f>
        <v>3400</v>
      </c>
      <c r="M307" s="224"/>
      <c r="N307" s="224"/>
      <c r="O307" s="224"/>
      <c r="P307" s="229">
        <f t="shared" ref="P307" si="61">$M$234</f>
        <v>50</v>
      </c>
      <c r="Q307" s="230"/>
      <c r="R307" s="230"/>
      <c r="S307" s="230"/>
      <c r="T307" s="230"/>
      <c r="U307" s="231"/>
      <c r="V307" s="238">
        <f t="shared" ref="V307" si="62">IF(AND(I307="○",AV307="●"),IF(L307=0,20,20+ROUNDDOWN((L307-1000)/1000,0)*20),0)</f>
        <v>60</v>
      </c>
      <c r="W307" s="238"/>
      <c r="X307" s="239"/>
      <c r="Y307" s="244">
        <f t="shared" ref="Y307" si="63">IF(AND(I307="○",AV307="●"),IF(P307&gt;=10,P307*0.2,0),0)</f>
        <v>10</v>
      </c>
      <c r="Z307" s="245"/>
      <c r="AA307" s="246"/>
      <c r="AB307" s="253">
        <f t="shared" ref="AB307" si="64">V307+Y307</f>
        <v>70</v>
      </c>
      <c r="AC307" s="254"/>
      <c r="AD307" s="254"/>
      <c r="AE307" s="255"/>
      <c r="AF307" s="287"/>
      <c r="AG307" s="288"/>
      <c r="AH307" s="289"/>
      <c r="AI307" s="305"/>
      <c r="AJ307" s="306"/>
      <c r="AK307" s="307"/>
      <c r="AL307" s="211">
        <f>IF(I307="○",AB307,ROUNDUP(AB307*AI307,1))</f>
        <v>70</v>
      </c>
      <c r="AM307" s="211"/>
      <c r="AN307" s="211"/>
      <c r="AO307" s="211"/>
      <c r="AP307" s="212"/>
      <c r="AQ307" s="148"/>
      <c r="AR307" s="148"/>
      <c r="AT307" s="45"/>
      <c r="AU307" s="153"/>
      <c r="AV307" s="153" t="str">
        <f>IF(OR(I307="×",AV311="×"),"×","●")</f>
        <v>●</v>
      </c>
      <c r="AW307" s="171" t="str">
        <f>IF(AV307="●",IF(I307="定","-",I307),"-")</f>
        <v>○</v>
      </c>
      <c r="AX307" s="45"/>
      <c r="AY307" s="45"/>
      <c r="AZ307" s="45"/>
      <c r="BA307" s="45"/>
      <c r="BB307" s="45"/>
      <c r="BC307" s="45"/>
      <c r="BD307" s="45"/>
      <c r="BE307" s="3"/>
      <c r="BF307" s="3"/>
      <c r="BG307" s="3"/>
      <c r="BH307" s="3"/>
    </row>
    <row r="308" spans="3:60" ht="14.1" customHeight="1" x14ac:dyDescent="0.15">
      <c r="C308" s="297"/>
      <c r="D308" s="300"/>
      <c r="E308" s="303"/>
      <c r="F308" s="303"/>
      <c r="G308" s="297"/>
      <c r="H308" s="303"/>
      <c r="I308" s="313"/>
      <c r="J308" s="218"/>
      <c r="K308" s="219"/>
      <c r="L308" s="225"/>
      <c r="M308" s="226"/>
      <c r="N308" s="226"/>
      <c r="O308" s="226"/>
      <c r="P308" s="232"/>
      <c r="Q308" s="233"/>
      <c r="R308" s="233"/>
      <c r="S308" s="233"/>
      <c r="T308" s="233"/>
      <c r="U308" s="234"/>
      <c r="V308" s="240"/>
      <c r="W308" s="240"/>
      <c r="X308" s="241"/>
      <c r="Y308" s="247"/>
      <c r="Z308" s="248"/>
      <c r="AA308" s="249"/>
      <c r="AB308" s="256"/>
      <c r="AC308" s="257"/>
      <c r="AD308" s="257"/>
      <c r="AE308" s="258"/>
      <c r="AF308" s="290"/>
      <c r="AG308" s="291"/>
      <c r="AH308" s="292"/>
      <c r="AI308" s="306"/>
      <c r="AJ308" s="306"/>
      <c r="AK308" s="307"/>
      <c r="AL308" s="213"/>
      <c r="AM308" s="213"/>
      <c r="AN308" s="213"/>
      <c r="AO308" s="213"/>
      <c r="AP308" s="214"/>
      <c r="AQ308" s="148"/>
      <c r="AR308" s="148"/>
      <c r="AT308" s="45"/>
      <c r="AU308" s="153"/>
      <c r="AV308" s="153"/>
      <c r="AW308" s="171"/>
      <c r="AX308" s="45"/>
      <c r="AY308" s="45"/>
      <c r="AZ308" s="45"/>
      <c r="BA308" s="45"/>
      <c r="BB308" s="45"/>
      <c r="BC308" s="45"/>
      <c r="BD308" s="45"/>
      <c r="BE308" s="3"/>
      <c r="BF308" s="3"/>
      <c r="BG308" s="3"/>
      <c r="BH308" s="3"/>
    </row>
    <row r="309" spans="3:60" ht="14.1" customHeight="1" x14ac:dyDescent="0.15">
      <c r="C309" s="297"/>
      <c r="D309" s="300"/>
      <c r="E309" s="303"/>
      <c r="F309" s="303"/>
      <c r="G309" s="297"/>
      <c r="H309" s="303"/>
      <c r="I309" s="313"/>
      <c r="J309" s="218"/>
      <c r="K309" s="219"/>
      <c r="L309" s="225"/>
      <c r="M309" s="226"/>
      <c r="N309" s="226"/>
      <c r="O309" s="226"/>
      <c r="P309" s="232"/>
      <c r="Q309" s="233"/>
      <c r="R309" s="233"/>
      <c r="S309" s="233"/>
      <c r="T309" s="233"/>
      <c r="U309" s="234"/>
      <c r="V309" s="240"/>
      <c r="W309" s="240"/>
      <c r="X309" s="241"/>
      <c r="Y309" s="247"/>
      <c r="Z309" s="248"/>
      <c r="AA309" s="249"/>
      <c r="AB309" s="256"/>
      <c r="AC309" s="257"/>
      <c r="AD309" s="257"/>
      <c r="AE309" s="258"/>
      <c r="AF309" s="290"/>
      <c r="AG309" s="291"/>
      <c r="AH309" s="292"/>
      <c r="AI309" s="306"/>
      <c r="AJ309" s="306"/>
      <c r="AK309" s="307"/>
      <c r="AL309" s="213"/>
      <c r="AM309" s="213"/>
      <c r="AN309" s="213"/>
      <c r="AO309" s="213"/>
      <c r="AP309" s="214"/>
      <c r="AQ309" s="148"/>
      <c r="AR309" s="148"/>
      <c r="AT309" s="45"/>
      <c r="AU309" s="153"/>
      <c r="AV309" s="153"/>
      <c r="AW309" s="171"/>
      <c r="AX309" s="45"/>
      <c r="AY309" s="45"/>
      <c r="AZ309" s="45"/>
      <c r="BA309" s="45"/>
      <c r="BB309" s="45"/>
      <c r="BC309" s="45"/>
      <c r="BD309" s="45"/>
      <c r="BE309" s="3"/>
      <c r="BF309" s="3"/>
      <c r="BG309" s="3"/>
      <c r="BH309" s="3"/>
    </row>
    <row r="310" spans="3:60" ht="14.1" customHeight="1" x14ac:dyDescent="0.15">
      <c r="C310" s="298"/>
      <c r="D310" s="301"/>
      <c r="E310" s="304"/>
      <c r="F310" s="304"/>
      <c r="G310" s="298"/>
      <c r="H310" s="304"/>
      <c r="I310" s="220"/>
      <c r="J310" s="221"/>
      <c r="K310" s="222"/>
      <c r="L310" s="227"/>
      <c r="M310" s="228"/>
      <c r="N310" s="228"/>
      <c r="O310" s="228"/>
      <c r="P310" s="235"/>
      <c r="Q310" s="236"/>
      <c r="R310" s="236"/>
      <c r="S310" s="236"/>
      <c r="T310" s="236"/>
      <c r="U310" s="237"/>
      <c r="V310" s="242"/>
      <c r="W310" s="242"/>
      <c r="X310" s="243"/>
      <c r="Y310" s="250"/>
      <c r="Z310" s="251"/>
      <c r="AA310" s="252"/>
      <c r="AB310" s="259"/>
      <c r="AC310" s="260"/>
      <c r="AD310" s="260"/>
      <c r="AE310" s="261"/>
      <c r="AF310" s="293"/>
      <c r="AG310" s="294"/>
      <c r="AH310" s="295"/>
      <c r="AI310" s="306"/>
      <c r="AJ310" s="306"/>
      <c r="AK310" s="307"/>
      <c r="AL310" s="215"/>
      <c r="AM310" s="215"/>
      <c r="AN310" s="215"/>
      <c r="AO310" s="215"/>
      <c r="AP310" s="216"/>
      <c r="AQ310" s="148"/>
      <c r="AR310" s="148"/>
      <c r="AT310" s="45"/>
      <c r="AU310" s="153"/>
      <c r="AV310" s="153"/>
      <c r="AW310" s="171"/>
      <c r="AX310" s="45"/>
      <c r="AY310" s="45"/>
      <c r="AZ310" s="45"/>
      <c r="BA310" s="45"/>
      <c r="BB310" s="45"/>
      <c r="BC310" s="45"/>
      <c r="BD310" s="45"/>
      <c r="BE310" s="3"/>
      <c r="BF310" s="3"/>
      <c r="BG310" s="3"/>
      <c r="BH310" s="3"/>
    </row>
    <row r="311" spans="3:60" ht="14.1" customHeight="1" x14ac:dyDescent="0.15">
      <c r="C311" s="296">
        <v>5</v>
      </c>
      <c r="D311" s="299" t="s">
        <v>118</v>
      </c>
      <c r="E311" s="302">
        <v>9</v>
      </c>
      <c r="F311" s="302" t="s">
        <v>119</v>
      </c>
      <c r="G311" s="296" t="s">
        <v>127</v>
      </c>
      <c r="H311" s="302"/>
      <c r="I311" s="310" t="s">
        <v>154</v>
      </c>
      <c r="J311" s="311"/>
      <c r="K311" s="312"/>
      <c r="L311" s="223">
        <f t="shared" ref="L311" si="65">$M$227</f>
        <v>3400</v>
      </c>
      <c r="M311" s="224"/>
      <c r="N311" s="224"/>
      <c r="O311" s="224"/>
      <c r="P311" s="229">
        <f t="shared" ref="P311" si="66">$M$234</f>
        <v>50</v>
      </c>
      <c r="Q311" s="230"/>
      <c r="R311" s="230"/>
      <c r="S311" s="230"/>
      <c r="T311" s="230"/>
      <c r="U311" s="231"/>
      <c r="V311" s="238">
        <f t="shared" ref="V311" si="67">IF(AND(I311="○",AV311="●"),IF(L311=0,20,20+ROUNDDOWN((L311-1000)/1000,0)*20),0)</f>
        <v>60</v>
      </c>
      <c r="W311" s="238"/>
      <c r="X311" s="239"/>
      <c r="Y311" s="244">
        <f t="shared" ref="Y311" si="68">IF(AND(I311="○",AV311="●"),IF(P311&gt;=10,P311*0.2,0),0)</f>
        <v>10</v>
      </c>
      <c r="Z311" s="245"/>
      <c r="AA311" s="246"/>
      <c r="AB311" s="253">
        <f t="shared" ref="AB311" si="69">V311+Y311</f>
        <v>70</v>
      </c>
      <c r="AC311" s="254"/>
      <c r="AD311" s="254"/>
      <c r="AE311" s="255"/>
      <c r="AF311" s="287"/>
      <c r="AG311" s="288"/>
      <c r="AH311" s="289"/>
      <c r="AI311" s="305"/>
      <c r="AJ311" s="306"/>
      <c r="AK311" s="307"/>
      <c r="AL311" s="211">
        <f>IF(I311="○",AB311,ROUNDUP(AB311*AI311,1))</f>
        <v>70</v>
      </c>
      <c r="AM311" s="211"/>
      <c r="AN311" s="211"/>
      <c r="AO311" s="211"/>
      <c r="AP311" s="212"/>
      <c r="AQ311" s="148"/>
      <c r="AR311" s="148"/>
      <c r="AT311" s="45"/>
      <c r="AU311" s="153"/>
      <c r="AV311" s="153" t="str">
        <f>IF(OR(I311="×",AV315="×"),"×","●")</f>
        <v>●</v>
      </c>
      <c r="AW311" s="171" t="str">
        <f>IF(AV311="●",IF(I311="定","-",I311),"-")</f>
        <v>○</v>
      </c>
      <c r="AX311" s="45"/>
      <c r="AY311" s="45"/>
      <c r="AZ311" s="45"/>
      <c r="BA311" s="45"/>
      <c r="BB311" s="45"/>
      <c r="BC311" s="45"/>
      <c r="BD311" s="45"/>
      <c r="BE311" s="3"/>
      <c r="BF311" s="3"/>
      <c r="BG311" s="3"/>
      <c r="BH311" s="3"/>
    </row>
    <row r="312" spans="3:60" ht="14.1" customHeight="1" x14ac:dyDescent="0.15">
      <c r="C312" s="297"/>
      <c r="D312" s="300"/>
      <c r="E312" s="303"/>
      <c r="F312" s="303"/>
      <c r="G312" s="297"/>
      <c r="H312" s="303"/>
      <c r="I312" s="313"/>
      <c r="J312" s="218"/>
      <c r="K312" s="219"/>
      <c r="L312" s="225"/>
      <c r="M312" s="226"/>
      <c r="N312" s="226"/>
      <c r="O312" s="226"/>
      <c r="P312" s="232"/>
      <c r="Q312" s="233"/>
      <c r="R312" s="233"/>
      <c r="S312" s="233"/>
      <c r="T312" s="233"/>
      <c r="U312" s="234"/>
      <c r="V312" s="240"/>
      <c r="W312" s="240"/>
      <c r="X312" s="241"/>
      <c r="Y312" s="247"/>
      <c r="Z312" s="248"/>
      <c r="AA312" s="249"/>
      <c r="AB312" s="256"/>
      <c r="AC312" s="257"/>
      <c r="AD312" s="257"/>
      <c r="AE312" s="258"/>
      <c r="AF312" s="290"/>
      <c r="AG312" s="291"/>
      <c r="AH312" s="292"/>
      <c r="AI312" s="306"/>
      <c r="AJ312" s="306"/>
      <c r="AK312" s="307"/>
      <c r="AL312" s="213"/>
      <c r="AM312" s="213"/>
      <c r="AN312" s="213"/>
      <c r="AO312" s="213"/>
      <c r="AP312" s="214"/>
      <c r="AQ312" s="148"/>
      <c r="AR312" s="148"/>
      <c r="AT312" s="45"/>
      <c r="AU312" s="153"/>
      <c r="AV312" s="153"/>
      <c r="AW312" s="171"/>
      <c r="AX312" s="45"/>
      <c r="AY312" s="45"/>
      <c r="AZ312" s="45"/>
      <c r="BA312" s="45"/>
      <c r="BB312" s="45"/>
      <c r="BC312" s="45"/>
      <c r="BD312" s="45"/>
      <c r="BE312" s="3"/>
      <c r="BF312" s="3"/>
      <c r="BG312" s="3"/>
      <c r="BH312" s="3"/>
    </row>
    <row r="313" spans="3:60" ht="14.1" customHeight="1" x14ac:dyDescent="0.15">
      <c r="C313" s="297"/>
      <c r="D313" s="300"/>
      <c r="E313" s="303"/>
      <c r="F313" s="303"/>
      <c r="G313" s="297"/>
      <c r="H313" s="303"/>
      <c r="I313" s="313"/>
      <c r="J313" s="218"/>
      <c r="K313" s="219"/>
      <c r="L313" s="225"/>
      <c r="M313" s="226"/>
      <c r="N313" s="226"/>
      <c r="O313" s="226"/>
      <c r="P313" s="232"/>
      <c r="Q313" s="233"/>
      <c r="R313" s="233"/>
      <c r="S313" s="233"/>
      <c r="T313" s="233"/>
      <c r="U313" s="234"/>
      <c r="V313" s="240"/>
      <c r="W313" s="240"/>
      <c r="X313" s="241"/>
      <c r="Y313" s="247"/>
      <c r="Z313" s="248"/>
      <c r="AA313" s="249"/>
      <c r="AB313" s="256"/>
      <c r="AC313" s="257"/>
      <c r="AD313" s="257"/>
      <c r="AE313" s="258"/>
      <c r="AF313" s="290"/>
      <c r="AG313" s="291"/>
      <c r="AH313" s="292"/>
      <c r="AI313" s="306"/>
      <c r="AJ313" s="306"/>
      <c r="AK313" s="307"/>
      <c r="AL313" s="213"/>
      <c r="AM313" s="213"/>
      <c r="AN313" s="213"/>
      <c r="AO313" s="213"/>
      <c r="AP313" s="214"/>
      <c r="AQ313" s="148"/>
      <c r="AR313" s="148"/>
      <c r="AT313" s="45"/>
      <c r="AU313" s="153"/>
      <c r="AV313" s="153"/>
      <c r="AW313" s="171"/>
      <c r="AX313" s="45"/>
      <c r="AY313" s="45"/>
      <c r="AZ313" s="45"/>
      <c r="BA313" s="45"/>
      <c r="BB313" s="45"/>
      <c r="BC313" s="45"/>
      <c r="BD313" s="45"/>
      <c r="BE313" s="3"/>
      <c r="BF313" s="3"/>
      <c r="BG313" s="3"/>
      <c r="BH313" s="3"/>
    </row>
    <row r="314" spans="3:60" ht="14.1" customHeight="1" x14ac:dyDescent="0.15">
      <c r="C314" s="298"/>
      <c r="D314" s="301"/>
      <c r="E314" s="304"/>
      <c r="F314" s="304"/>
      <c r="G314" s="298"/>
      <c r="H314" s="304"/>
      <c r="I314" s="220"/>
      <c r="J314" s="221"/>
      <c r="K314" s="222"/>
      <c r="L314" s="227"/>
      <c r="M314" s="228"/>
      <c r="N314" s="228"/>
      <c r="O314" s="228"/>
      <c r="P314" s="235"/>
      <c r="Q314" s="236"/>
      <c r="R314" s="236"/>
      <c r="S314" s="236"/>
      <c r="T314" s="236"/>
      <c r="U314" s="237"/>
      <c r="V314" s="242"/>
      <c r="W314" s="242"/>
      <c r="X314" s="243"/>
      <c r="Y314" s="250"/>
      <c r="Z314" s="251"/>
      <c r="AA314" s="252"/>
      <c r="AB314" s="259"/>
      <c r="AC314" s="260"/>
      <c r="AD314" s="260"/>
      <c r="AE314" s="261"/>
      <c r="AF314" s="293"/>
      <c r="AG314" s="294"/>
      <c r="AH314" s="295"/>
      <c r="AI314" s="306"/>
      <c r="AJ314" s="306"/>
      <c r="AK314" s="307"/>
      <c r="AL314" s="215"/>
      <c r="AM314" s="215"/>
      <c r="AN314" s="215"/>
      <c r="AO314" s="215"/>
      <c r="AP314" s="216"/>
      <c r="AQ314" s="148"/>
      <c r="AR314" s="148"/>
      <c r="AT314" s="45"/>
      <c r="AU314" s="153"/>
      <c r="AV314" s="153"/>
      <c r="AW314" s="171"/>
      <c r="AX314" s="45"/>
      <c r="AY314" s="45"/>
      <c r="AZ314" s="45"/>
      <c r="BA314" s="45"/>
      <c r="BB314" s="45"/>
      <c r="BC314" s="45"/>
      <c r="BD314" s="45"/>
      <c r="BE314" s="3"/>
      <c r="BF314" s="3"/>
      <c r="BG314" s="3"/>
      <c r="BH314" s="3"/>
    </row>
    <row r="315" spans="3:60" ht="14.1" customHeight="1" x14ac:dyDescent="0.15">
      <c r="C315" s="296">
        <v>5</v>
      </c>
      <c r="D315" s="299" t="s">
        <v>118</v>
      </c>
      <c r="E315" s="302">
        <v>10</v>
      </c>
      <c r="F315" s="302" t="s">
        <v>119</v>
      </c>
      <c r="G315" s="296" t="s">
        <v>128</v>
      </c>
      <c r="H315" s="302"/>
      <c r="I315" s="310" t="s">
        <v>154</v>
      </c>
      <c r="J315" s="311"/>
      <c r="K315" s="312"/>
      <c r="L315" s="223">
        <f t="shared" ref="L315" si="70">$M$227</f>
        <v>3400</v>
      </c>
      <c r="M315" s="224"/>
      <c r="N315" s="224"/>
      <c r="O315" s="224"/>
      <c r="P315" s="229">
        <f t="shared" ref="P315" si="71">$M$234</f>
        <v>50</v>
      </c>
      <c r="Q315" s="230"/>
      <c r="R315" s="230"/>
      <c r="S315" s="230"/>
      <c r="T315" s="230"/>
      <c r="U315" s="231"/>
      <c r="V315" s="238">
        <f t="shared" ref="V315" si="72">IF(AND(I315="○",AV315="●"),IF(L315=0,20,20+ROUNDDOWN((L315-1000)/1000,0)*20),0)</f>
        <v>60</v>
      </c>
      <c r="W315" s="238"/>
      <c r="X315" s="239"/>
      <c r="Y315" s="244">
        <f t="shared" ref="Y315" si="73">IF(AND(I315="○",AV315="●"),IF(P315&gt;=10,P315*0.2,0),0)</f>
        <v>10</v>
      </c>
      <c r="Z315" s="245"/>
      <c r="AA315" s="246"/>
      <c r="AB315" s="253">
        <f t="shared" ref="AB315" si="74">V315+Y315</f>
        <v>70</v>
      </c>
      <c r="AC315" s="254"/>
      <c r="AD315" s="254"/>
      <c r="AE315" s="255"/>
      <c r="AF315" s="287"/>
      <c r="AG315" s="288"/>
      <c r="AH315" s="289"/>
      <c r="AI315" s="305"/>
      <c r="AJ315" s="306"/>
      <c r="AK315" s="307"/>
      <c r="AL315" s="211">
        <f>IF(I315="○",AB315,ROUNDUP(AB315*AI315,1))</f>
        <v>70</v>
      </c>
      <c r="AM315" s="211"/>
      <c r="AN315" s="211"/>
      <c r="AO315" s="211"/>
      <c r="AP315" s="212"/>
      <c r="AQ315" s="148"/>
      <c r="AR315" s="148"/>
      <c r="AT315" s="45"/>
      <c r="AU315" s="153"/>
      <c r="AV315" s="153" t="str">
        <f>IF(OR(I315="×",AV319="×"),"×","●")</f>
        <v>●</v>
      </c>
      <c r="AW315" s="171" t="str">
        <f>IF(AV315="●",IF(I315="定","-",I315),"-")</f>
        <v>○</v>
      </c>
      <c r="AX315" s="45"/>
      <c r="AY315" s="45"/>
      <c r="AZ315" s="45"/>
      <c r="BA315" s="45"/>
      <c r="BB315" s="45"/>
      <c r="BC315" s="45"/>
      <c r="BD315" s="45"/>
      <c r="BE315" s="3"/>
      <c r="BF315" s="3"/>
      <c r="BG315" s="3"/>
      <c r="BH315" s="3"/>
    </row>
    <row r="316" spans="3:60" ht="14.1" customHeight="1" x14ac:dyDescent="0.15">
      <c r="C316" s="297"/>
      <c r="D316" s="300"/>
      <c r="E316" s="303"/>
      <c r="F316" s="303"/>
      <c r="G316" s="297"/>
      <c r="H316" s="303"/>
      <c r="I316" s="313"/>
      <c r="J316" s="218"/>
      <c r="K316" s="219"/>
      <c r="L316" s="225"/>
      <c r="M316" s="226"/>
      <c r="N316" s="226"/>
      <c r="O316" s="226"/>
      <c r="P316" s="232"/>
      <c r="Q316" s="233"/>
      <c r="R316" s="233"/>
      <c r="S316" s="233"/>
      <c r="T316" s="233"/>
      <c r="U316" s="234"/>
      <c r="V316" s="240"/>
      <c r="W316" s="240"/>
      <c r="X316" s="241"/>
      <c r="Y316" s="247"/>
      <c r="Z316" s="248"/>
      <c r="AA316" s="249"/>
      <c r="AB316" s="256"/>
      <c r="AC316" s="257"/>
      <c r="AD316" s="257"/>
      <c r="AE316" s="258"/>
      <c r="AF316" s="290"/>
      <c r="AG316" s="291"/>
      <c r="AH316" s="292"/>
      <c r="AI316" s="306"/>
      <c r="AJ316" s="306"/>
      <c r="AK316" s="307"/>
      <c r="AL316" s="213"/>
      <c r="AM316" s="213"/>
      <c r="AN316" s="213"/>
      <c r="AO316" s="213"/>
      <c r="AP316" s="214"/>
      <c r="AQ316" s="148"/>
      <c r="AR316" s="148"/>
      <c r="AT316" s="45"/>
      <c r="AU316" s="153"/>
      <c r="AV316" s="153"/>
      <c r="AW316" s="171"/>
      <c r="AX316" s="45"/>
      <c r="AY316" s="45"/>
      <c r="AZ316" s="45"/>
      <c r="BA316" s="45"/>
      <c r="BB316" s="45"/>
      <c r="BC316" s="45"/>
      <c r="BD316" s="45"/>
      <c r="BE316" s="3"/>
      <c r="BF316" s="3"/>
      <c r="BG316" s="3"/>
      <c r="BH316" s="3"/>
    </row>
    <row r="317" spans="3:60" ht="14.1" customHeight="1" x14ac:dyDescent="0.15">
      <c r="C317" s="297"/>
      <c r="D317" s="300"/>
      <c r="E317" s="303"/>
      <c r="F317" s="303"/>
      <c r="G317" s="297"/>
      <c r="H317" s="303"/>
      <c r="I317" s="313"/>
      <c r="J317" s="218"/>
      <c r="K317" s="219"/>
      <c r="L317" s="225"/>
      <c r="M317" s="226"/>
      <c r="N317" s="226"/>
      <c r="O317" s="226"/>
      <c r="P317" s="232"/>
      <c r="Q317" s="233"/>
      <c r="R317" s="233"/>
      <c r="S317" s="233"/>
      <c r="T317" s="233"/>
      <c r="U317" s="234"/>
      <c r="V317" s="240"/>
      <c r="W317" s="240"/>
      <c r="X317" s="241"/>
      <c r="Y317" s="247"/>
      <c r="Z317" s="248"/>
      <c r="AA317" s="249"/>
      <c r="AB317" s="256"/>
      <c r="AC317" s="257"/>
      <c r="AD317" s="257"/>
      <c r="AE317" s="258"/>
      <c r="AF317" s="290"/>
      <c r="AG317" s="291"/>
      <c r="AH317" s="292"/>
      <c r="AI317" s="306"/>
      <c r="AJ317" s="306"/>
      <c r="AK317" s="307"/>
      <c r="AL317" s="213"/>
      <c r="AM317" s="213"/>
      <c r="AN317" s="213"/>
      <c r="AO317" s="213"/>
      <c r="AP317" s="214"/>
      <c r="AQ317" s="148"/>
      <c r="AR317" s="148"/>
      <c r="AT317" s="45"/>
      <c r="AU317" s="153"/>
      <c r="AV317" s="153"/>
      <c r="AW317" s="171"/>
      <c r="AX317" s="45"/>
      <c r="AY317" s="45"/>
      <c r="AZ317" s="45"/>
      <c r="BA317" s="45"/>
      <c r="BB317" s="45"/>
      <c r="BC317" s="45"/>
      <c r="BD317" s="45"/>
      <c r="BE317" s="3"/>
      <c r="BF317" s="3"/>
      <c r="BG317" s="3"/>
      <c r="BH317" s="3"/>
    </row>
    <row r="318" spans="3:60" ht="14.1" customHeight="1" x14ac:dyDescent="0.15">
      <c r="C318" s="298"/>
      <c r="D318" s="301"/>
      <c r="E318" s="304"/>
      <c r="F318" s="304"/>
      <c r="G318" s="298"/>
      <c r="H318" s="304"/>
      <c r="I318" s="220"/>
      <c r="J318" s="221"/>
      <c r="K318" s="222"/>
      <c r="L318" s="227"/>
      <c r="M318" s="228"/>
      <c r="N318" s="228"/>
      <c r="O318" s="228"/>
      <c r="P318" s="235"/>
      <c r="Q318" s="236"/>
      <c r="R318" s="236"/>
      <c r="S318" s="236"/>
      <c r="T318" s="236"/>
      <c r="U318" s="237"/>
      <c r="V318" s="242"/>
      <c r="W318" s="242"/>
      <c r="X318" s="243"/>
      <c r="Y318" s="250"/>
      <c r="Z318" s="251"/>
      <c r="AA318" s="252"/>
      <c r="AB318" s="259"/>
      <c r="AC318" s="260"/>
      <c r="AD318" s="260"/>
      <c r="AE318" s="261"/>
      <c r="AF318" s="293"/>
      <c r="AG318" s="294"/>
      <c r="AH318" s="295"/>
      <c r="AI318" s="306"/>
      <c r="AJ318" s="306"/>
      <c r="AK318" s="307"/>
      <c r="AL318" s="215"/>
      <c r="AM318" s="215"/>
      <c r="AN318" s="215"/>
      <c r="AO318" s="215"/>
      <c r="AP318" s="216"/>
      <c r="AQ318" s="148"/>
      <c r="AR318" s="148"/>
      <c r="AT318" s="45"/>
      <c r="AU318" s="153"/>
      <c r="AV318" s="153"/>
      <c r="AW318" s="171"/>
      <c r="AX318" s="45"/>
      <c r="AY318" s="45"/>
      <c r="AZ318" s="45"/>
      <c r="BA318" s="45"/>
      <c r="BB318" s="45"/>
      <c r="BC318" s="45"/>
      <c r="BD318" s="45"/>
      <c r="BE318" s="3"/>
      <c r="BF318" s="3"/>
      <c r="BG318" s="3"/>
      <c r="BH318" s="3"/>
    </row>
    <row r="319" spans="3:60" ht="14.1" customHeight="1" x14ac:dyDescent="0.15">
      <c r="C319" s="296">
        <v>5</v>
      </c>
      <c r="D319" s="299" t="s">
        <v>118</v>
      </c>
      <c r="E319" s="302">
        <v>11</v>
      </c>
      <c r="F319" s="302" t="s">
        <v>119</v>
      </c>
      <c r="G319" s="296" t="s">
        <v>129</v>
      </c>
      <c r="H319" s="302"/>
      <c r="I319" s="310" t="s">
        <v>154</v>
      </c>
      <c r="J319" s="311"/>
      <c r="K319" s="312"/>
      <c r="L319" s="223">
        <f t="shared" ref="L319" si="75">$M$227</f>
        <v>3400</v>
      </c>
      <c r="M319" s="224"/>
      <c r="N319" s="224"/>
      <c r="O319" s="224"/>
      <c r="P319" s="229">
        <f t="shared" ref="P319" si="76">$M$234</f>
        <v>50</v>
      </c>
      <c r="Q319" s="230"/>
      <c r="R319" s="230"/>
      <c r="S319" s="230"/>
      <c r="T319" s="230"/>
      <c r="U319" s="231"/>
      <c r="V319" s="238">
        <f t="shared" ref="V319" si="77">IF(AND(I319="○",AV319="●"),IF(L319=0,20,20+ROUNDDOWN((L319-1000)/1000,0)*20),0)</f>
        <v>60</v>
      </c>
      <c r="W319" s="238"/>
      <c r="X319" s="239"/>
      <c r="Y319" s="244">
        <f t="shared" ref="Y319" si="78">IF(AND(I319="○",AV319="●"),IF(P319&gt;=10,P319*0.2,0),0)</f>
        <v>10</v>
      </c>
      <c r="Z319" s="245"/>
      <c r="AA319" s="246"/>
      <c r="AB319" s="253">
        <f t="shared" ref="AB319" si="79">V319+Y319</f>
        <v>70</v>
      </c>
      <c r="AC319" s="254"/>
      <c r="AD319" s="254"/>
      <c r="AE319" s="255"/>
      <c r="AF319" s="287"/>
      <c r="AG319" s="288"/>
      <c r="AH319" s="289"/>
      <c r="AI319" s="305"/>
      <c r="AJ319" s="306"/>
      <c r="AK319" s="307"/>
      <c r="AL319" s="211">
        <f>IF(I319="○",AB319,ROUNDUP(AB319*AI319,1))</f>
        <v>70</v>
      </c>
      <c r="AM319" s="211"/>
      <c r="AN319" s="211"/>
      <c r="AO319" s="211"/>
      <c r="AP319" s="212"/>
      <c r="AQ319" s="148"/>
      <c r="AR319" s="148"/>
      <c r="AT319" s="45"/>
      <c r="AU319" s="153"/>
      <c r="AV319" s="153" t="str">
        <f>IF(I319="×","×","●")</f>
        <v>●</v>
      </c>
      <c r="AW319" s="171" t="str">
        <f>IF(AV319="●",IF(I319="定","-",I319),"-")</f>
        <v>○</v>
      </c>
      <c r="AX319" s="45"/>
      <c r="AY319" s="45"/>
      <c r="AZ319" s="45"/>
      <c r="BA319" s="45"/>
      <c r="BB319" s="45"/>
      <c r="BC319" s="45"/>
      <c r="BD319" s="45"/>
      <c r="BE319" s="3"/>
      <c r="BF319" s="3"/>
      <c r="BG319" s="3"/>
      <c r="BH319" s="3"/>
    </row>
    <row r="320" spans="3:60" ht="14.1" customHeight="1" x14ac:dyDescent="0.15">
      <c r="C320" s="297"/>
      <c r="D320" s="300"/>
      <c r="E320" s="303"/>
      <c r="F320" s="303"/>
      <c r="G320" s="297"/>
      <c r="H320" s="303"/>
      <c r="I320" s="313"/>
      <c r="J320" s="218"/>
      <c r="K320" s="219"/>
      <c r="L320" s="225"/>
      <c r="M320" s="226"/>
      <c r="N320" s="226"/>
      <c r="O320" s="226"/>
      <c r="P320" s="232"/>
      <c r="Q320" s="233"/>
      <c r="R320" s="233"/>
      <c r="S320" s="233"/>
      <c r="T320" s="233"/>
      <c r="U320" s="234"/>
      <c r="V320" s="240"/>
      <c r="W320" s="240"/>
      <c r="X320" s="241"/>
      <c r="Y320" s="247"/>
      <c r="Z320" s="248"/>
      <c r="AA320" s="249"/>
      <c r="AB320" s="256"/>
      <c r="AC320" s="257"/>
      <c r="AD320" s="257"/>
      <c r="AE320" s="258"/>
      <c r="AF320" s="290"/>
      <c r="AG320" s="291"/>
      <c r="AH320" s="292"/>
      <c r="AI320" s="306"/>
      <c r="AJ320" s="306"/>
      <c r="AK320" s="307"/>
      <c r="AL320" s="213"/>
      <c r="AM320" s="213"/>
      <c r="AN320" s="213"/>
      <c r="AO320" s="213"/>
      <c r="AP320" s="214"/>
      <c r="AQ320" s="148"/>
      <c r="AR320" s="148"/>
      <c r="AT320" s="45"/>
      <c r="AU320" s="153"/>
      <c r="AV320" s="153"/>
      <c r="AW320" s="171"/>
      <c r="AX320" s="45"/>
      <c r="AY320" s="45"/>
      <c r="AZ320" s="45"/>
      <c r="BA320" s="45"/>
      <c r="BB320" s="45"/>
      <c r="BC320" s="45"/>
      <c r="BD320" s="45"/>
      <c r="BE320" s="3"/>
      <c r="BF320" s="3"/>
      <c r="BG320" s="3"/>
      <c r="BH320" s="3"/>
    </row>
    <row r="321" spans="3:60" ht="14.1" customHeight="1" x14ac:dyDescent="0.15">
      <c r="C321" s="297"/>
      <c r="D321" s="300"/>
      <c r="E321" s="303"/>
      <c r="F321" s="303"/>
      <c r="G321" s="297"/>
      <c r="H321" s="303"/>
      <c r="I321" s="313"/>
      <c r="J321" s="218"/>
      <c r="K321" s="219"/>
      <c r="L321" s="225"/>
      <c r="M321" s="226"/>
      <c r="N321" s="226"/>
      <c r="O321" s="226"/>
      <c r="P321" s="232"/>
      <c r="Q321" s="233"/>
      <c r="R321" s="233"/>
      <c r="S321" s="233"/>
      <c r="T321" s="233"/>
      <c r="U321" s="234"/>
      <c r="V321" s="240"/>
      <c r="W321" s="240"/>
      <c r="X321" s="241"/>
      <c r="Y321" s="247"/>
      <c r="Z321" s="248"/>
      <c r="AA321" s="249"/>
      <c r="AB321" s="256"/>
      <c r="AC321" s="257"/>
      <c r="AD321" s="257"/>
      <c r="AE321" s="258"/>
      <c r="AF321" s="290"/>
      <c r="AG321" s="291"/>
      <c r="AH321" s="292"/>
      <c r="AI321" s="306"/>
      <c r="AJ321" s="306"/>
      <c r="AK321" s="307"/>
      <c r="AL321" s="213"/>
      <c r="AM321" s="213"/>
      <c r="AN321" s="213"/>
      <c r="AO321" s="213"/>
      <c r="AP321" s="214"/>
      <c r="AQ321" s="148"/>
      <c r="AR321" s="148"/>
      <c r="AT321" s="45"/>
      <c r="AU321" s="153"/>
      <c r="AV321" s="153"/>
      <c r="AW321" s="171"/>
      <c r="AX321" s="45"/>
      <c r="AY321" s="45"/>
      <c r="AZ321" s="45"/>
      <c r="BA321" s="45"/>
      <c r="BB321" s="45"/>
      <c r="BC321" s="45"/>
      <c r="BD321" s="45"/>
      <c r="BE321" s="3"/>
      <c r="BF321" s="3"/>
      <c r="BG321" s="3"/>
      <c r="BH321" s="3"/>
    </row>
    <row r="322" spans="3:60" ht="14.1" customHeight="1" thickBot="1" x14ac:dyDescent="0.2">
      <c r="C322" s="297"/>
      <c r="D322" s="300"/>
      <c r="E322" s="303"/>
      <c r="F322" s="303"/>
      <c r="G322" s="297"/>
      <c r="H322" s="303"/>
      <c r="I322" s="220"/>
      <c r="J322" s="221"/>
      <c r="K322" s="222"/>
      <c r="L322" s="227"/>
      <c r="M322" s="228"/>
      <c r="N322" s="228"/>
      <c r="O322" s="228"/>
      <c r="P322" s="235"/>
      <c r="Q322" s="236"/>
      <c r="R322" s="236"/>
      <c r="S322" s="236"/>
      <c r="T322" s="236"/>
      <c r="U322" s="237"/>
      <c r="V322" s="242"/>
      <c r="W322" s="242"/>
      <c r="X322" s="243"/>
      <c r="Y322" s="250"/>
      <c r="Z322" s="251"/>
      <c r="AA322" s="252"/>
      <c r="AB322" s="259"/>
      <c r="AC322" s="260"/>
      <c r="AD322" s="260"/>
      <c r="AE322" s="261"/>
      <c r="AF322" s="290"/>
      <c r="AG322" s="291"/>
      <c r="AH322" s="292"/>
      <c r="AI322" s="308"/>
      <c r="AJ322" s="308"/>
      <c r="AK322" s="309"/>
      <c r="AL322" s="215"/>
      <c r="AM322" s="215"/>
      <c r="AN322" s="215"/>
      <c r="AO322" s="215"/>
      <c r="AP322" s="216"/>
      <c r="AQ322" s="148"/>
      <c r="AR322" s="148"/>
      <c r="AT322" s="45"/>
      <c r="AU322" s="153"/>
      <c r="AV322" s="153"/>
      <c r="AW322" s="171"/>
      <c r="AX322" s="45"/>
      <c r="AY322" s="45"/>
      <c r="AZ322" s="45"/>
      <c r="BA322" s="45"/>
      <c r="BB322" s="45"/>
      <c r="BC322" s="45"/>
      <c r="BD322" s="45"/>
      <c r="BE322" s="3"/>
      <c r="BF322" s="3"/>
      <c r="BG322" s="3"/>
      <c r="BH322" s="3"/>
    </row>
    <row r="323" spans="3:60" ht="14.1" customHeight="1" thickTop="1" x14ac:dyDescent="0.15">
      <c r="C323" s="172" t="s">
        <v>130</v>
      </c>
      <c r="D323" s="173"/>
      <c r="E323" s="173"/>
      <c r="F323" s="173"/>
      <c r="G323" s="173"/>
      <c r="H323" s="173"/>
      <c r="I323" s="173"/>
      <c r="J323" s="173"/>
      <c r="K323" s="173"/>
      <c r="L323" s="173"/>
      <c r="M323" s="173"/>
      <c r="N323" s="173"/>
      <c r="O323" s="173"/>
      <c r="P323" s="173"/>
      <c r="Q323" s="173"/>
      <c r="R323" s="173"/>
      <c r="S323" s="173"/>
      <c r="T323" s="173"/>
      <c r="U323" s="173"/>
      <c r="V323" s="173"/>
      <c r="W323" s="173"/>
      <c r="X323" s="173"/>
      <c r="Y323" s="173"/>
      <c r="Z323" s="173"/>
      <c r="AA323" s="173"/>
      <c r="AB323" s="173"/>
      <c r="AC323" s="173"/>
      <c r="AD323" s="173"/>
      <c r="AE323" s="173"/>
      <c r="AF323" s="173"/>
      <c r="AG323" s="173"/>
      <c r="AH323" s="174"/>
      <c r="AI323" s="181">
        <f>SUM(AL255:AP322)</f>
        <v>1190</v>
      </c>
      <c r="AJ323" s="182"/>
      <c r="AK323" s="182"/>
      <c r="AL323" s="182"/>
      <c r="AM323" s="182"/>
      <c r="AN323" s="187" t="s">
        <v>85</v>
      </c>
      <c r="AO323" s="187"/>
      <c r="AP323" s="188"/>
      <c r="AQ323" s="148"/>
      <c r="AR323" s="148"/>
      <c r="AT323" s="45"/>
      <c r="AU323" s="147"/>
      <c r="AV323" s="147"/>
      <c r="AW323" s="149"/>
      <c r="AX323" s="45"/>
      <c r="AY323" s="45"/>
      <c r="AZ323" s="45"/>
      <c r="BA323" s="45"/>
      <c r="BB323" s="45"/>
      <c r="BC323" s="45"/>
      <c r="BD323" s="45"/>
      <c r="BE323" s="3"/>
      <c r="BF323" s="3"/>
      <c r="BG323" s="3"/>
      <c r="BH323" s="3"/>
    </row>
    <row r="324" spans="3:60" ht="14.1" customHeight="1" x14ac:dyDescent="0.15">
      <c r="C324" s="175"/>
      <c r="D324" s="176"/>
      <c r="E324" s="176"/>
      <c r="F324" s="176"/>
      <c r="G324" s="176"/>
      <c r="H324" s="176"/>
      <c r="I324" s="176"/>
      <c r="J324" s="176"/>
      <c r="K324" s="176"/>
      <c r="L324" s="176"/>
      <c r="M324" s="176"/>
      <c r="N324" s="176"/>
      <c r="O324" s="176"/>
      <c r="P324" s="176"/>
      <c r="Q324" s="176"/>
      <c r="R324" s="176"/>
      <c r="S324" s="176"/>
      <c r="T324" s="176"/>
      <c r="U324" s="176"/>
      <c r="V324" s="176"/>
      <c r="W324" s="176"/>
      <c r="X324" s="176"/>
      <c r="Y324" s="176"/>
      <c r="Z324" s="176"/>
      <c r="AA324" s="176"/>
      <c r="AB324" s="176"/>
      <c r="AC324" s="176"/>
      <c r="AD324" s="176"/>
      <c r="AE324" s="176"/>
      <c r="AF324" s="176"/>
      <c r="AG324" s="176"/>
      <c r="AH324" s="177"/>
      <c r="AI324" s="183"/>
      <c r="AJ324" s="184"/>
      <c r="AK324" s="184"/>
      <c r="AL324" s="184"/>
      <c r="AM324" s="184"/>
      <c r="AN324" s="189"/>
      <c r="AO324" s="189"/>
      <c r="AP324" s="190"/>
      <c r="AQ324" s="148"/>
      <c r="AR324" s="148"/>
      <c r="AT324" s="45"/>
      <c r="AU324" s="147"/>
      <c r="AV324" s="147"/>
      <c r="AW324" s="149"/>
      <c r="AX324" s="45"/>
      <c r="AY324" s="45"/>
      <c r="AZ324" s="45"/>
      <c r="BA324" s="45"/>
      <c r="BB324" s="45"/>
      <c r="BC324" s="45"/>
      <c r="BD324" s="45"/>
      <c r="BE324" s="3"/>
      <c r="BF324" s="3"/>
      <c r="BG324" s="3"/>
      <c r="BH324" s="3"/>
    </row>
    <row r="325" spans="3:60" ht="14.1" customHeight="1" x14ac:dyDescent="0.15">
      <c r="C325" s="175"/>
      <c r="D325" s="176"/>
      <c r="E325" s="176"/>
      <c r="F325" s="176"/>
      <c r="G325" s="176"/>
      <c r="H325" s="176"/>
      <c r="I325" s="176"/>
      <c r="J325" s="176"/>
      <c r="K325" s="176"/>
      <c r="L325" s="176"/>
      <c r="M325" s="176"/>
      <c r="N325" s="176"/>
      <c r="O325" s="176"/>
      <c r="P325" s="176"/>
      <c r="Q325" s="176"/>
      <c r="R325" s="176"/>
      <c r="S325" s="176"/>
      <c r="T325" s="176"/>
      <c r="U325" s="176"/>
      <c r="V325" s="176"/>
      <c r="W325" s="176"/>
      <c r="X325" s="176"/>
      <c r="Y325" s="176"/>
      <c r="Z325" s="176"/>
      <c r="AA325" s="176"/>
      <c r="AB325" s="176"/>
      <c r="AC325" s="176"/>
      <c r="AD325" s="176"/>
      <c r="AE325" s="176"/>
      <c r="AF325" s="176"/>
      <c r="AG325" s="176"/>
      <c r="AH325" s="177"/>
      <c r="AI325" s="183"/>
      <c r="AJ325" s="184"/>
      <c r="AK325" s="184"/>
      <c r="AL325" s="184"/>
      <c r="AM325" s="184"/>
      <c r="AN325" s="189"/>
      <c r="AO325" s="189"/>
      <c r="AP325" s="190"/>
      <c r="AQ325" s="148"/>
      <c r="AR325" s="148"/>
      <c r="AT325" s="45"/>
      <c r="AU325" s="147"/>
      <c r="AV325" s="147"/>
      <c r="AW325" s="149"/>
      <c r="AX325" s="45"/>
      <c r="AY325" s="45"/>
      <c r="AZ325" s="45"/>
      <c r="BA325" s="45"/>
      <c r="BB325" s="45"/>
      <c r="BC325" s="45"/>
      <c r="BD325" s="45"/>
      <c r="BE325" s="3"/>
      <c r="BF325" s="3"/>
      <c r="BG325" s="3"/>
      <c r="BH325" s="3"/>
    </row>
    <row r="326" spans="3:60" ht="14.1" customHeight="1" thickBot="1" x14ac:dyDescent="0.2">
      <c r="C326" s="178"/>
      <c r="D326" s="179"/>
      <c r="E326" s="179"/>
      <c r="F326" s="179"/>
      <c r="G326" s="179"/>
      <c r="H326" s="179"/>
      <c r="I326" s="179"/>
      <c r="J326" s="179"/>
      <c r="K326" s="179"/>
      <c r="L326" s="179"/>
      <c r="M326" s="179"/>
      <c r="N326" s="179"/>
      <c r="O326" s="179"/>
      <c r="P326" s="179"/>
      <c r="Q326" s="179"/>
      <c r="R326" s="179"/>
      <c r="S326" s="179"/>
      <c r="T326" s="179"/>
      <c r="U326" s="179"/>
      <c r="V326" s="179"/>
      <c r="W326" s="179"/>
      <c r="X326" s="179"/>
      <c r="Y326" s="179"/>
      <c r="Z326" s="179"/>
      <c r="AA326" s="179"/>
      <c r="AB326" s="179"/>
      <c r="AC326" s="179"/>
      <c r="AD326" s="179"/>
      <c r="AE326" s="179"/>
      <c r="AF326" s="179"/>
      <c r="AG326" s="179"/>
      <c r="AH326" s="180"/>
      <c r="AI326" s="185"/>
      <c r="AJ326" s="186"/>
      <c r="AK326" s="186"/>
      <c r="AL326" s="186"/>
      <c r="AM326" s="186"/>
      <c r="AN326" s="191"/>
      <c r="AO326" s="191"/>
      <c r="AP326" s="192"/>
      <c r="AQ326" s="148"/>
      <c r="AR326" s="148"/>
      <c r="AT326" s="45"/>
      <c r="AU326" s="147"/>
      <c r="AV326" s="147"/>
      <c r="AW326" s="149"/>
      <c r="AX326" s="45"/>
      <c r="AY326" s="45"/>
      <c r="AZ326" s="45"/>
      <c r="BA326" s="45"/>
      <c r="BB326" s="45"/>
      <c r="BC326" s="45"/>
      <c r="BD326" s="45"/>
      <c r="BE326" s="3"/>
      <c r="BF326" s="3"/>
      <c r="BG326" s="3"/>
      <c r="BH326" s="3"/>
    </row>
    <row r="327" spans="3:60" ht="14.1" customHeight="1" thickTop="1" x14ac:dyDescent="0.15">
      <c r="C327" s="263">
        <v>5</v>
      </c>
      <c r="D327" s="266" t="s">
        <v>118</v>
      </c>
      <c r="E327" s="269">
        <v>12</v>
      </c>
      <c r="F327" s="269" t="s">
        <v>119</v>
      </c>
      <c r="G327" s="263" t="s">
        <v>123</v>
      </c>
      <c r="H327" s="269"/>
      <c r="I327" s="217" t="s">
        <v>155</v>
      </c>
      <c r="J327" s="218"/>
      <c r="K327" s="219"/>
      <c r="L327" s="223">
        <f>$M$229</f>
        <v>2500</v>
      </c>
      <c r="M327" s="224"/>
      <c r="N327" s="224"/>
      <c r="O327" s="224"/>
      <c r="P327" s="281">
        <f>$M$236</f>
        <v>40</v>
      </c>
      <c r="Q327" s="282"/>
      <c r="R327" s="282"/>
      <c r="S327" s="282"/>
      <c r="T327" s="282"/>
      <c r="U327" s="283"/>
      <c r="V327" s="238">
        <f>IF(AND(I327="△",AV327="●"),IF(L327=0,20,20+ROUNDDOWN((L327-1000)/1000,0)*20),0)</f>
        <v>40</v>
      </c>
      <c r="W327" s="238"/>
      <c r="X327" s="239"/>
      <c r="Y327" s="244">
        <f>IF(AND(I327="△",AV327="●"),IF(P327&gt;=10,P327*0.2,0),0)</f>
        <v>8</v>
      </c>
      <c r="Z327" s="245"/>
      <c r="AA327" s="246"/>
      <c r="AB327" s="253">
        <f t="shared" ref="AB327" si="80">V327+Y327</f>
        <v>48</v>
      </c>
      <c r="AC327" s="254"/>
      <c r="AD327" s="254"/>
      <c r="AE327" s="255"/>
      <c r="AF327" s="200">
        <v>1</v>
      </c>
      <c r="AG327" s="201"/>
      <c r="AH327" s="202"/>
      <c r="AI327" s="206">
        <f>IF(AF327=1,$AL$37,IF(AF327=2,$AL$55,IF(AF327=3,$AL$74,IF(AF327=4,$AL$93,IF(AF327=5,$AL$112,IF(AF327=6,$AL$131,IF(AF327=7,$AL$150,IF(AF327=8,$AL$169,IF(AF327=9,$AL$188,IF(AF327=10,$AL$207,0))))))))))</f>
        <v>0.25</v>
      </c>
      <c r="AJ327" s="207"/>
      <c r="AK327" s="208"/>
      <c r="AL327" s="211">
        <f>IF(I327="○",AB327,ROUNDUP(AB327*AI327,1))</f>
        <v>12</v>
      </c>
      <c r="AM327" s="211"/>
      <c r="AN327" s="211"/>
      <c r="AO327" s="211"/>
      <c r="AP327" s="212"/>
      <c r="AQ327" s="148"/>
      <c r="AR327" s="148"/>
      <c r="AT327" s="45"/>
      <c r="AU327" s="153"/>
      <c r="AV327" s="153" t="str">
        <f>IF(OR(I327="×",AV331="×"),"×","●")</f>
        <v>●</v>
      </c>
      <c r="AW327" s="171" t="str">
        <f>IF(AV327="●",IF(I327="定","-",I327),"-")</f>
        <v>△</v>
      </c>
      <c r="AX327" s="45"/>
      <c r="AY327" s="45"/>
      <c r="AZ327" s="45"/>
      <c r="BA327" s="45"/>
      <c r="BB327" s="45"/>
      <c r="BC327" s="45"/>
      <c r="BD327" s="45"/>
      <c r="BE327" s="3"/>
      <c r="BF327" s="3"/>
      <c r="BG327" s="3"/>
      <c r="BH327" s="3"/>
    </row>
    <row r="328" spans="3:60" ht="14.1" customHeight="1" x14ac:dyDescent="0.15">
      <c r="C328" s="263"/>
      <c r="D328" s="266"/>
      <c r="E328" s="269"/>
      <c r="F328" s="269"/>
      <c r="G328" s="263"/>
      <c r="H328" s="269"/>
      <c r="I328" s="217"/>
      <c r="J328" s="218"/>
      <c r="K328" s="219"/>
      <c r="L328" s="225"/>
      <c r="M328" s="226"/>
      <c r="N328" s="226"/>
      <c r="O328" s="226"/>
      <c r="P328" s="232"/>
      <c r="Q328" s="233"/>
      <c r="R328" s="233"/>
      <c r="S328" s="233"/>
      <c r="T328" s="233"/>
      <c r="U328" s="234"/>
      <c r="V328" s="240"/>
      <c r="W328" s="240"/>
      <c r="X328" s="241"/>
      <c r="Y328" s="247"/>
      <c r="Z328" s="248"/>
      <c r="AA328" s="249"/>
      <c r="AB328" s="256"/>
      <c r="AC328" s="257"/>
      <c r="AD328" s="257"/>
      <c r="AE328" s="258"/>
      <c r="AF328" s="200"/>
      <c r="AG328" s="201"/>
      <c r="AH328" s="202"/>
      <c r="AI328" s="209"/>
      <c r="AJ328" s="209"/>
      <c r="AK328" s="210"/>
      <c r="AL328" s="213"/>
      <c r="AM328" s="213"/>
      <c r="AN328" s="213"/>
      <c r="AO328" s="213"/>
      <c r="AP328" s="214"/>
      <c r="AQ328" s="148"/>
      <c r="AR328" s="148"/>
      <c r="AT328" s="45"/>
      <c r="AU328" s="153"/>
      <c r="AV328" s="153"/>
      <c r="AW328" s="171"/>
      <c r="AX328" s="45"/>
      <c r="AY328" s="45"/>
      <c r="AZ328" s="45"/>
      <c r="BA328" s="45"/>
      <c r="BB328" s="45"/>
      <c r="BC328" s="45"/>
      <c r="BD328" s="45"/>
      <c r="BE328" s="3"/>
      <c r="BF328" s="3"/>
      <c r="BG328" s="3"/>
      <c r="BH328" s="3"/>
    </row>
    <row r="329" spans="3:60" ht="14.1" customHeight="1" x14ac:dyDescent="0.15">
      <c r="C329" s="263"/>
      <c r="D329" s="266"/>
      <c r="E329" s="269"/>
      <c r="F329" s="269"/>
      <c r="G329" s="263"/>
      <c r="H329" s="269"/>
      <c r="I329" s="217"/>
      <c r="J329" s="218"/>
      <c r="K329" s="219"/>
      <c r="L329" s="225"/>
      <c r="M329" s="226"/>
      <c r="N329" s="226"/>
      <c r="O329" s="226"/>
      <c r="P329" s="232"/>
      <c r="Q329" s="233"/>
      <c r="R329" s="233"/>
      <c r="S329" s="233"/>
      <c r="T329" s="233"/>
      <c r="U329" s="234"/>
      <c r="V329" s="240"/>
      <c r="W329" s="240"/>
      <c r="X329" s="241"/>
      <c r="Y329" s="247"/>
      <c r="Z329" s="248"/>
      <c r="AA329" s="249"/>
      <c r="AB329" s="256"/>
      <c r="AC329" s="257"/>
      <c r="AD329" s="257"/>
      <c r="AE329" s="258"/>
      <c r="AF329" s="200"/>
      <c r="AG329" s="201"/>
      <c r="AH329" s="202"/>
      <c r="AI329" s="209"/>
      <c r="AJ329" s="209"/>
      <c r="AK329" s="210"/>
      <c r="AL329" s="213"/>
      <c r="AM329" s="213"/>
      <c r="AN329" s="213"/>
      <c r="AO329" s="213"/>
      <c r="AP329" s="214"/>
      <c r="AQ329" s="148"/>
      <c r="AR329" s="148"/>
      <c r="AT329" s="45"/>
      <c r="AU329" s="153"/>
      <c r="AV329" s="153"/>
      <c r="AW329" s="171"/>
      <c r="AX329" s="45"/>
      <c r="AY329" s="45"/>
      <c r="AZ329" s="45"/>
      <c r="BA329" s="45"/>
      <c r="BB329" s="45"/>
      <c r="BC329" s="45"/>
      <c r="BD329" s="45"/>
      <c r="BE329" s="3"/>
      <c r="BF329" s="3"/>
      <c r="BG329" s="3"/>
      <c r="BH329" s="3"/>
    </row>
    <row r="330" spans="3:60" ht="14.1" customHeight="1" x14ac:dyDescent="0.15">
      <c r="C330" s="264"/>
      <c r="D330" s="267"/>
      <c r="E330" s="270"/>
      <c r="F330" s="270"/>
      <c r="G330" s="264"/>
      <c r="H330" s="270"/>
      <c r="I330" s="220"/>
      <c r="J330" s="221"/>
      <c r="K330" s="222"/>
      <c r="L330" s="227"/>
      <c r="M330" s="228"/>
      <c r="N330" s="228"/>
      <c r="O330" s="228"/>
      <c r="P330" s="235"/>
      <c r="Q330" s="236"/>
      <c r="R330" s="236"/>
      <c r="S330" s="236"/>
      <c r="T330" s="236"/>
      <c r="U330" s="237"/>
      <c r="V330" s="242"/>
      <c r="W330" s="242"/>
      <c r="X330" s="243"/>
      <c r="Y330" s="250"/>
      <c r="Z330" s="251"/>
      <c r="AA330" s="252"/>
      <c r="AB330" s="259"/>
      <c r="AC330" s="260"/>
      <c r="AD330" s="260"/>
      <c r="AE330" s="261"/>
      <c r="AF330" s="203"/>
      <c r="AG330" s="204"/>
      <c r="AH330" s="205"/>
      <c r="AI330" s="209"/>
      <c r="AJ330" s="209"/>
      <c r="AK330" s="210"/>
      <c r="AL330" s="215"/>
      <c r="AM330" s="215"/>
      <c r="AN330" s="215"/>
      <c r="AO330" s="215"/>
      <c r="AP330" s="216"/>
      <c r="AQ330" s="148"/>
      <c r="AR330" s="148"/>
      <c r="AT330" s="45"/>
      <c r="AU330" s="153"/>
      <c r="AV330" s="153"/>
      <c r="AW330" s="171"/>
      <c r="AX330" s="45"/>
      <c r="AY330" s="45"/>
      <c r="AZ330" s="45"/>
      <c r="BA330" s="45"/>
      <c r="BB330" s="45"/>
      <c r="BC330" s="45"/>
      <c r="BD330" s="45"/>
      <c r="BE330" s="3"/>
      <c r="BF330" s="3"/>
      <c r="BG330" s="3"/>
      <c r="BH330" s="3"/>
    </row>
    <row r="331" spans="3:60" ht="14.1" customHeight="1" x14ac:dyDescent="0.15">
      <c r="C331" s="262">
        <v>5</v>
      </c>
      <c r="D331" s="265" t="s">
        <v>118</v>
      </c>
      <c r="E331" s="268">
        <v>13</v>
      </c>
      <c r="F331" s="268" t="s">
        <v>119</v>
      </c>
      <c r="G331" s="262" t="s">
        <v>124</v>
      </c>
      <c r="H331" s="268"/>
      <c r="I331" s="217" t="s">
        <v>155</v>
      </c>
      <c r="J331" s="218"/>
      <c r="K331" s="219"/>
      <c r="L331" s="223">
        <f t="shared" ref="L331" si="81">$M$229</f>
        <v>2500</v>
      </c>
      <c r="M331" s="224"/>
      <c r="N331" s="224"/>
      <c r="O331" s="224"/>
      <c r="P331" s="229">
        <f t="shared" ref="P331" si="82">$M$236</f>
        <v>40</v>
      </c>
      <c r="Q331" s="230"/>
      <c r="R331" s="230"/>
      <c r="S331" s="230"/>
      <c r="T331" s="230"/>
      <c r="U331" s="231"/>
      <c r="V331" s="238">
        <f t="shared" ref="V331" si="83">IF(AND(I331="△",AV331="●"),IF(L331=0,20,20+ROUNDDOWN((L331-1000)/1000,0)*20),0)</f>
        <v>40</v>
      </c>
      <c r="W331" s="238"/>
      <c r="X331" s="239"/>
      <c r="Y331" s="244">
        <f t="shared" ref="Y331" si="84">IF(AND(I331="△",AV331="●"),IF(P331&gt;=10,P331*0.2,0),0)</f>
        <v>8</v>
      </c>
      <c r="Z331" s="245"/>
      <c r="AA331" s="246"/>
      <c r="AB331" s="253">
        <f t="shared" ref="AB331" si="85">V331+Y331</f>
        <v>48</v>
      </c>
      <c r="AC331" s="254"/>
      <c r="AD331" s="254"/>
      <c r="AE331" s="255"/>
      <c r="AF331" s="200">
        <v>1</v>
      </c>
      <c r="AG331" s="201"/>
      <c r="AH331" s="202"/>
      <c r="AI331" s="206">
        <f>IF(AF331=1,$AL$37,IF(AF331=2,$AL$55,IF(AF331=3,$AL$74,IF(AF331=4,$AL$93,IF(AF331=5,$AL$112,IF(AF331=6,$AL$131,IF(AF331=7,$AL$150,IF(AF331=8,$AL$169,IF(AF331=9,$AL$188,IF(AF331=10,$AL$207,0))))))))))</f>
        <v>0.25</v>
      </c>
      <c r="AJ331" s="207"/>
      <c r="AK331" s="208"/>
      <c r="AL331" s="211">
        <f>IF(I331="○",AB331,ROUNDUP(AB331*AI331,1))</f>
        <v>12</v>
      </c>
      <c r="AM331" s="211"/>
      <c r="AN331" s="211"/>
      <c r="AO331" s="211"/>
      <c r="AP331" s="212"/>
      <c r="AQ331" s="148"/>
      <c r="AR331" s="148"/>
      <c r="AT331" s="280"/>
      <c r="AU331" s="280"/>
      <c r="AV331" s="153" t="str">
        <f>IF(OR(I331="×",AV335="×"),"×","●")</f>
        <v>●</v>
      </c>
      <c r="AW331" s="171" t="str">
        <f>IF(AV331="●",IF(I331="定","-",I331),"-")</f>
        <v>△</v>
      </c>
      <c r="AX331" s="45"/>
      <c r="AY331" s="45"/>
      <c r="AZ331" s="45"/>
      <c r="BA331" s="45"/>
      <c r="BB331" s="45"/>
      <c r="BC331" s="45"/>
      <c r="BD331" s="45"/>
      <c r="BE331" s="3"/>
      <c r="BF331" s="3"/>
      <c r="BG331" s="3"/>
      <c r="BH331" s="3"/>
    </row>
    <row r="332" spans="3:60" ht="14.1" customHeight="1" x14ac:dyDescent="0.15">
      <c r="C332" s="263"/>
      <c r="D332" s="266"/>
      <c r="E332" s="269"/>
      <c r="F332" s="269"/>
      <c r="G332" s="263"/>
      <c r="H332" s="269"/>
      <c r="I332" s="217"/>
      <c r="J332" s="218"/>
      <c r="K332" s="219"/>
      <c r="L332" s="225"/>
      <c r="M332" s="226"/>
      <c r="N332" s="226"/>
      <c r="O332" s="226"/>
      <c r="P332" s="232"/>
      <c r="Q332" s="233"/>
      <c r="R332" s="233"/>
      <c r="S332" s="233"/>
      <c r="T332" s="233"/>
      <c r="U332" s="234"/>
      <c r="V332" s="240"/>
      <c r="W332" s="240"/>
      <c r="X332" s="241"/>
      <c r="Y332" s="247"/>
      <c r="Z332" s="248"/>
      <c r="AA332" s="249"/>
      <c r="AB332" s="256"/>
      <c r="AC332" s="257"/>
      <c r="AD332" s="257"/>
      <c r="AE332" s="258"/>
      <c r="AF332" s="200"/>
      <c r="AG332" s="201"/>
      <c r="AH332" s="202"/>
      <c r="AI332" s="209"/>
      <c r="AJ332" s="209"/>
      <c r="AK332" s="210"/>
      <c r="AL332" s="213"/>
      <c r="AM332" s="213"/>
      <c r="AN332" s="213"/>
      <c r="AO332" s="213"/>
      <c r="AP332" s="214"/>
      <c r="AQ332" s="148"/>
      <c r="AR332" s="148"/>
      <c r="AT332" s="280"/>
      <c r="AU332" s="280"/>
      <c r="AV332" s="153"/>
      <c r="AW332" s="171"/>
      <c r="AX332" s="45"/>
      <c r="AY332" s="45"/>
      <c r="AZ332" s="45"/>
      <c r="BA332" s="45"/>
      <c r="BB332" s="45"/>
      <c r="BC332" s="45"/>
      <c r="BD332" s="45"/>
      <c r="BE332" s="3"/>
      <c r="BF332" s="3"/>
      <c r="BG332" s="3"/>
      <c r="BH332" s="3"/>
    </row>
    <row r="333" spans="3:60" ht="14.1" customHeight="1" x14ac:dyDescent="0.15">
      <c r="C333" s="263"/>
      <c r="D333" s="266"/>
      <c r="E333" s="269"/>
      <c r="F333" s="269"/>
      <c r="G333" s="263"/>
      <c r="H333" s="269"/>
      <c r="I333" s="217"/>
      <c r="J333" s="218"/>
      <c r="K333" s="219"/>
      <c r="L333" s="225"/>
      <c r="M333" s="226"/>
      <c r="N333" s="226"/>
      <c r="O333" s="226"/>
      <c r="P333" s="232"/>
      <c r="Q333" s="233"/>
      <c r="R333" s="233"/>
      <c r="S333" s="233"/>
      <c r="T333" s="233"/>
      <c r="U333" s="234"/>
      <c r="V333" s="240"/>
      <c r="W333" s="240"/>
      <c r="X333" s="241"/>
      <c r="Y333" s="247"/>
      <c r="Z333" s="248"/>
      <c r="AA333" s="249"/>
      <c r="AB333" s="256"/>
      <c r="AC333" s="257"/>
      <c r="AD333" s="257"/>
      <c r="AE333" s="258"/>
      <c r="AF333" s="200"/>
      <c r="AG333" s="201"/>
      <c r="AH333" s="202"/>
      <c r="AI333" s="209"/>
      <c r="AJ333" s="209"/>
      <c r="AK333" s="210"/>
      <c r="AL333" s="213"/>
      <c r="AM333" s="213"/>
      <c r="AN333" s="213"/>
      <c r="AO333" s="213"/>
      <c r="AP333" s="214"/>
      <c r="AQ333" s="148"/>
      <c r="AR333" s="148"/>
      <c r="AT333" s="280"/>
      <c r="AU333" s="280"/>
      <c r="AV333" s="153"/>
      <c r="AW333" s="171"/>
      <c r="AX333" s="45"/>
      <c r="AY333" s="45"/>
      <c r="AZ333" s="45"/>
      <c r="BA333" s="45"/>
      <c r="BB333" s="45"/>
      <c r="BC333" s="45"/>
      <c r="BD333" s="45"/>
      <c r="BE333" s="3"/>
      <c r="BF333" s="3"/>
      <c r="BG333" s="3"/>
      <c r="BH333" s="3"/>
    </row>
    <row r="334" spans="3:60" ht="14.1" customHeight="1" x14ac:dyDescent="0.15">
      <c r="C334" s="264"/>
      <c r="D334" s="267"/>
      <c r="E334" s="270"/>
      <c r="F334" s="270"/>
      <c r="G334" s="264"/>
      <c r="H334" s="270"/>
      <c r="I334" s="220"/>
      <c r="J334" s="221"/>
      <c r="K334" s="222"/>
      <c r="L334" s="227"/>
      <c r="M334" s="228"/>
      <c r="N334" s="228"/>
      <c r="O334" s="228"/>
      <c r="P334" s="235"/>
      <c r="Q334" s="236"/>
      <c r="R334" s="236"/>
      <c r="S334" s="236"/>
      <c r="T334" s="236"/>
      <c r="U334" s="237"/>
      <c r="V334" s="242"/>
      <c r="W334" s="242"/>
      <c r="X334" s="243"/>
      <c r="Y334" s="250"/>
      <c r="Z334" s="251"/>
      <c r="AA334" s="252"/>
      <c r="AB334" s="259"/>
      <c r="AC334" s="260"/>
      <c r="AD334" s="260"/>
      <c r="AE334" s="261"/>
      <c r="AF334" s="203"/>
      <c r="AG334" s="204"/>
      <c r="AH334" s="205"/>
      <c r="AI334" s="209"/>
      <c r="AJ334" s="209"/>
      <c r="AK334" s="210"/>
      <c r="AL334" s="215"/>
      <c r="AM334" s="215"/>
      <c r="AN334" s="215"/>
      <c r="AO334" s="215"/>
      <c r="AP334" s="216"/>
      <c r="AQ334" s="148"/>
      <c r="AR334" s="148"/>
      <c r="AT334" s="280"/>
      <c r="AU334" s="280"/>
      <c r="AV334" s="153"/>
      <c r="AW334" s="171"/>
      <c r="AX334" s="45"/>
      <c r="AY334" s="45"/>
      <c r="AZ334" s="45"/>
      <c r="BA334" s="45"/>
      <c r="BB334" s="45"/>
      <c r="BC334" s="45"/>
      <c r="BD334" s="45"/>
      <c r="BE334" s="3"/>
      <c r="BF334" s="3"/>
      <c r="BG334" s="3"/>
      <c r="BH334" s="3"/>
    </row>
    <row r="335" spans="3:60" ht="14.1" customHeight="1" x14ac:dyDescent="0.15">
      <c r="C335" s="262">
        <v>5</v>
      </c>
      <c r="D335" s="265" t="s">
        <v>118</v>
      </c>
      <c r="E335" s="268">
        <v>14</v>
      </c>
      <c r="F335" s="268" t="s">
        <v>119</v>
      </c>
      <c r="G335" s="262" t="s">
        <v>125</v>
      </c>
      <c r="H335" s="268"/>
      <c r="I335" s="217" t="s">
        <v>155</v>
      </c>
      <c r="J335" s="218"/>
      <c r="K335" s="219"/>
      <c r="L335" s="223">
        <f t="shared" ref="L335" si="86">$M$229</f>
        <v>2500</v>
      </c>
      <c r="M335" s="224"/>
      <c r="N335" s="224"/>
      <c r="O335" s="224"/>
      <c r="P335" s="229">
        <f t="shared" ref="P335:P395" si="87">$M$236</f>
        <v>40</v>
      </c>
      <c r="Q335" s="230"/>
      <c r="R335" s="230"/>
      <c r="S335" s="230"/>
      <c r="T335" s="230"/>
      <c r="U335" s="231"/>
      <c r="V335" s="238">
        <f t="shared" ref="V335" si="88">IF(AND(I335="△",AV335="●"),IF(L335=0,20,20+ROUNDDOWN((L335-1000)/1000,0)*20),0)</f>
        <v>40</v>
      </c>
      <c r="W335" s="238"/>
      <c r="X335" s="239"/>
      <c r="Y335" s="244">
        <f t="shared" ref="Y335" si="89">IF(AND(I335="△",AV335="●"),IF(P335&gt;=10,P335*0.2,0),0)</f>
        <v>8</v>
      </c>
      <c r="Z335" s="245"/>
      <c r="AA335" s="246"/>
      <c r="AB335" s="253">
        <f t="shared" ref="AB335" si="90">V335+Y335</f>
        <v>48</v>
      </c>
      <c r="AC335" s="254"/>
      <c r="AD335" s="254"/>
      <c r="AE335" s="255"/>
      <c r="AF335" s="271">
        <v>2</v>
      </c>
      <c r="AG335" s="272"/>
      <c r="AH335" s="273"/>
      <c r="AI335" s="206">
        <f>IF(AF335=1,$AL$37,IF(AF335=2,$AL$55,IF(AF335=3,$AL$74,IF(AF335=4,$AL$93,IF(AF335=5,$AL$112,IF(AF335=6,$AL$131,IF(AF335=7,$AL$150,IF(AF335=8,$AL$169,IF(AF335=9,$AL$188,IF(AF335=10,$AL$207,0))))))))))</f>
        <v>0.16700000000000001</v>
      </c>
      <c r="AJ335" s="207"/>
      <c r="AK335" s="208"/>
      <c r="AL335" s="211">
        <f>IF(I335="○",AB335,ROUNDUP(AB335*AI335,1))</f>
        <v>8.1</v>
      </c>
      <c r="AM335" s="211"/>
      <c r="AN335" s="211"/>
      <c r="AO335" s="211"/>
      <c r="AP335" s="212"/>
      <c r="AQ335" s="148"/>
      <c r="AR335" s="148"/>
      <c r="AT335" s="153" t="s">
        <v>131</v>
      </c>
      <c r="AU335" s="153"/>
      <c r="AV335" s="153" t="str">
        <f>IF(OR(I335="×",AV339="×"),"×","●")</f>
        <v>●</v>
      </c>
      <c r="AW335" s="171" t="str">
        <f>IF(AV335="●",IF(I335="定","-",I335),"-")</f>
        <v>△</v>
      </c>
      <c r="AX335" s="45"/>
      <c r="AY335" s="153"/>
      <c r="AZ335" s="153"/>
      <c r="BA335" s="45"/>
      <c r="BB335" s="45"/>
      <c r="BC335" s="45"/>
      <c r="BD335" s="45"/>
      <c r="BE335" s="3"/>
      <c r="BF335" s="3"/>
      <c r="BG335" s="3"/>
      <c r="BH335" s="3"/>
    </row>
    <row r="336" spans="3:60" ht="14.1" customHeight="1" x14ac:dyDescent="0.15">
      <c r="C336" s="263"/>
      <c r="D336" s="266"/>
      <c r="E336" s="269"/>
      <c r="F336" s="269"/>
      <c r="G336" s="263"/>
      <c r="H336" s="269"/>
      <c r="I336" s="217"/>
      <c r="J336" s="218"/>
      <c r="K336" s="219"/>
      <c r="L336" s="225"/>
      <c r="M336" s="226"/>
      <c r="N336" s="226"/>
      <c r="O336" s="226"/>
      <c r="P336" s="232"/>
      <c r="Q336" s="233"/>
      <c r="R336" s="233"/>
      <c r="S336" s="233"/>
      <c r="T336" s="233"/>
      <c r="U336" s="234"/>
      <c r="V336" s="240"/>
      <c r="W336" s="240"/>
      <c r="X336" s="241"/>
      <c r="Y336" s="247"/>
      <c r="Z336" s="248"/>
      <c r="AA336" s="249"/>
      <c r="AB336" s="256"/>
      <c r="AC336" s="257"/>
      <c r="AD336" s="257"/>
      <c r="AE336" s="258"/>
      <c r="AF336" s="271"/>
      <c r="AG336" s="272"/>
      <c r="AH336" s="273"/>
      <c r="AI336" s="209"/>
      <c r="AJ336" s="209"/>
      <c r="AK336" s="210"/>
      <c r="AL336" s="213"/>
      <c r="AM336" s="213"/>
      <c r="AN336" s="213"/>
      <c r="AO336" s="213"/>
      <c r="AP336" s="214"/>
      <c r="AQ336" s="148"/>
      <c r="AR336" s="148"/>
      <c r="AT336" s="153"/>
      <c r="AU336" s="153"/>
      <c r="AV336" s="153"/>
      <c r="AW336" s="171"/>
      <c r="AX336" s="45"/>
      <c r="AY336" s="153"/>
      <c r="AZ336" s="153"/>
      <c r="BA336" s="45"/>
      <c r="BB336" s="45"/>
      <c r="BC336" s="45"/>
      <c r="BD336" s="45"/>
      <c r="BE336" s="3"/>
      <c r="BF336" s="3"/>
      <c r="BG336" s="3"/>
      <c r="BH336" s="3"/>
    </row>
    <row r="337" spans="3:60" ht="14.1" customHeight="1" x14ac:dyDescent="0.15">
      <c r="C337" s="263"/>
      <c r="D337" s="266"/>
      <c r="E337" s="269"/>
      <c r="F337" s="269"/>
      <c r="G337" s="263"/>
      <c r="H337" s="269"/>
      <c r="I337" s="217"/>
      <c r="J337" s="218"/>
      <c r="K337" s="219"/>
      <c r="L337" s="225"/>
      <c r="M337" s="226"/>
      <c r="N337" s="226"/>
      <c r="O337" s="226"/>
      <c r="P337" s="232"/>
      <c r="Q337" s="233"/>
      <c r="R337" s="233"/>
      <c r="S337" s="233"/>
      <c r="T337" s="233"/>
      <c r="U337" s="234"/>
      <c r="V337" s="240"/>
      <c r="W337" s="240"/>
      <c r="X337" s="241"/>
      <c r="Y337" s="247"/>
      <c r="Z337" s="248"/>
      <c r="AA337" s="249"/>
      <c r="AB337" s="256"/>
      <c r="AC337" s="257"/>
      <c r="AD337" s="257"/>
      <c r="AE337" s="258"/>
      <c r="AF337" s="271"/>
      <c r="AG337" s="272"/>
      <c r="AH337" s="273"/>
      <c r="AI337" s="209"/>
      <c r="AJ337" s="209"/>
      <c r="AK337" s="210"/>
      <c r="AL337" s="213"/>
      <c r="AM337" s="213"/>
      <c r="AN337" s="213"/>
      <c r="AO337" s="213"/>
      <c r="AP337" s="214"/>
      <c r="AQ337" s="148"/>
      <c r="AR337" s="148"/>
      <c r="AT337" s="153"/>
      <c r="AU337" s="153"/>
      <c r="AV337" s="153"/>
      <c r="AW337" s="171"/>
      <c r="AX337" s="45"/>
      <c r="AY337" s="153"/>
      <c r="AZ337" s="153"/>
      <c r="BA337" s="45"/>
      <c r="BB337" s="45"/>
      <c r="BC337" s="45"/>
      <c r="BD337" s="45"/>
      <c r="BE337" s="3"/>
      <c r="BF337" s="3"/>
      <c r="BG337" s="3"/>
      <c r="BH337" s="3"/>
    </row>
    <row r="338" spans="3:60" ht="14.1" customHeight="1" x14ac:dyDescent="0.15">
      <c r="C338" s="264"/>
      <c r="D338" s="267"/>
      <c r="E338" s="270"/>
      <c r="F338" s="270"/>
      <c r="G338" s="264"/>
      <c r="H338" s="270"/>
      <c r="I338" s="220"/>
      <c r="J338" s="221"/>
      <c r="K338" s="222"/>
      <c r="L338" s="227"/>
      <c r="M338" s="228"/>
      <c r="N338" s="228"/>
      <c r="O338" s="228"/>
      <c r="P338" s="235"/>
      <c r="Q338" s="236"/>
      <c r="R338" s="236"/>
      <c r="S338" s="236"/>
      <c r="T338" s="236"/>
      <c r="U338" s="237"/>
      <c r="V338" s="242"/>
      <c r="W338" s="242"/>
      <c r="X338" s="243"/>
      <c r="Y338" s="250"/>
      <c r="Z338" s="251"/>
      <c r="AA338" s="252"/>
      <c r="AB338" s="259"/>
      <c r="AC338" s="260"/>
      <c r="AD338" s="260"/>
      <c r="AE338" s="261"/>
      <c r="AF338" s="274"/>
      <c r="AG338" s="275"/>
      <c r="AH338" s="276"/>
      <c r="AI338" s="209"/>
      <c r="AJ338" s="209"/>
      <c r="AK338" s="210"/>
      <c r="AL338" s="215"/>
      <c r="AM338" s="215"/>
      <c r="AN338" s="215"/>
      <c r="AO338" s="215"/>
      <c r="AP338" s="216"/>
      <c r="AQ338" s="148"/>
      <c r="AR338" s="148"/>
      <c r="AT338" s="153"/>
      <c r="AU338" s="153"/>
      <c r="AV338" s="153"/>
      <c r="AW338" s="171"/>
      <c r="AX338" s="45"/>
      <c r="AY338" s="153"/>
      <c r="AZ338" s="153"/>
      <c r="BA338" s="45"/>
      <c r="BB338" s="45"/>
      <c r="BC338" s="45"/>
      <c r="BD338" s="45"/>
      <c r="BE338" s="3"/>
      <c r="BF338" s="3"/>
      <c r="BG338" s="3"/>
      <c r="BH338" s="3"/>
    </row>
    <row r="339" spans="3:60" ht="14.1" customHeight="1" x14ac:dyDescent="0.15">
      <c r="C339" s="296">
        <v>5</v>
      </c>
      <c r="D339" s="299" t="s">
        <v>118</v>
      </c>
      <c r="E339" s="302">
        <v>15</v>
      </c>
      <c r="F339" s="302" t="s">
        <v>119</v>
      </c>
      <c r="G339" s="296" t="s">
        <v>126</v>
      </c>
      <c r="H339" s="302"/>
      <c r="I339" s="217" t="s">
        <v>154</v>
      </c>
      <c r="J339" s="218"/>
      <c r="K339" s="219"/>
      <c r="L339" s="223">
        <f t="shared" ref="L339" si="91">$M$229</f>
        <v>2500</v>
      </c>
      <c r="M339" s="224"/>
      <c r="N339" s="224"/>
      <c r="O339" s="224"/>
      <c r="P339" s="229">
        <f t="shared" si="87"/>
        <v>40</v>
      </c>
      <c r="Q339" s="230"/>
      <c r="R339" s="230"/>
      <c r="S339" s="230"/>
      <c r="T339" s="230"/>
      <c r="U339" s="231"/>
      <c r="V339" s="238">
        <f t="shared" ref="V339" si="92">IF(AND(I339="○",AV339="●"),IF(L339=0,20,20+ROUNDDOWN((L339-1000)/1000,0)*20),0)</f>
        <v>40</v>
      </c>
      <c r="W339" s="238"/>
      <c r="X339" s="239"/>
      <c r="Y339" s="244">
        <f t="shared" ref="Y339" si="93">IF(AND(I339="○",AV339="●"),IF(P339&gt;=10,P339*0.2,0),0)</f>
        <v>8</v>
      </c>
      <c r="Z339" s="245"/>
      <c r="AA339" s="246"/>
      <c r="AB339" s="253">
        <f t="shared" ref="AB339" si="94">V339+Y339</f>
        <v>48</v>
      </c>
      <c r="AC339" s="254"/>
      <c r="AD339" s="254"/>
      <c r="AE339" s="255"/>
      <c r="AF339" s="287"/>
      <c r="AG339" s="288"/>
      <c r="AH339" s="289"/>
      <c r="AI339" s="284"/>
      <c r="AJ339" s="285"/>
      <c r="AK339" s="286"/>
      <c r="AL339" s="211">
        <f>IF(I339="○",AB339,ROUNDUP(AB339*AI339,1))</f>
        <v>48</v>
      </c>
      <c r="AM339" s="211"/>
      <c r="AN339" s="211"/>
      <c r="AO339" s="211"/>
      <c r="AP339" s="212"/>
      <c r="AQ339" s="148"/>
      <c r="AR339" s="148"/>
      <c r="AT339" s="153">
        <f>$AL339-ROUNDUP($AL339*$AL$37,1)</f>
        <v>36</v>
      </c>
      <c r="AU339" s="153"/>
      <c r="AV339" s="153" t="str">
        <f>IF(OR(I339="×",AV343="×"),"×","●")</f>
        <v>●</v>
      </c>
      <c r="AW339" s="171" t="str">
        <f>IF(AV339="●",IF(I339="定","-",I339),"-")</f>
        <v>○</v>
      </c>
      <c r="AX339" s="45"/>
      <c r="AY339" s="153"/>
      <c r="AZ339" s="153"/>
      <c r="BA339" s="45"/>
      <c r="BB339" s="45"/>
      <c r="BC339" s="45"/>
      <c r="BD339" s="45"/>
      <c r="BE339" s="3"/>
      <c r="BF339" s="3"/>
      <c r="BG339" s="3"/>
      <c r="BH339" s="3"/>
    </row>
    <row r="340" spans="3:60" ht="14.1" customHeight="1" x14ac:dyDescent="0.15">
      <c r="C340" s="297"/>
      <c r="D340" s="300"/>
      <c r="E340" s="303"/>
      <c r="F340" s="303"/>
      <c r="G340" s="297"/>
      <c r="H340" s="303"/>
      <c r="I340" s="217"/>
      <c r="J340" s="218"/>
      <c r="K340" s="219"/>
      <c r="L340" s="225"/>
      <c r="M340" s="226"/>
      <c r="N340" s="226"/>
      <c r="O340" s="226"/>
      <c r="P340" s="232"/>
      <c r="Q340" s="233"/>
      <c r="R340" s="233"/>
      <c r="S340" s="233"/>
      <c r="T340" s="233"/>
      <c r="U340" s="234"/>
      <c r="V340" s="240"/>
      <c r="W340" s="240"/>
      <c r="X340" s="241"/>
      <c r="Y340" s="247"/>
      <c r="Z340" s="248"/>
      <c r="AA340" s="249"/>
      <c r="AB340" s="256"/>
      <c r="AC340" s="257"/>
      <c r="AD340" s="257"/>
      <c r="AE340" s="258"/>
      <c r="AF340" s="290"/>
      <c r="AG340" s="291"/>
      <c r="AH340" s="292"/>
      <c r="AI340" s="285"/>
      <c r="AJ340" s="285"/>
      <c r="AK340" s="286"/>
      <c r="AL340" s="213"/>
      <c r="AM340" s="213"/>
      <c r="AN340" s="213"/>
      <c r="AO340" s="213"/>
      <c r="AP340" s="214"/>
      <c r="AQ340" s="148"/>
      <c r="AR340" s="148"/>
      <c r="AT340" s="153"/>
      <c r="AU340" s="153"/>
      <c r="AV340" s="153"/>
      <c r="AW340" s="171"/>
      <c r="AX340" s="45"/>
      <c r="AY340" s="153"/>
      <c r="AZ340" s="153"/>
      <c r="BA340" s="45"/>
      <c r="BB340" s="45"/>
      <c r="BC340" s="45"/>
      <c r="BD340" s="45"/>
      <c r="BE340" s="3"/>
      <c r="BF340" s="3"/>
      <c r="BG340" s="3"/>
      <c r="BH340" s="3"/>
    </row>
    <row r="341" spans="3:60" ht="14.1" customHeight="1" x14ac:dyDescent="0.15">
      <c r="C341" s="297"/>
      <c r="D341" s="300"/>
      <c r="E341" s="303"/>
      <c r="F341" s="303"/>
      <c r="G341" s="297"/>
      <c r="H341" s="303"/>
      <c r="I341" s="217"/>
      <c r="J341" s="218"/>
      <c r="K341" s="219"/>
      <c r="L341" s="225"/>
      <c r="M341" s="226"/>
      <c r="N341" s="226"/>
      <c r="O341" s="226"/>
      <c r="P341" s="232"/>
      <c r="Q341" s="233"/>
      <c r="R341" s="233"/>
      <c r="S341" s="233"/>
      <c r="T341" s="233"/>
      <c r="U341" s="234"/>
      <c r="V341" s="240"/>
      <c r="W341" s="240"/>
      <c r="X341" s="241"/>
      <c r="Y341" s="247"/>
      <c r="Z341" s="248"/>
      <c r="AA341" s="249"/>
      <c r="AB341" s="256"/>
      <c r="AC341" s="257"/>
      <c r="AD341" s="257"/>
      <c r="AE341" s="258"/>
      <c r="AF341" s="290"/>
      <c r="AG341" s="291"/>
      <c r="AH341" s="292"/>
      <c r="AI341" s="285"/>
      <c r="AJ341" s="285"/>
      <c r="AK341" s="286"/>
      <c r="AL341" s="213"/>
      <c r="AM341" s="213"/>
      <c r="AN341" s="213"/>
      <c r="AO341" s="213"/>
      <c r="AP341" s="214"/>
      <c r="AQ341" s="148"/>
      <c r="AR341" s="148"/>
      <c r="AT341" s="153"/>
      <c r="AU341" s="153"/>
      <c r="AV341" s="153"/>
      <c r="AW341" s="171"/>
      <c r="AX341" s="45"/>
      <c r="AY341" s="153"/>
      <c r="AZ341" s="153"/>
      <c r="BA341" s="45"/>
      <c r="BB341" s="45"/>
      <c r="BC341" s="45"/>
      <c r="BD341" s="45"/>
      <c r="BE341" s="3"/>
      <c r="BF341" s="3"/>
      <c r="BG341" s="3"/>
      <c r="BH341" s="3"/>
    </row>
    <row r="342" spans="3:60" ht="14.1" customHeight="1" x14ac:dyDescent="0.15">
      <c r="C342" s="298"/>
      <c r="D342" s="301"/>
      <c r="E342" s="304"/>
      <c r="F342" s="304"/>
      <c r="G342" s="298"/>
      <c r="H342" s="304"/>
      <c r="I342" s="220"/>
      <c r="J342" s="221"/>
      <c r="K342" s="222"/>
      <c r="L342" s="227"/>
      <c r="M342" s="228"/>
      <c r="N342" s="228"/>
      <c r="O342" s="228"/>
      <c r="P342" s="235"/>
      <c r="Q342" s="236"/>
      <c r="R342" s="236"/>
      <c r="S342" s="236"/>
      <c r="T342" s="236"/>
      <c r="U342" s="237"/>
      <c r="V342" s="242"/>
      <c r="W342" s="242"/>
      <c r="X342" s="243"/>
      <c r="Y342" s="250"/>
      <c r="Z342" s="251"/>
      <c r="AA342" s="252"/>
      <c r="AB342" s="259"/>
      <c r="AC342" s="260"/>
      <c r="AD342" s="260"/>
      <c r="AE342" s="261"/>
      <c r="AF342" s="293"/>
      <c r="AG342" s="294"/>
      <c r="AH342" s="295"/>
      <c r="AI342" s="285"/>
      <c r="AJ342" s="285"/>
      <c r="AK342" s="286"/>
      <c r="AL342" s="215"/>
      <c r="AM342" s="215"/>
      <c r="AN342" s="215"/>
      <c r="AO342" s="215"/>
      <c r="AP342" s="216"/>
      <c r="AQ342" s="148"/>
      <c r="AR342" s="148"/>
      <c r="AT342" s="153"/>
      <c r="AU342" s="153"/>
      <c r="AV342" s="153"/>
      <c r="AW342" s="171"/>
      <c r="AX342" s="45"/>
      <c r="AY342" s="153"/>
      <c r="AZ342" s="153"/>
      <c r="BA342" s="45"/>
      <c r="BB342" s="45"/>
      <c r="BC342" s="45"/>
      <c r="BD342" s="45"/>
      <c r="BE342" s="3"/>
      <c r="BF342" s="3"/>
      <c r="BG342" s="3"/>
      <c r="BH342" s="3"/>
    </row>
    <row r="343" spans="3:60" ht="14.1" customHeight="1" x14ac:dyDescent="0.15">
      <c r="C343" s="296">
        <v>5</v>
      </c>
      <c r="D343" s="299" t="s">
        <v>118</v>
      </c>
      <c r="E343" s="302">
        <v>16</v>
      </c>
      <c r="F343" s="302" t="s">
        <v>119</v>
      </c>
      <c r="G343" s="296" t="s">
        <v>127</v>
      </c>
      <c r="H343" s="302"/>
      <c r="I343" s="217" t="s">
        <v>154</v>
      </c>
      <c r="J343" s="218"/>
      <c r="K343" s="219"/>
      <c r="L343" s="223">
        <f t="shared" ref="L343" si="95">$M$229</f>
        <v>2500</v>
      </c>
      <c r="M343" s="224"/>
      <c r="N343" s="224"/>
      <c r="O343" s="224"/>
      <c r="P343" s="229">
        <f t="shared" si="87"/>
        <v>40</v>
      </c>
      <c r="Q343" s="230"/>
      <c r="R343" s="230"/>
      <c r="S343" s="230"/>
      <c r="T343" s="230"/>
      <c r="U343" s="231"/>
      <c r="V343" s="238">
        <f t="shared" ref="V343" si="96">IF(AND(I343="○",AV343="●"),IF(L343=0,20,20+ROUNDDOWN((L343-1000)/1000,0)*20),0)</f>
        <v>40</v>
      </c>
      <c r="W343" s="238"/>
      <c r="X343" s="239"/>
      <c r="Y343" s="244">
        <f t="shared" ref="Y343" si="97">IF(AND(I343="○",AV343="●"),IF(P343&gt;=10,P343*0.2,0),0)</f>
        <v>8</v>
      </c>
      <c r="Z343" s="245"/>
      <c r="AA343" s="246"/>
      <c r="AB343" s="253">
        <f t="shared" ref="AB343" si="98">V343+Y343</f>
        <v>48</v>
      </c>
      <c r="AC343" s="254"/>
      <c r="AD343" s="254"/>
      <c r="AE343" s="255"/>
      <c r="AF343" s="287"/>
      <c r="AG343" s="288"/>
      <c r="AH343" s="289"/>
      <c r="AI343" s="284"/>
      <c r="AJ343" s="285"/>
      <c r="AK343" s="286"/>
      <c r="AL343" s="211">
        <f>IF(I343="○",AB343,ROUNDUP(AB343*AI343,1))</f>
        <v>48</v>
      </c>
      <c r="AM343" s="211"/>
      <c r="AN343" s="211"/>
      <c r="AO343" s="211"/>
      <c r="AP343" s="212"/>
      <c r="AQ343" s="148"/>
      <c r="AR343" s="148"/>
      <c r="AT343" s="153">
        <f>$AL343-ROUNDUP($AL343*$AL$37,1)</f>
        <v>36</v>
      </c>
      <c r="AU343" s="153"/>
      <c r="AV343" s="153" t="str">
        <f>IF(OR(I343="×",AV347="×"),"×","●")</f>
        <v>●</v>
      </c>
      <c r="AW343" s="171" t="str">
        <f>IF(AV343="●",IF(I343="定","-",I343),"-")</f>
        <v>○</v>
      </c>
      <c r="AX343" s="45"/>
      <c r="AY343" s="153"/>
      <c r="AZ343" s="153"/>
      <c r="BA343" s="45"/>
      <c r="BB343" s="45"/>
      <c r="BC343" s="45"/>
      <c r="BD343" s="45"/>
      <c r="BE343" s="3"/>
      <c r="BF343" s="3"/>
      <c r="BG343" s="3"/>
      <c r="BH343" s="3"/>
    </row>
    <row r="344" spans="3:60" ht="14.1" customHeight="1" x14ac:dyDescent="0.15">
      <c r="C344" s="297"/>
      <c r="D344" s="300"/>
      <c r="E344" s="303"/>
      <c r="F344" s="303"/>
      <c r="G344" s="297"/>
      <c r="H344" s="303"/>
      <c r="I344" s="217"/>
      <c r="J344" s="218"/>
      <c r="K344" s="219"/>
      <c r="L344" s="225"/>
      <c r="M344" s="226"/>
      <c r="N344" s="226"/>
      <c r="O344" s="226"/>
      <c r="P344" s="232"/>
      <c r="Q344" s="233"/>
      <c r="R344" s="233"/>
      <c r="S344" s="233"/>
      <c r="T344" s="233"/>
      <c r="U344" s="234"/>
      <c r="V344" s="240"/>
      <c r="W344" s="240"/>
      <c r="X344" s="241"/>
      <c r="Y344" s="247"/>
      <c r="Z344" s="248"/>
      <c r="AA344" s="249"/>
      <c r="AB344" s="256"/>
      <c r="AC344" s="257"/>
      <c r="AD344" s="257"/>
      <c r="AE344" s="258"/>
      <c r="AF344" s="290"/>
      <c r="AG344" s="291"/>
      <c r="AH344" s="292"/>
      <c r="AI344" s="285"/>
      <c r="AJ344" s="285"/>
      <c r="AK344" s="286"/>
      <c r="AL344" s="213"/>
      <c r="AM344" s="213"/>
      <c r="AN344" s="213"/>
      <c r="AO344" s="213"/>
      <c r="AP344" s="214"/>
      <c r="AQ344" s="148"/>
      <c r="AR344" s="148"/>
      <c r="AT344" s="153"/>
      <c r="AU344" s="153"/>
      <c r="AV344" s="153"/>
      <c r="AW344" s="171"/>
      <c r="AX344" s="45"/>
      <c r="AY344" s="153"/>
      <c r="AZ344" s="153"/>
      <c r="BA344" s="45"/>
      <c r="BB344" s="45"/>
      <c r="BC344" s="45"/>
      <c r="BD344" s="45"/>
      <c r="BE344" s="3"/>
      <c r="BF344" s="3"/>
      <c r="BG344" s="3"/>
      <c r="BH344" s="3"/>
    </row>
    <row r="345" spans="3:60" ht="14.1" customHeight="1" x14ac:dyDescent="0.15">
      <c r="C345" s="297"/>
      <c r="D345" s="300"/>
      <c r="E345" s="303"/>
      <c r="F345" s="303"/>
      <c r="G345" s="297"/>
      <c r="H345" s="303"/>
      <c r="I345" s="217"/>
      <c r="J345" s="218"/>
      <c r="K345" s="219"/>
      <c r="L345" s="225"/>
      <c r="M345" s="226"/>
      <c r="N345" s="226"/>
      <c r="O345" s="226"/>
      <c r="P345" s="232"/>
      <c r="Q345" s="233"/>
      <c r="R345" s="233"/>
      <c r="S345" s="233"/>
      <c r="T345" s="233"/>
      <c r="U345" s="234"/>
      <c r="V345" s="240"/>
      <c r="W345" s="240"/>
      <c r="X345" s="241"/>
      <c r="Y345" s="247"/>
      <c r="Z345" s="248"/>
      <c r="AA345" s="249"/>
      <c r="AB345" s="256"/>
      <c r="AC345" s="257"/>
      <c r="AD345" s="257"/>
      <c r="AE345" s="258"/>
      <c r="AF345" s="290"/>
      <c r="AG345" s="291"/>
      <c r="AH345" s="292"/>
      <c r="AI345" s="285"/>
      <c r="AJ345" s="285"/>
      <c r="AK345" s="286"/>
      <c r="AL345" s="213"/>
      <c r="AM345" s="213"/>
      <c r="AN345" s="213"/>
      <c r="AO345" s="213"/>
      <c r="AP345" s="214"/>
      <c r="AQ345" s="148"/>
      <c r="AR345" s="148"/>
      <c r="AT345" s="153"/>
      <c r="AU345" s="153"/>
      <c r="AV345" s="153"/>
      <c r="AW345" s="171"/>
      <c r="AX345" s="45"/>
      <c r="AY345" s="153"/>
      <c r="AZ345" s="153"/>
      <c r="BA345" s="45"/>
      <c r="BB345" s="45"/>
      <c r="BC345" s="45"/>
      <c r="BD345" s="45"/>
      <c r="BE345" s="3"/>
      <c r="BF345" s="3"/>
      <c r="BG345" s="3"/>
      <c r="BH345" s="3"/>
    </row>
    <row r="346" spans="3:60" ht="14.1" customHeight="1" x14ac:dyDescent="0.15">
      <c r="C346" s="298"/>
      <c r="D346" s="301"/>
      <c r="E346" s="304"/>
      <c r="F346" s="304"/>
      <c r="G346" s="298"/>
      <c r="H346" s="304"/>
      <c r="I346" s="220"/>
      <c r="J346" s="221"/>
      <c r="K346" s="222"/>
      <c r="L346" s="227"/>
      <c r="M346" s="228"/>
      <c r="N346" s="228"/>
      <c r="O346" s="228"/>
      <c r="P346" s="235"/>
      <c r="Q346" s="236"/>
      <c r="R346" s="236"/>
      <c r="S346" s="236"/>
      <c r="T346" s="236"/>
      <c r="U346" s="237"/>
      <c r="V346" s="242"/>
      <c r="W346" s="242"/>
      <c r="X346" s="243"/>
      <c r="Y346" s="250"/>
      <c r="Z346" s="251"/>
      <c r="AA346" s="252"/>
      <c r="AB346" s="259"/>
      <c r="AC346" s="260"/>
      <c r="AD346" s="260"/>
      <c r="AE346" s="261"/>
      <c r="AF346" s="293"/>
      <c r="AG346" s="294"/>
      <c r="AH346" s="295"/>
      <c r="AI346" s="285"/>
      <c r="AJ346" s="285"/>
      <c r="AK346" s="286"/>
      <c r="AL346" s="215"/>
      <c r="AM346" s="215"/>
      <c r="AN346" s="215"/>
      <c r="AO346" s="215"/>
      <c r="AP346" s="216"/>
      <c r="AQ346" s="148"/>
      <c r="AR346" s="148"/>
      <c r="AT346" s="153"/>
      <c r="AU346" s="153"/>
      <c r="AV346" s="153"/>
      <c r="AW346" s="171"/>
      <c r="AX346" s="45"/>
      <c r="AY346" s="153"/>
      <c r="AZ346" s="153"/>
      <c r="BA346" s="45"/>
      <c r="BB346" s="45"/>
      <c r="BC346" s="45"/>
      <c r="BD346" s="45"/>
      <c r="BE346" s="3"/>
      <c r="BF346" s="3"/>
      <c r="BG346" s="3"/>
      <c r="BH346" s="3"/>
    </row>
    <row r="347" spans="3:60" ht="14.1" customHeight="1" x14ac:dyDescent="0.15">
      <c r="C347" s="262">
        <v>5</v>
      </c>
      <c r="D347" s="265" t="s">
        <v>118</v>
      </c>
      <c r="E347" s="268">
        <v>17</v>
      </c>
      <c r="F347" s="268" t="s">
        <v>119</v>
      </c>
      <c r="G347" s="262" t="s">
        <v>128</v>
      </c>
      <c r="H347" s="268"/>
      <c r="I347" s="217" t="s">
        <v>155</v>
      </c>
      <c r="J347" s="218"/>
      <c r="K347" s="219"/>
      <c r="L347" s="223">
        <f t="shared" ref="L347" si="99">$M$229</f>
        <v>2500</v>
      </c>
      <c r="M347" s="224"/>
      <c r="N347" s="224"/>
      <c r="O347" s="224"/>
      <c r="P347" s="229">
        <f t="shared" si="87"/>
        <v>40</v>
      </c>
      <c r="Q347" s="230"/>
      <c r="R347" s="230"/>
      <c r="S347" s="230"/>
      <c r="T347" s="230"/>
      <c r="U347" s="231"/>
      <c r="V347" s="277">
        <f t="shared" ref="V347" si="100">IF(AND(I347="△",AV347="●"),IF(L347=0,20,20+ROUNDDOWN((L347-1000)/1000,0)*20),0)</f>
        <v>40</v>
      </c>
      <c r="W347" s="238"/>
      <c r="X347" s="239"/>
      <c r="Y347" s="244">
        <f t="shared" ref="Y347" si="101">IF(AND(I347="△",AV347="●"),IF(P347&gt;=10,P347*0.2,0),0)</f>
        <v>8</v>
      </c>
      <c r="Z347" s="245"/>
      <c r="AA347" s="246"/>
      <c r="AB347" s="253">
        <f t="shared" ref="AB347" si="102">V347+Y347</f>
        <v>48</v>
      </c>
      <c r="AC347" s="254"/>
      <c r="AD347" s="254"/>
      <c r="AE347" s="255"/>
      <c r="AF347" s="200">
        <v>1</v>
      </c>
      <c r="AG347" s="201"/>
      <c r="AH347" s="202"/>
      <c r="AI347" s="206">
        <f>IF(AF347=1,$AL$37,IF(AF347=2,$AL$55,IF(AF347=3,$AL$74,IF(AF347=4,$AL$93,IF(AF347=5,$AL$112,IF(AF347=6,$AL$131,IF(AF347=7,$AL$150,IF(AF347=8,$AL$169,IF(AF347=9,$AL$188,IF(AF347=10,$AL$207,0))))))))))</f>
        <v>0.25</v>
      </c>
      <c r="AJ347" s="207"/>
      <c r="AK347" s="208"/>
      <c r="AL347" s="211">
        <f>IF(I347="○",AB347,ROUNDUP(AB347*AI347,1))</f>
        <v>12</v>
      </c>
      <c r="AM347" s="211"/>
      <c r="AN347" s="211"/>
      <c r="AO347" s="211"/>
      <c r="AP347" s="212"/>
      <c r="AQ347" s="148"/>
      <c r="AR347" s="148"/>
      <c r="AT347" s="153"/>
      <c r="AU347" s="171"/>
      <c r="AV347" s="153" t="str">
        <f>IF(OR(I347="×",AV351="×"),"×","●")</f>
        <v>●</v>
      </c>
      <c r="AW347" s="171" t="str">
        <f>IF(AV347="●",IF(I347="定","-",I347),"-")</f>
        <v>△</v>
      </c>
      <c r="AX347" s="45"/>
      <c r="AY347" s="153"/>
      <c r="AZ347" s="171"/>
      <c r="BA347" s="45"/>
      <c r="BB347" s="45"/>
      <c r="BC347" s="45"/>
      <c r="BD347" s="45"/>
      <c r="BE347" s="3"/>
      <c r="BF347" s="3"/>
      <c r="BG347" s="3"/>
      <c r="BH347" s="3"/>
    </row>
    <row r="348" spans="3:60" ht="14.1" customHeight="1" x14ac:dyDescent="0.15">
      <c r="C348" s="263"/>
      <c r="D348" s="266"/>
      <c r="E348" s="269"/>
      <c r="F348" s="269"/>
      <c r="G348" s="263"/>
      <c r="H348" s="269"/>
      <c r="I348" s="217"/>
      <c r="J348" s="218"/>
      <c r="K348" s="219"/>
      <c r="L348" s="225"/>
      <c r="M348" s="226"/>
      <c r="N348" s="226"/>
      <c r="O348" s="226"/>
      <c r="P348" s="232"/>
      <c r="Q348" s="233"/>
      <c r="R348" s="233"/>
      <c r="S348" s="233"/>
      <c r="T348" s="233"/>
      <c r="U348" s="234"/>
      <c r="V348" s="278"/>
      <c r="W348" s="240"/>
      <c r="X348" s="241"/>
      <c r="Y348" s="247"/>
      <c r="Z348" s="248"/>
      <c r="AA348" s="249"/>
      <c r="AB348" s="256"/>
      <c r="AC348" s="257"/>
      <c r="AD348" s="257"/>
      <c r="AE348" s="258"/>
      <c r="AF348" s="200"/>
      <c r="AG348" s="201"/>
      <c r="AH348" s="202"/>
      <c r="AI348" s="209"/>
      <c r="AJ348" s="209"/>
      <c r="AK348" s="210"/>
      <c r="AL348" s="213"/>
      <c r="AM348" s="213"/>
      <c r="AN348" s="213"/>
      <c r="AO348" s="213"/>
      <c r="AP348" s="214"/>
      <c r="AQ348" s="148"/>
      <c r="AR348" s="148"/>
      <c r="AT348" s="153"/>
      <c r="AU348" s="171"/>
      <c r="AV348" s="153"/>
      <c r="AW348" s="171"/>
      <c r="AX348" s="45"/>
      <c r="AY348" s="153"/>
      <c r="AZ348" s="171"/>
      <c r="BA348" s="45"/>
      <c r="BB348" s="45"/>
      <c r="BC348" s="45"/>
      <c r="BD348" s="45"/>
      <c r="BE348" s="3"/>
      <c r="BF348" s="3"/>
      <c r="BG348" s="3"/>
      <c r="BH348" s="3"/>
    </row>
    <row r="349" spans="3:60" ht="14.1" customHeight="1" x14ac:dyDescent="0.15">
      <c r="C349" s="263"/>
      <c r="D349" s="266"/>
      <c r="E349" s="269"/>
      <c r="F349" s="269"/>
      <c r="G349" s="263"/>
      <c r="H349" s="269"/>
      <c r="I349" s="217"/>
      <c r="J349" s="218"/>
      <c r="K349" s="219"/>
      <c r="L349" s="225"/>
      <c r="M349" s="226"/>
      <c r="N349" s="226"/>
      <c r="O349" s="226"/>
      <c r="P349" s="232"/>
      <c r="Q349" s="233"/>
      <c r="R349" s="233"/>
      <c r="S349" s="233"/>
      <c r="T349" s="233"/>
      <c r="U349" s="234"/>
      <c r="V349" s="278"/>
      <c r="W349" s="240"/>
      <c r="X349" s="241"/>
      <c r="Y349" s="247"/>
      <c r="Z349" s="248"/>
      <c r="AA349" s="249"/>
      <c r="AB349" s="256"/>
      <c r="AC349" s="257"/>
      <c r="AD349" s="257"/>
      <c r="AE349" s="258"/>
      <c r="AF349" s="200"/>
      <c r="AG349" s="201"/>
      <c r="AH349" s="202"/>
      <c r="AI349" s="209"/>
      <c r="AJ349" s="209"/>
      <c r="AK349" s="210"/>
      <c r="AL349" s="213"/>
      <c r="AM349" s="213"/>
      <c r="AN349" s="213"/>
      <c r="AO349" s="213"/>
      <c r="AP349" s="214"/>
      <c r="AQ349" s="148"/>
      <c r="AR349" s="148"/>
      <c r="AT349" s="153"/>
      <c r="AU349" s="171"/>
      <c r="AV349" s="153"/>
      <c r="AW349" s="171"/>
      <c r="AX349" s="45"/>
      <c r="AY349" s="153"/>
      <c r="AZ349" s="171"/>
      <c r="BA349" s="45"/>
      <c r="BB349" s="45"/>
      <c r="BC349" s="45"/>
      <c r="BD349" s="45"/>
      <c r="BE349" s="3"/>
      <c r="BF349" s="3"/>
      <c r="BG349" s="3"/>
      <c r="BH349" s="3"/>
    </row>
    <row r="350" spans="3:60" ht="14.1" customHeight="1" x14ac:dyDescent="0.15">
      <c r="C350" s="264"/>
      <c r="D350" s="267"/>
      <c r="E350" s="270"/>
      <c r="F350" s="270"/>
      <c r="G350" s="264"/>
      <c r="H350" s="270"/>
      <c r="I350" s="220"/>
      <c r="J350" s="221"/>
      <c r="K350" s="222"/>
      <c r="L350" s="227"/>
      <c r="M350" s="228"/>
      <c r="N350" s="228"/>
      <c r="O350" s="228"/>
      <c r="P350" s="235"/>
      <c r="Q350" s="236"/>
      <c r="R350" s="236"/>
      <c r="S350" s="236"/>
      <c r="T350" s="236"/>
      <c r="U350" s="237"/>
      <c r="V350" s="279"/>
      <c r="W350" s="242"/>
      <c r="X350" s="243"/>
      <c r="Y350" s="250"/>
      <c r="Z350" s="251"/>
      <c r="AA350" s="252"/>
      <c r="AB350" s="259"/>
      <c r="AC350" s="260"/>
      <c r="AD350" s="260"/>
      <c r="AE350" s="261"/>
      <c r="AF350" s="203"/>
      <c r="AG350" s="204"/>
      <c r="AH350" s="205"/>
      <c r="AI350" s="209"/>
      <c r="AJ350" s="209"/>
      <c r="AK350" s="210"/>
      <c r="AL350" s="215"/>
      <c r="AM350" s="215"/>
      <c r="AN350" s="215"/>
      <c r="AO350" s="215"/>
      <c r="AP350" s="216"/>
      <c r="AQ350" s="148"/>
      <c r="AR350" s="148"/>
      <c r="AT350" s="153"/>
      <c r="AU350" s="171"/>
      <c r="AV350" s="153"/>
      <c r="AW350" s="171"/>
      <c r="AX350" s="45"/>
      <c r="AY350" s="153"/>
      <c r="AZ350" s="171"/>
      <c r="BA350" s="45"/>
      <c r="BB350" s="45"/>
      <c r="BC350" s="45"/>
      <c r="BD350" s="45"/>
      <c r="BE350" s="3"/>
      <c r="BF350" s="3"/>
      <c r="BG350" s="3"/>
      <c r="BH350" s="3"/>
    </row>
    <row r="351" spans="3:60" ht="14.1" customHeight="1" x14ac:dyDescent="0.15">
      <c r="C351" s="262">
        <v>5</v>
      </c>
      <c r="D351" s="265" t="s">
        <v>118</v>
      </c>
      <c r="E351" s="268">
        <v>18</v>
      </c>
      <c r="F351" s="268" t="s">
        <v>119</v>
      </c>
      <c r="G351" s="262" t="s">
        <v>129</v>
      </c>
      <c r="H351" s="268"/>
      <c r="I351" s="217" t="s">
        <v>155</v>
      </c>
      <c r="J351" s="218"/>
      <c r="K351" s="219"/>
      <c r="L351" s="223">
        <f t="shared" ref="L351" si="103">$M$229</f>
        <v>2500</v>
      </c>
      <c r="M351" s="224"/>
      <c r="N351" s="224"/>
      <c r="O351" s="224"/>
      <c r="P351" s="229">
        <f t="shared" si="87"/>
        <v>40</v>
      </c>
      <c r="Q351" s="230"/>
      <c r="R351" s="230"/>
      <c r="S351" s="230"/>
      <c r="T351" s="230"/>
      <c r="U351" s="231"/>
      <c r="V351" s="277">
        <f t="shared" ref="V351" si="104">IF(AND(I351="△",AV351="●"),IF(L351=0,20,20+ROUNDDOWN((L351-1000)/1000,0)*20),0)</f>
        <v>40</v>
      </c>
      <c r="W351" s="238"/>
      <c r="X351" s="239"/>
      <c r="Y351" s="244">
        <f t="shared" ref="Y351" si="105">IF(AND(I351="△",AV351="●"),IF(P351&gt;=10,P351*0.2,0),0)</f>
        <v>8</v>
      </c>
      <c r="Z351" s="245"/>
      <c r="AA351" s="246"/>
      <c r="AB351" s="253">
        <f t="shared" ref="AB351" si="106">V351+Y351</f>
        <v>48</v>
      </c>
      <c r="AC351" s="254"/>
      <c r="AD351" s="254"/>
      <c r="AE351" s="255"/>
      <c r="AF351" s="200">
        <v>1</v>
      </c>
      <c r="AG351" s="201"/>
      <c r="AH351" s="202"/>
      <c r="AI351" s="206">
        <f>IF(AF351=1,$AL$37,IF(AF351=2,$AL$55,IF(AF351=3,$AL$74,IF(AF351=4,$AL$93,IF(AF351=5,$AL$112,IF(AF351=6,$AL$131,IF(AF351=7,$AL$150,IF(AF351=8,$AL$169,IF(AF351=9,$AL$188,IF(AF351=10,$AL$207,0))))))))))</f>
        <v>0.25</v>
      </c>
      <c r="AJ351" s="207"/>
      <c r="AK351" s="208"/>
      <c r="AL351" s="211">
        <f>IF(I351="○",AB351,ROUNDUP(AB351*AI351,1))</f>
        <v>12</v>
      </c>
      <c r="AM351" s="211"/>
      <c r="AN351" s="211"/>
      <c r="AO351" s="211"/>
      <c r="AP351" s="212"/>
      <c r="AQ351" s="148"/>
      <c r="AR351" s="148"/>
      <c r="AT351" s="153"/>
      <c r="AU351" s="171"/>
      <c r="AV351" s="153" t="str">
        <f>IF(OR(I351="×",AV355="×"),"×","●")</f>
        <v>●</v>
      </c>
      <c r="AW351" s="171" t="str">
        <f>IF(AV351="●",IF(I351="定","-",I351),"-")</f>
        <v>△</v>
      </c>
      <c r="AX351" s="45"/>
      <c r="AY351" s="153"/>
      <c r="AZ351" s="171"/>
      <c r="BA351" s="45"/>
      <c r="BB351" s="45"/>
      <c r="BC351" s="45"/>
      <c r="BD351" s="45"/>
      <c r="BE351" s="3"/>
      <c r="BF351" s="3"/>
      <c r="BG351" s="3"/>
      <c r="BH351" s="3"/>
    </row>
    <row r="352" spans="3:60" ht="14.1" customHeight="1" x14ac:dyDescent="0.15">
      <c r="C352" s="263"/>
      <c r="D352" s="266"/>
      <c r="E352" s="269"/>
      <c r="F352" s="269"/>
      <c r="G352" s="263"/>
      <c r="H352" s="269"/>
      <c r="I352" s="217"/>
      <c r="J352" s="218"/>
      <c r="K352" s="219"/>
      <c r="L352" s="225"/>
      <c r="M352" s="226"/>
      <c r="N352" s="226"/>
      <c r="O352" s="226"/>
      <c r="P352" s="232"/>
      <c r="Q352" s="233"/>
      <c r="R352" s="233"/>
      <c r="S352" s="233"/>
      <c r="T352" s="233"/>
      <c r="U352" s="234"/>
      <c r="V352" s="278"/>
      <c r="W352" s="240"/>
      <c r="X352" s="241"/>
      <c r="Y352" s="247"/>
      <c r="Z352" s="248"/>
      <c r="AA352" s="249"/>
      <c r="AB352" s="256"/>
      <c r="AC352" s="257"/>
      <c r="AD352" s="257"/>
      <c r="AE352" s="258"/>
      <c r="AF352" s="200"/>
      <c r="AG352" s="201"/>
      <c r="AH352" s="202"/>
      <c r="AI352" s="209"/>
      <c r="AJ352" s="209"/>
      <c r="AK352" s="210"/>
      <c r="AL352" s="213"/>
      <c r="AM352" s="213"/>
      <c r="AN352" s="213"/>
      <c r="AO352" s="213"/>
      <c r="AP352" s="214"/>
      <c r="AQ352" s="148"/>
      <c r="AR352" s="148"/>
      <c r="AT352" s="153"/>
      <c r="AU352" s="171"/>
      <c r="AV352" s="153"/>
      <c r="AW352" s="171"/>
      <c r="AX352" s="45"/>
      <c r="AY352" s="153"/>
      <c r="AZ352" s="171"/>
      <c r="BA352" s="45"/>
      <c r="BB352" s="45"/>
      <c r="BC352" s="45"/>
      <c r="BD352" s="45"/>
      <c r="BE352" s="3"/>
      <c r="BF352" s="3"/>
      <c r="BG352" s="3"/>
      <c r="BH352" s="3"/>
    </row>
    <row r="353" spans="3:60" ht="14.1" customHeight="1" x14ac:dyDescent="0.15">
      <c r="C353" s="263"/>
      <c r="D353" s="266"/>
      <c r="E353" s="269"/>
      <c r="F353" s="269"/>
      <c r="G353" s="263"/>
      <c r="H353" s="269"/>
      <c r="I353" s="217"/>
      <c r="J353" s="218"/>
      <c r="K353" s="219"/>
      <c r="L353" s="225"/>
      <c r="M353" s="226"/>
      <c r="N353" s="226"/>
      <c r="O353" s="226"/>
      <c r="P353" s="232"/>
      <c r="Q353" s="233"/>
      <c r="R353" s="233"/>
      <c r="S353" s="233"/>
      <c r="T353" s="233"/>
      <c r="U353" s="234"/>
      <c r="V353" s="278"/>
      <c r="W353" s="240"/>
      <c r="X353" s="241"/>
      <c r="Y353" s="247"/>
      <c r="Z353" s="248"/>
      <c r="AA353" s="249"/>
      <c r="AB353" s="256"/>
      <c r="AC353" s="257"/>
      <c r="AD353" s="257"/>
      <c r="AE353" s="258"/>
      <c r="AF353" s="200"/>
      <c r="AG353" s="201"/>
      <c r="AH353" s="202"/>
      <c r="AI353" s="209"/>
      <c r="AJ353" s="209"/>
      <c r="AK353" s="210"/>
      <c r="AL353" s="213"/>
      <c r="AM353" s="213"/>
      <c r="AN353" s="213"/>
      <c r="AO353" s="213"/>
      <c r="AP353" s="214"/>
      <c r="AQ353" s="148"/>
      <c r="AR353" s="148"/>
      <c r="AT353" s="153"/>
      <c r="AU353" s="171"/>
      <c r="AV353" s="153"/>
      <c r="AW353" s="171"/>
      <c r="AX353" s="45"/>
      <c r="AY353" s="153"/>
      <c r="AZ353" s="171"/>
      <c r="BA353" s="45"/>
      <c r="BB353" s="45"/>
      <c r="BC353" s="45"/>
      <c r="BD353" s="45"/>
      <c r="BE353" s="3"/>
      <c r="BF353" s="3"/>
      <c r="BG353" s="3"/>
      <c r="BH353" s="3"/>
    </row>
    <row r="354" spans="3:60" ht="14.1" customHeight="1" x14ac:dyDescent="0.15">
      <c r="C354" s="264"/>
      <c r="D354" s="267"/>
      <c r="E354" s="270"/>
      <c r="F354" s="270"/>
      <c r="G354" s="264"/>
      <c r="H354" s="270"/>
      <c r="I354" s="220"/>
      <c r="J354" s="221"/>
      <c r="K354" s="222"/>
      <c r="L354" s="227"/>
      <c r="M354" s="228"/>
      <c r="N354" s="228"/>
      <c r="O354" s="228"/>
      <c r="P354" s="235"/>
      <c r="Q354" s="236"/>
      <c r="R354" s="236"/>
      <c r="S354" s="236"/>
      <c r="T354" s="236"/>
      <c r="U354" s="237"/>
      <c r="V354" s="279"/>
      <c r="W354" s="242"/>
      <c r="X354" s="243"/>
      <c r="Y354" s="250"/>
      <c r="Z354" s="251"/>
      <c r="AA354" s="252"/>
      <c r="AB354" s="259"/>
      <c r="AC354" s="260"/>
      <c r="AD354" s="260"/>
      <c r="AE354" s="261"/>
      <c r="AF354" s="203"/>
      <c r="AG354" s="204"/>
      <c r="AH354" s="205"/>
      <c r="AI354" s="209"/>
      <c r="AJ354" s="209"/>
      <c r="AK354" s="210"/>
      <c r="AL354" s="215"/>
      <c r="AM354" s="215"/>
      <c r="AN354" s="215"/>
      <c r="AO354" s="215"/>
      <c r="AP354" s="216"/>
      <c r="AQ354" s="148"/>
      <c r="AR354" s="148"/>
      <c r="AT354" s="153"/>
      <c r="AU354" s="171"/>
      <c r="AV354" s="153"/>
      <c r="AW354" s="171"/>
      <c r="AX354" s="45"/>
      <c r="AY354" s="153"/>
      <c r="AZ354" s="171"/>
      <c r="BA354" s="45"/>
      <c r="BB354" s="45"/>
      <c r="BC354" s="45"/>
      <c r="BD354" s="45"/>
      <c r="BE354" s="3"/>
      <c r="BF354" s="3"/>
      <c r="BG354" s="3"/>
      <c r="BH354" s="3"/>
    </row>
    <row r="355" spans="3:60" ht="14.1" customHeight="1" x14ac:dyDescent="0.15">
      <c r="C355" s="262">
        <v>5</v>
      </c>
      <c r="D355" s="265" t="s">
        <v>118</v>
      </c>
      <c r="E355" s="268">
        <v>19</v>
      </c>
      <c r="F355" s="268" t="s">
        <v>119</v>
      </c>
      <c r="G355" s="262" t="s">
        <v>123</v>
      </c>
      <c r="H355" s="268"/>
      <c r="I355" s="217" t="s">
        <v>155</v>
      </c>
      <c r="J355" s="218"/>
      <c r="K355" s="219"/>
      <c r="L355" s="223">
        <f t="shared" ref="L355" si="107">$M$229</f>
        <v>2500</v>
      </c>
      <c r="M355" s="224"/>
      <c r="N355" s="224"/>
      <c r="O355" s="224"/>
      <c r="P355" s="229">
        <f t="shared" si="87"/>
        <v>40</v>
      </c>
      <c r="Q355" s="230"/>
      <c r="R355" s="230"/>
      <c r="S355" s="230"/>
      <c r="T355" s="230"/>
      <c r="U355" s="231"/>
      <c r="V355" s="277">
        <f t="shared" ref="V355" si="108">IF(AND(I355="△",AV355="●"),IF(L355=0,20,20+ROUNDDOWN((L355-1000)/1000,0)*20),0)</f>
        <v>40</v>
      </c>
      <c r="W355" s="238"/>
      <c r="X355" s="239"/>
      <c r="Y355" s="244">
        <f t="shared" ref="Y355" si="109">IF(AND(I355="△",AV355="●"),IF(P355&gt;=10,P355*0.2,0),0)</f>
        <v>8</v>
      </c>
      <c r="Z355" s="245"/>
      <c r="AA355" s="246"/>
      <c r="AB355" s="253">
        <f t="shared" ref="AB355" si="110">V355+Y355</f>
        <v>48</v>
      </c>
      <c r="AC355" s="254"/>
      <c r="AD355" s="254"/>
      <c r="AE355" s="255"/>
      <c r="AF355" s="200">
        <v>1</v>
      </c>
      <c r="AG355" s="201"/>
      <c r="AH355" s="202"/>
      <c r="AI355" s="206">
        <f>IF(AF355=1,$AL$37,IF(AF355=2,$AL$55,IF(AF355=3,$AL$74,IF(AF355=4,$AL$93,IF(AF355=5,$AL$112,IF(AF355=6,$AL$131,IF(AF355=7,$AL$150,IF(AF355=8,$AL$169,IF(AF355=9,$AL$188,IF(AF355=10,$AL$207,0))))))))))</f>
        <v>0.25</v>
      </c>
      <c r="AJ355" s="207"/>
      <c r="AK355" s="208"/>
      <c r="AL355" s="211">
        <f>IF(I355="○",AB355,ROUNDUP(AB355*AI355,1))</f>
        <v>12</v>
      </c>
      <c r="AM355" s="211"/>
      <c r="AN355" s="211"/>
      <c r="AO355" s="211"/>
      <c r="AP355" s="212"/>
      <c r="AQ355" s="148"/>
      <c r="AR355" s="148"/>
      <c r="AT355" s="153"/>
      <c r="AU355" s="171"/>
      <c r="AV355" s="153" t="str">
        <f>IF(OR(I355="×",AV359="×"),"×","●")</f>
        <v>●</v>
      </c>
      <c r="AW355" s="171" t="str">
        <f>IF(AV355="●",IF(I355="定","-",I355),"-")</f>
        <v>△</v>
      </c>
      <c r="AX355" s="45"/>
      <c r="AY355" s="153"/>
      <c r="AZ355" s="171"/>
      <c r="BA355" s="45"/>
      <c r="BB355" s="45"/>
      <c r="BC355" s="45"/>
      <c r="BD355" s="45"/>
      <c r="BE355" s="3"/>
      <c r="BF355" s="3"/>
      <c r="BG355" s="3"/>
      <c r="BH355" s="3"/>
    </row>
    <row r="356" spans="3:60" ht="14.1" customHeight="1" x14ac:dyDescent="0.15">
      <c r="C356" s="263"/>
      <c r="D356" s="266"/>
      <c r="E356" s="269"/>
      <c r="F356" s="269"/>
      <c r="G356" s="263"/>
      <c r="H356" s="269"/>
      <c r="I356" s="217"/>
      <c r="J356" s="218"/>
      <c r="K356" s="219"/>
      <c r="L356" s="225"/>
      <c r="M356" s="226"/>
      <c r="N356" s="226"/>
      <c r="O356" s="226"/>
      <c r="P356" s="232"/>
      <c r="Q356" s="233"/>
      <c r="R356" s="233"/>
      <c r="S356" s="233"/>
      <c r="T356" s="233"/>
      <c r="U356" s="234"/>
      <c r="V356" s="278"/>
      <c r="W356" s="240"/>
      <c r="X356" s="241"/>
      <c r="Y356" s="247"/>
      <c r="Z356" s="248"/>
      <c r="AA356" s="249"/>
      <c r="AB356" s="256"/>
      <c r="AC356" s="257"/>
      <c r="AD356" s="257"/>
      <c r="AE356" s="258"/>
      <c r="AF356" s="200"/>
      <c r="AG356" s="201"/>
      <c r="AH356" s="202"/>
      <c r="AI356" s="209"/>
      <c r="AJ356" s="209"/>
      <c r="AK356" s="210"/>
      <c r="AL356" s="213"/>
      <c r="AM356" s="213"/>
      <c r="AN356" s="213"/>
      <c r="AO356" s="213"/>
      <c r="AP356" s="214"/>
      <c r="AQ356" s="148"/>
      <c r="AR356" s="148"/>
      <c r="AT356" s="153"/>
      <c r="AU356" s="171"/>
      <c r="AV356" s="153"/>
      <c r="AW356" s="171"/>
      <c r="AX356" s="45"/>
      <c r="AY356" s="153"/>
      <c r="AZ356" s="171"/>
      <c r="BA356" s="45"/>
      <c r="BB356" s="45"/>
      <c r="BC356" s="45"/>
      <c r="BD356" s="45"/>
      <c r="BE356" s="3"/>
      <c r="BF356" s="3"/>
      <c r="BG356" s="3"/>
      <c r="BH356" s="3"/>
    </row>
    <row r="357" spans="3:60" ht="14.1" customHeight="1" x14ac:dyDescent="0.15">
      <c r="C357" s="263"/>
      <c r="D357" s="266"/>
      <c r="E357" s="269"/>
      <c r="F357" s="269"/>
      <c r="G357" s="263"/>
      <c r="H357" s="269"/>
      <c r="I357" s="217"/>
      <c r="J357" s="218"/>
      <c r="K357" s="219"/>
      <c r="L357" s="225"/>
      <c r="M357" s="226"/>
      <c r="N357" s="226"/>
      <c r="O357" s="226"/>
      <c r="P357" s="232"/>
      <c r="Q357" s="233"/>
      <c r="R357" s="233"/>
      <c r="S357" s="233"/>
      <c r="T357" s="233"/>
      <c r="U357" s="234"/>
      <c r="V357" s="278"/>
      <c r="W357" s="240"/>
      <c r="X357" s="241"/>
      <c r="Y357" s="247"/>
      <c r="Z357" s="248"/>
      <c r="AA357" s="249"/>
      <c r="AB357" s="256"/>
      <c r="AC357" s="257"/>
      <c r="AD357" s="257"/>
      <c r="AE357" s="258"/>
      <c r="AF357" s="200"/>
      <c r="AG357" s="201"/>
      <c r="AH357" s="202"/>
      <c r="AI357" s="209"/>
      <c r="AJ357" s="209"/>
      <c r="AK357" s="210"/>
      <c r="AL357" s="213"/>
      <c r="AM357" s="213"/>
      <c r="AN357" s="213"/>
      <c r="AO357" s="213"/>
      <c r="AP357" s="214"/>
      <c r="AQ357" s="148"/>
      <c r="AR357" s="148"/>
      <c r="AT357" s="153"/>
      <c r="AU357" s="171"/>
      <c r="AV357" s="153"/>
      <c r="AW357" s="171"/>
      <c r="AX357" s="45"/>
      <c r="AY357" s="153"/>
      <c r="AZ357" s="171"/>
      <c r="BA357" s="45"/>
      <c r="BB357" s="45"/>
      <c r="BC357" s="45"/>
      <c r="BD357" s="45"/>
      <c r="BE357" s="3"/>
      <c r="BF357" s="3"/>
      <c r="BG357" s="3"/>
      <c r="BH357" s="3"/>
    </row>
    <row r="358" spans="3:60" ht="14.1" customHeight="1" x14ac:dyDescent="0.15">
      <c r="C358" s="264"/>
      <c r="D358" s="267"/>
      <c r="E358" s="270"/>
      <c r="F358" s="270"/>
      <c r="G358" s="264"/>
      <c r="H358" s="270"/>
      <c r="I358" s="220"/>
      <c r="J358" s="221"/>
      <c r="K358" s="222"/>
      <c r="L358" s="227"/>
      <c r="M358" s="228"/>
      <c r="N358" s="228"/>
      <c r="O358" s="228"/>
      <c r="P358" s="235"/>
      <c r="Q358" s="236"/>
      <c r="R358" s="236"/>
      <c r="S358" s="236"/>
      <c r="T358" s="236"/>
      <c r="U358" s="237"/>
      <c r="V358" s="279"/>
      <c r="W358" s="242"/>
      <c r="X358" s="243"/>
      <c r="Y358" s="250"/>
      <c r="Z358" s="251"/>
      <c r="AA358" s="252"/>
      <c r="AB358" s="259"/>
      <c r="AC358" s="260"/>
      <c r="AD358" s="260"/>
      <c r="AE358" s="261"/>
      <c r="AF358" s="203"/>
      <c r="AG358" s="204"/>
      <c r="AH358" s="205"/>
      <c r="AI358" s="209"/>
      <c r="AJ358" s="209"/>
      <c r="AK358" s="210"/>
      <c r="AL358" s="215"/>
      <c r="AM358" s="215"/>
      <c r="AN358" s="215"/>
      <c r="AO358" s="215"/>
      <c r="AP358" s="216"/>
      <c r="AQ358" s="148"/>
      <c r="AR358" s="148"/>
      <c r="AT358" s="153"/>
      <c r="AU358" s="171"/>
      <c r="AV358" s="153"/>
      <c r="AW358" s="171"/>
      <c r="AX358" s="45"/>
      <c r="AY358" s="153"/>
      <c r="AZ358" s="171"/>
      <c r="BA358" s="45"/>
      <c r="BB358" s="45"/>
      <c r="BC358" s="45"/>
      <c r="BD358" s="45"/>
      <c r="BE358" s="3"/>
      <c r="BF358" s="3"/>
      <c r="BG358" s="3"/>
      <c r="BH358" s="3"/>
    </row>
    <row r="359" spans="3:60" ht="14.1" customHeight="1" x14ac:dyDescent="0.15">
      <c r="C359" s="262">
        <v>5</v>
      </c>
      <c r="D359" s="265" t="s">
        <v>118</v>
      </c>
      <c r="E359" s="268">
        <v>20</v>
      </c>
      <c r="F359" s="268" t="s">
        <v>119</v>
      </c>
      <c r="G359" s="262" t="s">
        <v>124</v>
      </c>
      <c r="H359" s="268"/>
      <c r="I359" s="217" t="s">
        <v>155</v>
      </c>
      <c r="J359" s="218"/>
      <c r="K359" s="219"/>
      <c r="L359" s="223">
        <f t="shared" ref="L359" si="111">$M$229</f>
        <v>2500</v>
      </c>
      <c r="M359" s="224"/>
      <c r="N359" s="224"/>
      <c r="O359" s="224"/>
      <c r="P359" s="229">
        <f t="shared" si="87"/>
        <v>40</v>
      </c>
      <c r="Q359" s="230"/>
      <c r="R359" s="230"/>
      <c r="S359" s="230"/>
      <c r="T359" s="230"/>
      <c r="U359" s="231"/>
      <c r="V359" s="277">
        <f t="shared" ref="V359" si="112">IF(AND(I359="△",AV359="●"),IF(L359=0,20,20+ROUNDDOWN((L359-1000)/1000,0)*20),0)</f>
        <v>40</v>
      </c>
      <c r="W359" s="238"/>
      <c r="X359" s="239"/>
      <c r="Y359" s="244">
        <f t="shared" ref="Y359" si="113">IF(AND(I359="△",AV359="●"),IF(P359&gt;=10,P359*0.2,0),0)</f>
        <v>8</v>
      </c>
      <c r="Z359" s="245"/>
      <c r="AA359" s="246"/>
      <c r="AB359" s="253">
        <f t="shared" ref="AB359" si="114">V359+Y359</f>
        <v>48</v>
      </c>
      <c r="AC359" s="254"/>
      <c r="AD359" s="254"/>
      <c r="AE359" s="255"/>
      <c r="AF359" s="200">
        <v>1</v>
      </c>
      <c r="AG359" s="201"/>
      <c r="AH359" s="202"/>
      <c r="AI359" s="206">
        <f>IF(AF359=1,$AL$37,IF(AF359=2,$AL$55,IF(AF359=3,$AL$74,IF(AF359=4,$AL$93,IF(AF359=5,$AL$112,IF(AF359=6,$AL$131,IF(AF359=7,$AL$150,IF(AF359=8,$AL$169,IF(AF359=9,$AL$188,IF(AF359=10,$AL$207,0))))))))))</f>
        <v>0.25</v>
      </c>
      <c r="AJ359" s="207"/>
      <c r="AK359" s="208"/>
      <c r="AL359" s="211">
        <f>IF(I359="○",AB359,ROUNDUP(AB359*AI359,1))</f>
        <v>12</v>
      </c>
      <c r="AM359" s="211"/>
      <c r="AN359" s="211"/>
      <c r="AO359" s="211"/>
      <c r="AP359" s="212"/>
      <c r="AQ359" s="148"/>
      <c r="AR359" s="148"/>
      <c r="AT359" s="153"/>
      <c r="AU359" s="171"/>
      <c r="AV359" s="153" t="str">
        <f>IF(OR(I359="×",AV363="×"),"×","●")</f>
        <v>●</v>
      </c>
      <c r="AW359" s="171" t="str">
        <f>IF(AV359="●",IF(I359="定","-",I359),"-")</f>
        <v>△</v>
      </c>
      <c r="AX359" s="45"/>
      <c r="AY359" s="153"/>
      <c r="AZ359" s="171"/>
      <c r="BA359" s="45"/>
      <c r="BB359" s="45"/>
      <c r="BC359" s="45"/>
      <c r="BD359" s="45"/>
      <c r="BE359" s="3"/>
      <c r="BF359" s="3"/>
      <c r="BG359" s="3"/>
      <c r="BH359" s="3"/>
    </row>
    <row r="360" spans="3:60" ht="14.1" customHeight="1" x14ac:dyDescent="0.15">
      <c r="C360" s="263"/>
      <c r="D360" s="266"/>
      <c r="E360" s="269"/>
      <c r="F360" s="269"/>
      <c r="G360" s="263"/>
      <c r="H360" s="269"/>
      <c r="I360" s="217"/>
      <c r="J360" s="218"/>
      <c r="K360" s="219"/>
      <c r="L360" s="225"/>
      <c r="M360" s="226"/>
      <c r="N360" s="226"/>
      <c r="O360" s="226"/>
      <c r="P360" s="232"/>
      <c r="Q360" s="233"/>
      <c r="R360" s="233"/>
      <c r="S360" s="233"/>
      <c r="T360" s="233"/>
      <c r="U360" s="234"/>
      <c r="V360" s="278"/>
      <c r="W360" s="240"/>
      <c r="X360" s="241"/>
      <c r="Y360" s="247"/>
      <c r="Z360" s="248"/>
      <c r="AA360" s="249"/>
      <c r="AB360" s="256"/>
      <c r="AC360" s="257"/>
      <c r="AD360" s="257"/>
      <c r="AE360" s="258"/>
      <c r="AF360" s="200"/>
      <c r="AG360" s="201"/>
      <c r="AH360" s="202"/>
      <c r="AI360" s="209"/>
      <c r="AJ360" s="209"/>
      <c r="AK360" s="210"/>
      <c r="AL360" s="213"/>
      <c r="AM360" s="213"/>
      <c r="AN360" s="213"/>
      <c r="AO360" s="213"/>
      <c r="AP360" s="214"/>
      <c r="AQ360" s="148"/>
      <c r="AR360" s="148"/>
      <c r="AT360" s="153"/>
      <c r="AU360" s="171"/>
      <c r="AV360" s="153"/>
      <c r="AW360" s="171"/>
      <c r="AX360" s="45"/>
      <c r="AY360" s="153"/>
      <c r="AZ360" s="171"/>
      <c r="BA360" s="45"/>
      <c r="BB360" s="45"/>
      <c r="BC360" s="45"/>
      <c r="BD360" s="45"/>
      <c r="BE360" s="3"/>
      <c r="BF360" s="3"/>
      <c r="BG360" s="3"/>
      <c r="BH360" s="3"/>
    </row>
    <row r="361" spans="3:60" ht="14.1" customHeight="1" x14ac:dyDescent="0.15">
      <c r="C361" s="263"/>
      <c r="D361" s="266"/>
      <c r="E361" s="269"/>
      <c r="F361" s="269"/>
      <c r="G361" s="263"/>
      <c r="H361" s="269"/>
      <c r="I361" s="217"/>
      <c r="J361" s="218"/>
      <c r="K361" s="219"/>
      <c r="L361" s="225"/>
      <c r="M361" s="226"/>
      <c r="N361" s="226"/>
      <c r="O361" s="226"/>
      <c r="P361" s="232"/>
      <c r="Q361" s="233"/>
      <c r="R361" s="233"/>
      <c r="S361" s="233"/>
      <c r="T361" s="233"/>
      <c r="U361" s="234"/>
      <c r="V361" s="278"/>
      <c r="W361" s="240"/>
      <c r="X361" s="241"/>
      <c r="Y361" s="247"/>
      <c r="Z361" s="248"/>
      <c r="AA361" s="249"/>
      <c r="AB361" s="256"/>
      <c r="AC361" s="257"/>
      <c r="AD361" s="257"/>
      <c r="AE361" s="258"/>
      <c r="AF361" s="200"/>
      <c r="AG361" s="201"/>
      <c r="AH361" s="202"/>
      <c r="AI361" s="209"/>
      <c r="AJ361" s="209"/>
      <c r="AK361" s="210"/>
      <c r="AL361" s="213"/>
      <c r="AM361" s="213"/>
      <c r="AN361" s="213"/>
      <c r="AO361" s="213"/>
      <c r="AP361" s="214"/>
      <c r="AQ361" s="148"/>
      <c r="AR361" s="148"/>
      <c r="AT361" s="153"/>
      <c r="AU361" s="171"/>
      <c r="AV361" s="153"/>
      <c r="AW361" s="171"/>
      <c r="AX361" s="45"/>
      <c r="AY361" s="153"/>
      <c r="AZ361" s="171"/>
      <c r="BA361" s="45"/>
      <c r="BB361" s="45"/>
      <c r="BC361" s="45"/>
      <c r="BD361" s="45"/>
      <c r="BE361" s="3"/>
      <c r="BF361" s="3"/>
      <c r="BG361" s="3"/>
      <c r="BH361" s="3"/>
    </row>
    <row r="362" spans="3:60" ht="14.1" customHeight="1" x14ac:dyDescent="0.15">
      <c r="C362" s="264"/>
      <c r="D362" s="267"/>
      <c r="E362" s="270"/>
      <c r="F362" s="270"/>
      <c r="G362" s="264"/>
      <c r="H362" s="270"/>
      <c r="I362" s="220"/>
      <c r="J362" s="221"/>
      <c r="K362" s="222"/>
      <c r="L362" s="227"/>
      <c r="M362" s="228"/>
      <c r="N362" s="228"/>
      <c r="O362" s="228"/>
      <c r="P362" s="235"/>
      <c r="Q362" s="236"/>
      <c r="R362" s="236"/>
      <c r="S362" s="236"/>
      <c r="T362" s="236"/>
      <c r="U362" s="237"/>
      <c r="V362" s="279"/>
      <c r="W362" s="242"/>
      <c r="X362" s="243"/>
      <c r="Y362" s="250"/>
      <c r="Z362" s="251"/>
      <c r="AA362" s="252"/>
      <c r="AB362" s="259"/>
      <c r="AC362" s="260"/>
      <c r="AD362" s="260"/>
      <c r="AE362" s="261"/>
      <c r="AF362" s="203"/>
      <c r="AG362" s="204"/>
      <c r="AH362" s="205"/>
      <c r="AI362" s="209"/>
      <c r="AJ362" s="209"/>
      <c r="AK362" s="210"/>
      <c r="AL362" s="215"/>
      <c r="AM362" s="215"/>
      <c r="AN362" s="215"/>
      <c r="AO362" s="215"/>
      <c r="AP362" s="216"/>
      <c r="AQ362" s="148"/>
      <c r="AR362" s="148"/>
      <c r="AT362" s="153"/>
      <c r="AU362" s="171"/>
      <c r="AV362" s="153"/>
      <c r="AW362" s="171"/>
      <c r="AX362" s="45"/>
      <c r="AY362" s="153"/>
      <c r="AZ362" s="171"/>
      <c r="BA362" s="45"/>
      <c r="BB362" s="45"/>
      <c r="BC362" s="45"/>
      <c r="BD362" s="45"/>
      <c r="BE362" s="3"/>
      <c r="BF362" s="3"/>
      <c r="BG362" s="3"/>
      <c r="BH362" s="3"/>
    </row>
    <row r="363" spans="3:60" ht="14.1" customHeight="1" x14ac:dyDescent="0.15">
      <c r="C363" s="262">
        <v>5</v>
      </c>
      <c r="D363" s="265" t="s">
        <v>118</v>
      </c>
      <c r="E363" s="268">
        <v>21</v>
      </c>
      <c r="F363" s="268" t="s">
        <v>119</v>
      </c>
      <c r="G363" s="262" t="s">
        <v>125</v>
      </c>
      <c r="H363" s="268"/>
      <c r="I363" s="217" t="s">
        <v>155</v>
      </c>
      <c r="J363" s="218"/>
      <c r="K363" s="219"/>
      <c r="L363" s="223">
        <f t="shared" ref="L363" si="115">$M$229</f>
        <v>2500</v>
      </c>
      <c r="M363" s="224"/>
      <c r="N363" s="224"/>
      <c r="O363" s="224"/>
      <c r="P363" s="229">
        <f t="shared" si="87"/>
        <v>40</v>
      </c>
      <c r="Q363" s="230"/>
      <c r="R363" s="230"/>
      <c r="S363" s="230"/>
      <c r="T363" s="230"/>
      <c r="U363" s="231"/>
      <c r="V363" s="277">
        <f t="shared" ref="V363" si="116">IF(AND(I363="△",AV363="●"),IF(L363=0,20,20+ROUNDDOWN((L363-1000)/1000,0)*20),0)</f>
        <v>40</v>
      </c>
      <c r="W363" s="238"/>
      <c r="X363" s="239"/>
      <c r="Y363" s="244">
        <f t="shared" ref="Y363" si="117">IF(AND(I363="△",AV363="●"),IF(P363&gt;=10,P363*0.2,0),0)</f>
        <v>8</v>
      </c>
      <c r="Z363" s="245"/>
      <c r="AA363" s="246"/>
      <c r="AB363" s="253">
        <f t="shared" ref="AB363" si="118">V363+Y363</f>
        <v>48</v>
      </c>
      <c r="AC363" s="254"/>
      <c r="AD363" s="254"/>
      <c r="AE363" s="255"/>
      <c r="AF363" s="271">
        <v>2</v>
      </c>
      <c r="AG363" s="272"/>
      <c r="AH363" s="273"/>
      <c r="AI363" s="206">
        <f>IF(AF363=1,$AL$37,IF(AF363=2,$AL$55,IF(AF363=3,$AL$74,IF(AF363=4,$AL$93,IF(AF363=5,$AL$112,IF(AF363=6,$AL$131,IF(AF363=7,$AL$150,IF(AF363=8,$AL$169,IF(AF363=9,$AL$188,IF(AF363=10,$AL$207,0))))))))))</f>
        <v>0.16700000000000001</v>
      </c>
      <c r="AJ363" s="207"/>
      <c r="AK363" s="208"/>
      <c r="AL363" s="211">
        <f>IF(I363="○",AB363,ROUNDUP(AB363*AI363,1))</f>
        <v>8.1</v>
      </c>
      <c r="AM363" s="211"/>
      <c r="AN363" s="211"/>
      <c r="AO363" s="211"/>
      <c r="AP363" s="212"/>
      <c r="AQ363" s="148"/>
      <c r="AR363" s="148"/>
      <c r="AT363" s="153"/>
      <c r="AU363" s="171"/>
      <c r="AV363" s="153" t="str">
        <f>IF(OR(I363="×",AV367="×"),"×","●")</f>
        <v>●</v>
      </c>
      <c r="AW363" s="171" t="str">
        <f>IF(AV363="●",IF(I363="定","-",I363),"-")</f>
        <v>△</v>
      </c>
      <c r="AX363" s="45"/>
      <c r="AY363" s="153"/>
      <c r="AZ363" s="171"/>
      <c r="BA363" s="45"/>
      <c r="BB363" s="45"/>
      <c r="BC363" s="45"/>
      <c r="BD363" s="45"/>
      <c r="BE363" s="3"/>
      <c r="BF363" s="3"/>
      <c r="BG363" s="3"/>
      <c r="BH363" s="3"/>
    </row>
    <row r="364" spans="3:60" ht="14.1" customHeight="1" x14ac:dyDescent="0.15">
      <c r="C364" s="263"/>
      <c r="D364" s="266"/>
      <c r="E364" s="269"/>
      <c r="F364" s="269"/>
      <c r="G364" s="263"/>
      <c r="H364" s="269"/>
      <c r="I364" s="217"/>
      <c r="J364" s="218"/>
      <c r="K364" s="219"/>
      <c r="L364" s="225"/>
      <c r="M364" s="226"/>
      <c r="N364" s="226"/>
      <c r="O364" s="226"/>
      <c r="P364" s="232"/>
      <c r="Q364" s="233"/>
      <c r="R364" s="233"/>
      <c r="S364" s="233"/>
      <c r="T364" s="233"/>
      <c r="U364" s="234"/>
      <c r="V364" s="278"/>
      <c r="W364" s="240"/>
      <c r="X364" s="241"/>
      <c r="Y364" s="247"/>
      <c r="Z364" s="248"/>
      <c r="AA364" s="249"/>
      <c r="AB364" s="256"/>
      <c r="AC364" s="257"/>
      <c r="AD364" s="257"/>
      <c r="AE364" s="258"/>
      <c r="AF364" s="271"/>
      <c r="AG364" s="272"/>
      <c r="AH364" s="273"/>
      <c r="AI364" s="209"/>
      <c r="AJ364" s="209"/>
      <c r="AK364" s="210"/>
      <c r="AL364" s="213"/>
      <c r="AM364" s="213"/>
      <c r="AN364" s="213"/>
      <c r="AO364" s="213"/>
      <c r="AP364" s="214"/>
      <c r="AQ364" s="148"/>
      <c r="AR364" s="148"/>
      <c r="AT364" s="153"/>
      <c r="AU364" s="171"/>
      <c r="AV364" s="153"/>
      <c r="AW364" s="171"/>
      <c r="AX364" s="45"/>
      <c r="AY364" s="153"/>
      <c r="AZ364" s="171"/>
      <c r="BA364" s="45"/>
      <c r="BB364" s="45"/>
      <c r="BC364" s="45"/>
      <c r="BD364" s="45"/>
      <c r="BE364" s="3"/>
      <c r="BF364" s="3"/>
      <c r="BG364" s="3"/>
      <c r="BH364" s="3"/>
    </row>
    <row r="365" spans="3:60" ht="14.1" customHeight="1" x14ac:dyDescent="0.15">
      <c r="C365" s="263"/>
      <c r="D365" s="266"/>
      <c r="E365" s="269"/>
      <c r="F365" s="269"/>
      <c r="G365" s="263"/>
      <c r="H365" s="269"/>
      <c r="I365" s="217"/>
      <c r="J365" s="218"/>
      <c r="K365" s="219"/>
      <c r="L365" s="225"/>
      <c r="M365" s="226"/>
      <c r="N365" s="226"/>
      <c r="O365" s="226"/>
      <c r="P365" s="232"/>
      <c r="Q365" s="233"/>
      <c r="R365" s="233"/>
      <c r="S365" s="233"/>
      <c r="T365" s="233"/>
      <c r="U365" s="234"/>
      <c r="V365" s="278"/>
      <c r="W365" s="240"/>
      <c r="X365" s="241"/>
      <c r="Y365" s="247"/>
      <c r="Z365" s="248"/>
      <c r="AA365" s="249"/>
      <c r="AB365" s="256"/>
      <c r="AC365" s="257"/>
      <c r="AD365" s="257"/>
      <c r="AE365" s="258"/>
      <c r="AF365" s="271"/>
      <c r="AG365" s="272"/>
      <c r="AH365" s="273"/>
      <c r="AI365" s="209"/>
      <c r="AJ365" s="209"/>
      <c r="AK365" s="210"/>
      <c r="AL365" s="213"/>
      <c r="AM365" s="213"/>
      <c r="AN365" s="213"/>
      <c r="AO365" s="213"/>
      <c r="AP365" s="214"/>
      <c r="AQ365" s="148"/>
      <c r="AR365" s="148"/>
      <c r="AT365" s="153"/>
      <c r="AU365" s="171"/>
      <c r="AV365" s="153"/>
      <c r="AW365" s="171"/>
      <c r="AX365" s="45"/>
      <c r="AY365" s="153"/>
      <c r="AZ365" s="171"/>
      <c r="BA365" s="45"/>
      <c r="BB365" s="45"/>
      <c r="BC365" s="45"/>
      <c r="BD365" s="45"/>
      <c r="BE365" s="3"/>
      <c r="BF365" s="3"/>
      <c r="BG365" s="3"/>
      <c r="BH365" s="3"/>
    </row>
    <row r="366" spans="3:60" ht="14.1" customHeight="1" x14ac:dyDescent="0.15">
      <c r="C366" s="264"/>
      <c r="D366" s="267"/>
      <c r="E366" s="270"/>
      <c r="F366" s="270"/>
      <c r="G366" s="264"/>
      <c r="H366" s="270"/>
      <c r="I366" s="220"/>
      <c r="J366" s="221"/>
      <c r="K366" s="222"/>
      <c r="L366" s="227"/>
      <c r="M366" s="228"/>
      <c r="N366" s="228"/>
      <c r="O366" s="228"/>
      <c r="P366" s="235"/>
      <c r="Q366" s="236"/>
      <c r="R366" s="236"/>
      <c r="S366" s="236"/>
      <c r="T366" s="236"/>
      <c r="U366" s="237"/>
      <c r="V366" s="279"/>
      <c r="W366" s="242"/>
      <c r="X366" s="243"/>
      <c r="Y366" s="250"/>
      <c r="Z366" s="251"/>
      <c r="AA366" s="252"/>
      <c r="AB366" s="259"/>
      <c r="AC366" s="260"/>
      <c r="AD366" s="260"/>
      <c r="AE366" s="261"/>
      <c r="AF366" s="274"/>
      <c r="AG366" s="275"/>
      <c r="AH366" s="276"/>
      <c r="AI366" s="209"/>
      <c r="AJ366" s="209"/>
      <c r="AK366" s="210"/>
      <c r="AL366" s="215"/>
      <c r="AM366" s="215"/>
      <c r="AN366" s="215"/>
      <c r="AO366" s="215"/>
      <c r="AP366" s="216"/>
      <c r="AQ366" s="148"/>
      <c r="AR366" s="148"/>
      <c r="AT366" s="153"/>
      <c r="AU366" s="171"/>
      <c r="AV366" s="153"/>
      <c r="AW366" s="171"/>
      <c r="AX366" s="45"/>
      <c r="AY366" s="153"/>
      <c r="AZ366" s="171"/>
      <c r="BA366" s="45"/>
      <c r="BB366" s="45"/>
      <c r="BC366" s="45"/>
      <c r="BD366" s="45"/>
      <c r="BE366" s="3"/>
      <c r="BF366" s="3"/>
      <c r="BG366" s="3"/>
      <c r="BH366" s="3"/>
    </row>
    <row r="367" spans="3:60" ht="14.1" customHeight="1" x14ac:dyDescent="0.15">
      <c r="C367" s="296">
        <v>5</v>
      </c>
      <c r="D367" s="299" t="s">
        <v>118</v>
      </c>
      <c r="E367" s="302">
        <v>22</v>
      </c>
      <c r="F367" s="302" t="s">
        <v>119</v>
      </c>
      <c r="G367" s="296" t="s">
        <v>126</v>
      </c>
      <c r="H367" s="302"/>
      <c r="I367" s="217" t="s">
        <v>154</v>
      </c>
      <c r="J367" s="218"/>
      <c r="K367" s="219"/>
      <c r="L367" s="223">
        <f t="shared" ref="L367" si="119">$M$229</f>
        <v>2500</v>
      </c>
      <c r="M367" s="224"/>
      <c r="N367" s="224"/>
      <c r="O367" s="224"/>
      <c r="P367" s="229">
        <f t="shared" si="87"/>
        <v>40</v>
      </c>
      <c r="Q367" s="230"/>
      <c r="R367" s="230"/>
      <c r="S367" s="230"/>
      <c r="T367" s="230"/>
      <c r="U367" s="231"/>
      <c r="V367" s="238">
        <f t="shared" ref="V367" si="120">IF(AND(I367="○",AV367="●"),IF(L367=0,20,20+ROUNDDOWN((L367-1000)/1000,0)*20),0)</f>
        <v>40</v>
      </c>
      <c r="W367" s="238"/>
      <c r="X367" s="239"/>
      <c r="Y367" s="244">
        <f t="shared" ref="Y367" si="121">IF(AND(I367="○",AV367="●"),IF(P367&gt;=10,P367*0.2,0),0)</f>
        <v>8</v>
      </c>
      <c r="Z367" s="245"/>
      <c r="AA367" s="246"/>
      <c r="AB367" s="253">
        <f t="shared" ref="AB367" si="122">V367+Y367</f>
        <v>48</v>
      </c>
      <c r="AC367" s="254"/>
      <c r="AD367" s="254"/>
      <c r="AE367" s="255"/>
      <c r="AF367" s="287"/>
      <c r="AG367" s="288"/>
      <c r="AH367" s="289"/>
      <c r="AI367" s="284"/>
      <c r="AJ367" s="285"/>
      <c r="AK367" s="286"/>
      <c r="AL367" s="211">
        <f>IF(I367="○",AB367,ROUNDUP(AB367*AI367,1))</f>
        <v>48</v>
      </c>
      <c r="AM367" s="211"/>
      <c r="AN367" s="211"/>
      <c r="AO367" s="211"/>
      <c r="AP367" s="212"/>
      <c r="AQ367" s="148"/>
      <c r="AR367" s="148"/>
      <c r="AT367" s="153">
        <f>$AL367-ROUNDUP($AL367*$AL$37,1)</f>
        <v>36</v>
      </c>
      <c r="AU367" s="153"/>
      <c r="AV367" s="153" t="str">
        <f>IF(OR(I367="×",AV371="×"),"×","●")</f>
        <v>●</v>
      </c>
      <c r="AW367" s="171" t="str">
        <f>IF(AV367="●",IF(I367="定","-",I367),"-")</f>
        <v>○</v>
      </c>
      <c r="AX367" s="45"/>
      <c r="AY367" s="153"/>
      <c r="AZ367" s="153"/>
      <c r="BA367" s="45"/>
      <c r="BB367" s="45"/>
      <c r="BC367" s="45"/>
      <c r="BD367" s="45"/>
      <c r="BE367" s="3"/>
      <c r="BF367" s="3"/>
      <c r="BG367" s="3"/>
      <c r="BH367" s="3"/>
    </row>
    <row r="368" spans="3:60" ht="14.1" customHeight="1" x14ac:dyDescent="0.15">
      <c r="C368" s="297"/>
      <c r="D368" s="300"/>
      <c r="E368" s="303"/>
      <c r="F368" s="303"/>
      <c r="G368" s="297"/>
      <c r="H368" s="303"/>
      <c r="I368" s="217"/>
      <c r="J368" s="218"/>
      <c r="K368" s="219"/>
      <c r="L368" s="225"/>
      <c r="M368" s="226"/>
      <c r="N368" s="226"/>
      <c r="O368" s="226"/>
      <c r="P368" s="232"/>
      <c r="Q368" s="233"/>
      <c r="R368" s="233"/>
      <c r="S368" s="233"/>
      <c r="T368" s="233"/>
      <c r="U368" s="234"/>
      <c r="V368" s="240"/>
      <c r="W368" s="240"/>
      <c r="X368" s="241"/>
      <c r="Y368" s="247"/>
      <c r="Z368" s="248"/>
      <c r="AA368" s="249"/>
      <c r="AB368" s="256"/>
      <c r="AC368" s="257"/>
      <c r="AD368" s="257"/>
      <c r="AE368" s="258"/>
      <c r="AF368" s="290"/>
      <c r="AG368" s="291"/>
      <c r="AH368" s="292"/>
      <c r="AI368" s="285"/>
      <c r="AJ368" s="285"/>
      <c r="AK368" s="286"/>
      <c r="AL368" s="213"/>
      <c r="AM368" s="213"/>
      <c r="AN368" s="213"/>
      <c r="AO368" s="213"/>
      <c r="AP368" s="214"/>
      <c r="AQ368" s="148"/>
      <c r="AR368" s="148"/>
      <c r="AT368" s="153"/>
      <c r="AU368" s="153"/>
      <c r="AV368" s="153"/>
      <c r="AW368" s="171"/>
      <c r="AX368" s="45"/>
      <c r="AY368" s="153"/>
      <c r="AZ368" s="153"/>
      <c r="BA368" s="45"/>
      <c r="BB368" s="45"/>
      <c r="BC368" s="45"/>
      <c r="BD368" s="45"/>
      <c r="BE368" s="3"/>
      <c r="BF368" s="3"/>
      <c r="BG368" s="3"/>
      <c r="BH368" s="3"/>
    </row>
    <row r="369" spans="3:60" ht="14.1" customHeight="1" x14ac:dyDescent="0.15">
      <c r="C369" s="297"/>
      <c r="D369" s="300"/>
      <c r="E369" s="303"/>
      <c r="F369" s="303"/>
      <c r="G369" s="297"/>
      <c r="H369" s="303"/>
      <c r="I369" s="217"/>
      <c r="J369" s="218"/>
      <c r="K369" s="219"/>
      <c r="L369" s="225"/>
      <c r="M369" s="226"/>
      <c r="N369" s="226"/>
      <c r="O369" s="226"/>
      <c r="P369" s="232"/>
      <c r="Q369" s="233"/>
      <c r="R369" s="233"/>
      <c r="S369" s="233"/>
      <c r="T369" s="233"/>
      <c r="U369" s="234"/>
      <c r="V369" s="240"/>
      <c r="W369" s="240"/>
      <c r="X369" s="241"/>
      <c r="Y369" s="247"/>
      <c r="Z369" s="248"/>
      <c r="AA369" s="249"/>
      <c r="AB369" s="256"/>
      <c r="AC369" s="257"/>
      <c r="AD369" s="257"/>
      <c r="AE369" s="258"/>
      <c r="AF369" s="290"/>
      <c r="AG369" s="291"/>
      <c r="AH369" s="292"/>
      <c r="AI369" s="285"/>
      <c r="AJ369" s="285"/>
      <c r="AK369" s="286"/>
      <c r="AL369" s="213"/>
      <c r="AM369" s="213"/>
      <c r="AN369" s="213"/>
      <c r="AO369" s="213"/>
      <c r="AP369" s="214"/>
      <c r="AQ369" s="148"/>
      <c r="AR369" s="148"/>
      <c r="AT369" s="153"/>
      <c r="AU369" s="153"/>
      <c r="AV369" s="153"/>
      <c r="AW369" s="171"/>
      <c r="AX369" s="45"/>
      <c r="AY369" s="153"/>
      <c r="AZ369" s="153"/>
      <c r="BA369" s="45"/>
      <c r="BB369" s="45"/>
      <c r="BC369" s="45"/>
      <c r="BD369" s="45"/>
      <c r="BE369" s="3"/>
      <c r="BF369" s="3"/>
      <c r="BG369" s="3"/>
      <c r="BH369" s="3"/>
    </row>
    <row r="370" spans="3:60" ht="14.1" customHeight="1" x14ac:dyDescent="0.15">
      <c r="C370" s="298"/>
      <c r="D370" s="301"/>
      <c r="E370" s="304"/>
      <c r="F370" s="304"/>
      <c r="G370" s="298"/>
      <c r="H370" s="304"/>
      <c r="I370" s="220"/>
      <c r="J370" s="221"/>
      <c r="K370" s="222"/>
      <c r="L370" s="227"/>
      <c r="M370" s="228"/>
      <c r="N370" s="228"/>
      <c r="O370" s="228"/>
      <c r="P370" s="235"/>
      <c r="Q370" s="236"/>
      <c r="R370" s="236"/>
      <c r="S370" s="236"/>
      <c r="T370" s="236"/>
      <c r="U370" s="237"/>
      <c r="V370" s="242"/>
      <c r="W370" s="242"/>
      <c r="X370" s="243"/>
      <c r="Y370" s="250"/>
      <c r="Z370" s="251"/>
      <c r="AA370" s="252"/>
      <c r="AB370" s="259"/>
      <c r="AC370" s="260"/>
      <c r="AD370" s="260"/>
      <c r="AE370" s="261"/>
      <c r="AF370" s="293"/>
      <c r="AG370" s="294"/>
      <c r="AH370" s="295"/>
      <c r="AI370" s="285"/>
      <c r="AJ370" s="285"/>
      <c r="AK370" s="286"/>
      <c r="AL370" s="215"/>
      <c r="AM370" s="215"/>
      <c r="AN370" s="215"/>
      <c r="AO370" s="215"/>
      <c r="AP370" s="216"/>
      <c r="AQ370" s="148"/>
      <c r="AR370" s="148"/>
      <c r="AT370" s="153"/>
      <c r="AU370" s="153"/>
      <c r="AV370" s="153"/>
      <c r="AW370" s="171"/>
      <c r="AX370" s="45"/>
      <c r="AY370" s="153"/>
      <c r="AZ370" s="153"/>
      <c r="BA370" s="45"/>
      <c r="BB370" s="45"/>
      <c r="BC370" s="45"/>
      <c r="BD370" s="45"/>
      <c r="BE370" s="3"/>
      <c r="BF370" s="3"/>
      <c r="BG370" s="3"/>
      <c r="BH370" s="3"/>
    </row>
    <row r="371" spans="3:60" ht="14.1" customHeight="1" x14ac:dyDescent="0.15">
      <c r="C371" s="296">
        <v>5</v>
      </c>
      <c r="D371" s="299" t="s">
        <v>118</v>
      </c>
      <c r="E371" s="302">
        <v>23</v>
      </c>
      <c r="F371" s="302" t="s">
        <v>119</v>
      </c>
      <c r="G371" s="296" t="s">
        <v>127</v>
      </c>
      <c r="H371" s="302"/>
      <c r="I371" s="217" t="s">
        <v>154</v>
      </c>
      <c r="J371" s="218"/>
      <c r="K371" s="219"/>
      <c r="L371" s="223">
        <f t="shared" ref="L371" si="123">$M$229</f>
        <v>2500</v>
      </c>
      <c r="M371" s="224"/>
      <c r="N371" s="224"/>
      <c r="O371" s="224"/>
      <c r="P371" s="229">
        <f t="shared" si="87"/>
        <v>40</v>
      </c>
      <c r="Q371" s="230"/>
      <c r="R371" s="230"/>
      <c r="S371" s="230"/>
      <c r="T371" s="230"/>
      <c r="U371" s="231"/>
      <c r="V371" s="238">
        <f t="shared" ref="V371" si="124">IF(AND(I371="○",AV371="●"),IF(L371=0,20,20+ROUNDDOWN((L371-1000)/1000,0)*20),0)</f>
        <v>40</v>
      </c>
      <c r="W371" s="238"/>
      <c r="X371" s="239"/>
      <c r="Y371" s="244">
        <f t="shared" ref="Y371" si="125">IF(AND(I371="○",AV371="●"),IF(P371&gt;=10,P371*0.2,0),0)</f>
        <v>8</v>
      </c>
      <c r="Z371" s="245"/>
      <c r="AA371" s="246"/>
      <c r="AB371" s="253">
        <f t="shared" ref="AB371" si="126">V371+Y371</f>
        <v>48</v>
      </c>
      <c r="AC371" s="254"/>
      <c r="AD371" s="254"/>
      <c r="AE371" s="255"/>
      <c r="AF371" s="287"/>
      <c r="AG371" s="288"/>
      <c r="AH371" s="289"/>
      <c r="AI371" s="284"/>
      <c r="AJ371" s="285"/>
      <c r="AK371" s="286"/>
      <c r="AL371" s="211">
        <f>IF(I371="○",AB371,ROUNDUP(AB371*AI371,1))</f>
        <v>48</v>
      </c>
      <c r="AM371" s="211"/>
      <c r="AN371" s="211"/>
      <c r="AO371" s="211"/>
      <c r="AP371" s="212"/>
      <c r="AQ371" s="148"/>
      <c r="AR371" s="148"/>
      <c r="AT371" s="153">
        <f>$AL371-ROUNDUP($AL371*$AL$37,1)</f>
        <v>36</v>
      </c>
      <c r="AU371" s="153"/>
      <c r="AV371" s="153" t="str">
        <f>IF(OR(I371="×",AV375="×"),"×","●")</f>
        <v>●</v>
      </c>
      <c r="AW371" s="171" t="str">
        <f>IF(AV371="●",IF(I371="定","-",I371),"-")</f>
        <v>○</v>
      </c>
      <c r="AX371" s="45"/>
      <c r="AY371" s="153"/>
      <c r="AZ371" s="153"/>
      <c r="BA371" s="45"/>
      <c r="BB371" s="45"/>
      <c r="BC371" s="45"/>
      <c r="BD371" s="45"/>
      <c r="BE371" s="3"/>
      <c r="BF371" s="3"/>
      <c r="BG371" s="3"/>
      <c r="BH371" s="3"/>
    </row>
    <row r="372" spans="3:60" ht="14.1" customHeight="1" x14ac:dyDescent="0.15">
      <c r="C372" s="297"/>
      <c r="D372" s="300"/>
      <c r="E372" s="303"/>
      <c r="F372" s="303"/>
      <c r="G372" s="297"/>
      <c r="H372" s="303"/>
      <c r="I372" s="217"/>
      <c r="J372" s="218"/>
      <c r="K372" s="219"/>
      <c r="L372" s="225"/>
      <c r="M372" s="226"/>
      <c r="N372" s="226"/>
      <c r="O372" s="226"/>
      <c r="P372" s="232"/>
      <c r="Q372" s="233"/>
      <c r="R372" s="233"/>
      <c r="S372" s="233"/>
      <c r="T372" s="233"/>
      <c r="U372" s="234"/>
      <c r="V372" s="240"/>
      <c r="W372" s="240"/>
      <c r="X372" s="241"/>
      <c r="Y372" s="247"/>
      <c r="Z372" s="248"/>
      <c r="AA372" s="249"/>
      <c r="AB372" s="256"/>
      <c r="AC372" s="257"/>
      <c r="AD372" s="257"/>
      <c r="AE372" s="258"/>
      <c r="AF372" s="290"/>
      <c r="AG372" s="291"/>
      <c r="AH372" s="292"/>
      <c r="AI372" s="285"/>
      <c r="AJ372" s="285"/>
      <c r="AK372" s="286"/>
      <c r="AL372" s="213"/>
      <c r="AM372" s="213"/>
      <c r="AN372" s="213"/>
      <c r="AO372" s="213"/>
      <c r="AP372" s="214"/>
      <c r="AQ372" s="148"/>
      <c r="AR372" s="148"/>
      <c r="AT372" s="153"/>
      <c r="AU372" s="153"/>
      <c r="AV372" s="153"/>
      <c r="AW372" s="171"/>
      <c r="AX372" s="45"/>
      <c r="AY372" s="153"/>
      <c r="AZ372" s="153"/>
      <c r="BA372" s="45"/>
      <c r="BB372" s="45"/>
      <c r="BC372" s="45"/>
      <c r="BD372" s="45"/>
      <c r="BE372" s="3"/>
      <c r="BF372" s="3"/>
      <c r="BG372" s="3"/>
      <c r="BH372" s="3"/>
    </row>
    <row r="373" spans="3:60" ht="14.1" customHeight="1" x14ac:dyDescent="0.15">
      <c r="C373" s="297"/>
      <c r="D373" s="300"/>
      <c r="E373" s="303"/>
      <c r="F373" s="303"/>
      <c r="G373" s="297"/>
      <c r="H373" s="303"/>
      <c r="I373" s="217"/>
      <c r="J373" s="218"/>
      <c r="K373" s="219"/>
      <c r="L373" s="225"/>
      <c r="M373" s="226"/>
      <c r="N373" s="226"/>
      <c r="O373" s="226"/>
      <c r="P373" s="232"/>
      <c r="Q373" s="233"/>
      <c r="R373" s="233"/>
      <c r="S373" s="233"/>
      <c r="T373" s="233"/>
      <c r="U373" s="234"/>
      <c r="V373" s="240"/>
      <c r="W373" s="240"/>
      <c r="X373" s="241"/>
      <c r="Y373" s="247"/>
      <c r="Z373" s="248"/>
      <c r="AA373" s="249"/>
      <c r="AB373" s="256"/>
      <c r="AC373" s="257"/>
      <c r="AD373" s="257"/>
      <c r="AE373" s="258"/>
      <c r="AF373" s="290"/>
      <c r="AG373" s="291"/>
      <c r="AH373" s="292"/>
      <c r="AI373" s="285"/>
      <c r="AJ373" s="285"/>
      <c r="AK373" s="286"/>
      <c r="AL373" s="213"/>
      <c r="AM373" s="213"/>
      <c r="AN373" s="213"/>
      <c r="AO373" s="213"/>
      <c r="AP373" s="214"/>
      <c r="AQ373" s="148"/>
      <c r="AR373" s="148"/>
      <c r="AT373" s="153"/>
      <c r="AU373" s="153"/>
      <c r="AV373" s="153"/>
      <c r="AW373" s="171"/>
      <c r="AX373" s="45"/>
      <c r="AY373" s="153"/>
      <c r="AZ373" s="153"/>
      <c r="BA373" s="45"/>
      <c r="BB373" s="45"/>
      <c r="BC373" s="45"/>
      <c r="BD373" s="45"/>
      <c r="BE373" s="3"/>
      <c r="BF373" s="3"/>
      <c r="BG373" s="3"/>
      <c r="BH373" s="3"/>
    </row>
    <row r="374" spans="3:60" ht="14.1" customHeight="1" x14ac:dyDescent="0.15">
      <c r="C374" s="298"/>
      <c r="D374" s="301"/>
      <c r="E374" s="304"/>
      <c r="F374" s="304"/>
      <c r="G374" s="298"/>
      <c r="H374" s="304"/>
      <c r="I374" s="220"/>
      <c r="J374" s="221"/>
      <c r="K374" s="222"/>
      <c r="L374" s="227"/>
      <c r="M374" s="228"/>
      <c r="N374" s="228"/>
      <c r="O374" s="228"/>
      <c r="P374" s="235"/>
      <c r="Q374" s="236"/>
      <c r="R374" s="236"/>
      <c r="S374" s="236"/>
      <c r="T374" s="236"/>
      <c r="U374" s="237"/>
      <c r="V374" s="242"/>
      <c r="W374" s="242"/>
      <c r="X374" s="243"/>
      <c r="Y374" s="250"/>
      <c r="Z374" s="251"/>
      <c r="AA374" s="252"/>
      <c r="AB374" s="259"/>
      <c r="AC374" s="260"/>
      <c r="AD374" s="260"/>
      <c r="AE374" s="261"/>
      <c r="AF374" s="293"/>
      <c r="AG374" s="294"/>
      <c r="AH374" s="295"/>
      <c r="AI374" s="285"/>
      <c r="AJ374" s="285"/>
      <c r="AK374" s="286"/>
      <c r="AL374" s="215"/>
      <c r="AM374" s="215"/>
      <c r="AN374" s="215"/>
      <c r="AO374" s="215"/>
      <c r="AP374" s="216"/>
      <c r="AQ374" s="148"/>
      <c r="AR374" s="148"/>
      <c r="AT374" s="153"/>
      <c r="AU374" s="153"/>
      <c r="AV374" s="153"/>
      <c r="AW374" s="171"/>
      <c r="AX374" s="45"/>
      <c r="AY374" s="153"/>
      <c r="AZ374" s="153"/>
      <c r="BA374" s="45"/>
      <c r="BB374" s="45"/>
      <c r="BC374" s="45"/>
      <c r="BD374" s="45"/>
      <c r="BE374" s="3"/>
      <c r="BF374" s="3"/>
      <c r="BG374" s="3"/>
      <c r="BH374" s="3"/>
    </row>
    <row r="375" spans="3:60" ht="14.1" customHeight="1" x14ac:dyDescent="0.15">
      <c r="C375" s="262">
        <v>5</v>
      </c>
      <c r="D375" s="265" t="s">
        <v>118</v>
      </c>
      <c r="E375" s="268">
        <v>24</v>
      </c>
      <c r="F375" s="268" t="s">
        <v>119</v>
      </c>
      <c r="G375" s="262" t="s">
        <v>128</v>
      </c>
      <c r="H375" s="268"/>
      <c r="I375" s="217" t="s">
        <v>155</v>
      </c>
      <c r="J375" s="218"/>
      <c r="K375" s="219"/>
      <c r="L375" s="223">
        <f t="shared" ref="L375" si="127">$M$229</f>
        <v>2500</v>
      </c>
      <c r="M375" s="224"/>
      <c r="N375" s="224"/>
      <c r="O375" s="224"/>
      <c r="P375" s="229">
        <f t="shared" si="87"/>
        <v>40</v>
      </c>
      <c r="Q375" s="230"/>
      <c r="R375" s="230"/>
      <c r="S375" s="230"/>
      <c r="T375" s="230"/>
      <c r="U375" s="231"/>
      <c r="V375" s="238">
        <f t="shared" ref="V375" si="128">IF(AND(I375="△",AV375="●"),IF(L375=0,20,20+ROUNDDOWN((L375-1000)/1000,0)*20),0)</f>
        <v>40</v>
      </c>
      <c r="W375" s="238"/>
      <c r="X375" s="239"/>
      <c r="Y375" s="244">
        <f t="shared" ref="Y375" si="129">IF(AND(I375="△",AV375="●"),IF(P375&gt;=10,P375*0.2,0),0)</f>
        <v>8</v>
      </c>
      <c r="Z375" s="245"/>
      <c r="AA375" s="246"/>
      <c r="AB375" s="253">
        <f t="shared" ref="AB375" si="130">V375+Y375</f>
        <v>48</v>
      </c>
      <c r="AC375" s="254"/>
      <c r="AD375" s="254"/>
      <c r="AE375" s="255"/>
      <c r="AF375" s="200">
        <v>1</v>
      </c>
      <c r="AG375" s="201"/>
      <c r="AH375" s="202"/>
      <c r="AI375" s="206">
        <f>IF(AF375=1,$AL$37,IF(AF375=2,$AL$55,IF(AF375=3,$AL$74,IF(AF375=4,$AL$93,IF(AF375=5,$AL$112,IF(AF375=6,$AL$131,IF(AF375=7,$AL$150,IF(AF375=8,$AL$169,IF(AF375=9,$AL$188,IF(AF375=10,$AL$207,0))))))))))</f>
        <v>0.25</v>
      </c>
      <c r="AJ375" s="207"/>
      <c r="AK375" s="208"/>
      <c r="AL375" s="211">
        <f>IF(I375="○",AB375,ROUNDUP(AB375*AI375,1))</f>
        <v>12</v>
      </c>
      <c r="AM375" s="211"/>
      <c r="AN375" s="211"/>
      <c r="AO375" s="211"/>
      <c r="AP375" s="212"/>
      <c r="AQ375" s="148"/>
      <c r="AR375" s="148"/>
      <c r="AT375" s="153"/>
      <c r="AU375" s="171"/>
      <c r="AV375" s="153" t="str">
        <f>IF(OR(I375="×",AV379="×"),"×","●")</f>
        <v>●</v>
      </c>
      <c r="AW375" s="171" t="str">
        <f>IF(AV375="●",IF(I375="定","-",I375),"-")</f>
        <v>△</v>
      </c>
      <c r="AX375" s="45"/>
      <c r="AY375" s="153"/>
      <c r="AZ375" s="171"/>
      <c r="BA375" s="45"/>
      <c r="BB375" s="45"/>
      <c r="BC375" s="45"/>
      <c r="BD375" s="45"/>
      <c r="BE375" s="3"/>
      <c r="BF375" s="3"/>
      <c r="BG375" s="3"/>
      <c r="BH375" s="3"/>
    </row>
    <row r="376" spans="3:60" ht="14.1" customHeight="1" x14ac:dyDescent="0.15">
      <c r="C376" s="263"/>
      <c r="D376" s="266"/>
      <c r="E376" s="269"/>
      <c r="F376" s="269"/>
      <c r="G376" s="263"/>
      <c r="H376" s="269"/>
      <c r="I376" s="217"/>
      <c r="J376" s="218"/>
      <c r="K376" s="219"/>
      <c r="L376" s="225"/>
      <c r="M376" s="226"/>
      <c r="N376" s="226"/>
      <c r="O376" s="226"/>
      <c r="P376" s="232"/>
      <c r="Q376" s="233"/>
      <c r="R376" s="233"/>
      <c r="S376" s="233"/>
      <c r="T376" s="233"/>
      <c r="U376" s="234"/>
      <c r="V376" s="240"/>
      <c r="W376" s="240"/>
      <c r="X376" s="241"/>
      <c r="Y376" s="247"/>
      <c r="Z376" s="248"/>
      <c r="AA376" s="249"/>
      <c r="AB376" s="256"/>
      <c r="AC376" s="257"/>
      <c r="AD376" s="257"/>
      <c r="AE376" s="258"/>
      <c r="AF376" s="200"/>
      <c r="AG376" s="201"/>
      <c r="AH376" s="202"/>
      <c r="AI376" s="209"/>
      <c r="AJ376" s="209"/>
      <c r="AK376" s="210"/>
      <c r="AL376" s="213"/>
      <c r="AM376" s="213"/>
      <c r="AN376" s="213"/>
      <c r="AO376" s="213"/>
      <c r="AP376" s="214"/>
      <c r="AQ376" s="148"/>
      <c r="AR376" s="148"/>
      <c r="AT376" s="153"/>
      <c r="AU376" s="171"/>
      <c r="AV376" s="153"/>
      <c r="AW376" s="171"/>
      <c r="AX376" s="45"/>
      <c r="AY376" s="153"/>
      <c r="AZ376" s="171"/>
      <c r="BA376" s="45"/>
      <c r="BB376" s="45"/>
      <c r="BC376" s="45"/>
      <c r="BD376" s="45"/>
      <c r="BE376" s="3"/>
      <c r="BF376" s="3"/>
      <c r="BG376" s="3"/>
      <c r="BH376" s="3"/>
    </row>
    <row r="377" spans="3:60" ht="14.1" customHeight="1" x14ac:dyDescent="0.15">
      <c r="C377" s="263"/>
      <c r="D377" s="266"/>
      <c r="E377" s="269"/>
      <c r="F377" s="269"/>
      <c r="G377" s="263"/>
      <c r="H377" s="269"/>
      <c r="I377" s="217"/>
      <c r="J377" s="218"/>
      <c r="K377" s="219"/>
      <c r="L377" s="225"/>
      <c r="M377" s="226"/>
      <c r="N377" s="226"/>
      <c r="O377" s="226"/>
      <c r="P377" s="232"/>
      <c r="Q377" s="233"/>
      <c r="R377" s="233"/>
      <c r="S377" s="233"/>
      <c r="T377" s="233"/>
      <c r="U377" s="234"/>
      <c r="V377" s="240"/>
      <c r="W377" s="240"/>
      <c r="X377" s="241"/>
      <c r="Y377" s="247"/>
      <c r="Z377" s="248"/>
      <c r="AA377" s="249"/>
      <c r="AB377" s="256"/>
      <c r="AC377" s="257"/>
      <c r="AD377" s="257"/>
      <c r="AE377" s="258"/>
      <c r="AF377" s="200"/>
      <c r="AG377" s="201"/>
      <c r="AH377" s="202"/>
      <c r="AI377" s="209"/>
      <c r="AJ377" s="209"/>
      <c r="AK377" s="210"/>
      <c r="AL377" s="213"/>
      <c r="AM377" s="213"/>
      <c r="AN377" s="213"/>
      <c r="AO377" s="213"/>
      <c r="AP377" s="214"/>
      <c r="AQ377" s="148"/>
      <c r="AR377" s="148"/>
      <c r="AT377" s="153"/>
      <c r="AU377" s="171"/>
      <c r="AV377" s="153"/>
      <c r="AW377" s="171"/>
      <c r="AX377" s="45"/>
      <c r="AY377" s="153"/>
      <c r="AZ377" s="171"/>
      <c r="BA377" s="45"/>
      <c r="BB377" s="45"/>
      <c r="BC377" s="45"/>
      <c r="BD377" s="45"/>
      <c r="BE377" s="3"/>
      <c r="BF377" s="3"/>
      <c r="BG377" s="3"/>
      <c r="BH377" s="3"/>
    </row>
    <row r="378" spans="3:60" ht="14.1" customHeight="1" x14ac:dyDescent="0.15">
      <c r="C378" s="264"/>
      <c r="D378" s="267"/>
      <c r="E378" s="270"/>
      <c r="F378" s="270"/>
      <c r="G378" s="264"/>
      <c r="H378" s="270"/>
      <c r="I378" s="220"/>
      <c r="J378" s="221"/>
      <c r="K378" s="222"/>
      <c r="L378" s="227"/>
      <c r="M378" s="228"/>
      <c r="N378" s="228"/>
      <c r="O378" s="228"/>
      <c r="P378" s="235"/>
      <c r="Q378" s="236"/>
      <c r="R378" s="236"/>
      <c r="S378" s="236"/>
      <c r="T378" s="236"/>
      <c r="U378" s="237"/>
      <c r="V378" s="242"/>
      <c r="W378" s="242"/>
      <c r="X378" s="243"/>
      <c r="Y378" s="250"/>
      <c r="Z378" s="251"/>
      <c r="AA378" s="252"/>
      <c r="AB378" s="259"/>
      <c r="AC378" s="260"/>
      <c r="AD378" s="260"/>
      <c r="AE378" s="261"/>
      <c r="AF378" s="203"/>
      <c r="AG378" s="204"/>
      <c r="AH378" s="205"/>
      <c r="AI378" s="209"/>
      <c r="AJ378" s="209"/>
      <c r="AK378" s="210"/>
      <c r="AL378" s="215"/>
      <c r="AM378" s="215"/>
      <c r="AN378" s="215"/>
      <c r="AO378" s="215"/>
      <c r="AP378" s="216"/>
      <c r="AQ378" s="148"/>
      <c r="AR378" s="148"/>
      <c r="AT378" s="153"/>
      <c r="AU378" s="171"/>
      <c r="AV378" s="153"/>
      <c r="AW378" s="171"/>
      <c r="AX378" s="45"/>
      <c r="AY378" s="153"/>
      <c r="AZ378" s="171"/>
      <c r="BA378" s="45"/>
      <c r="BB378" s="45"/>
      <c r="BC378" s="45"/>
      <c r="BD378" s="45"/>
      <c r="BE378" s="3"/>
      <c r="BF378" s="3"/>
      <c r="BG378" s="3"/>
      <c r="BH378" s="3"/>
    </row>
    <row r="379" spans="3:60" ht="14.1" customHeight="1" x14ac:dyDescent="0.15">
      <c r="C379" s="262">
        <v>5</v>
      </c>
      <c r="D379" s="265" t="s">
        <v>118</v>
      </c>
      <c r="E379" s="268">
        <v>25</v>
      </c>
      <c r="F379" s="268" t="s">
        <v>119</v>
      </c>
      <c r="G379" s="262" t="s">
        <v>129</v>
      </c>
      <c r="H379" s="268"/>
      <c r="I379" s="217" t="s">
        <v>155</v>
      </c>
      <c r="J379" s="218"/>
      <c r="K379" s="219"/>
      <c r="L379" s="223">
        <f t="shared" ref="L379" si="131">$M$229</f>
        <v>2500</v>
      </c>
      <c r="M379" s="224"/>
      <c r="N379" s="224"/>
      <c r="O379" s="224"/>
      <c r="P379" s="229">
        <f t="shared" si="87"/>
        <v>40</v>
      </c>
      <c r="Q379" s="230"/>
      <c r="R379" s="230"/>
      <c r="S379" s="230"/>
      <c r="T379" s="230"/>
      <c r="U379" s="231"/>
      <c r="V379" s="238">
        <f t="shared" ref="V379" si="132">IF(AND(I379="△",AV379="●"),IF(L379=0,20,20+ROUNDDOWN((L379-1000)/1000,0)*20),0)</f>
        <v>40</v>
      </c>
      <c r="W379" s="238"/>
      <c r="X379" s="239"/>
      <c r="Y379" s="244">
        <f t="shared" ref="Y379" si="133">IF(AND(I379="△",AV379="●"),IF(P379&gt;=10,P379*0.2,0),0)</f>
        <v>8</v>
      </c>
      <c r="Z379" s="245"/>
      <c r="AA379" s="246"/>
      <c r="AB379" s="253">
        <f t="shared" ref="AB379" si="134">V379+Y379</f>
        <v>48</v>
      </c>
      <c r="AC379" s="254"/>
      <c r="AD379" s="254"/>
      <c r="AE379" s="255"/>
      <c r="AF379" s="200">
        <v>1</v>
      </c>
      <c r="AG379" s="201"/>
      <c r="AH379" s="202"/>
      <c r="AI379" s="206">
        <f>IF(AF379=1,$AL$37,IF(AF379=2,$AL$55,IF(AF379=3,$AL$74,IF(AF379=4,$AL$93,IF(AF379=5,$AL$112,IF(AF379=6,$AL$131,IF(AF379=7,$AL$150,IF(AF379=8,$AL$169,IF(AF379=9,$AL$188,IF(AF379=10,$AL$207,0))))))))))</f>
        <v>0.25</v>
      </c>
      <c r="AJ379" s="207"/>
      <c r="AK379" s="208"/>
      <c r="AL379" s="211">
        <f>IF(I379="○",AB379,ROUNDUP(AB379*AI379,1))</f>
        <v>12</v>
      </c>
      <c r="AM379" s="211"/>
      <c r="AN379" s="211"/>
      <c r="AO379" s="211"/>
      <c r="AP379" s="212"/>
      <c r="AQ379" s="148"/>
      <c r="AR379" s="148"/>
      <c r="AT379" s="153"/>
      <c r="AU379" s="171"/>
      <c r="AV379" s="153" t="str">
        <f>IF(OR(I379="×",AV383="×"),"×","●")</f>
        <v>●</v>
      </c>
      <c r="AW379" s="171" t="str">
        <f>IF(AV379="●",IF(I379="定","-",I379),"-")</f>
        <v>△</v>
      </c>
      <c r="AX379" s="45"/>
      <c r="AY379" s="153"/>
      <c r="AZ379" s="171"/>
      <c r="BA379" s="45"/>
      <c r="BB379" s="45"/>
      <c r="BC379" s="45"/>
      <c r="BD379" s="45"/>
      <c r="BE379" s="3"/>
      <c r="BF379" s="3"/>
      <c r="BG379" s="3"/>
      <c r="BH379" s="3"/>
    </row>
    <row r="380" spans="3:60" ht="14.1" customHeight="1" x14ac:dyDescent="0.15">
      <c r="C380" s="263"/>
      <c r="D380" s="266"/>
      <c r="E380" s="269"/>
      <c r="F380" s="269"/>
      <c r="G380" s="263"/>
      <c r="H380" s="269"/>
      <c r="I380" s="217"/>
      <c r="J380" s="218"/>
      <c r="K380" s="219"/>
      <c r="L380" s="225"/>
      <c r="M380" s="226"/>
      <c r="N380" s="226"/>
      <c r="O380" s="226"/>
      <c r="P380" s="232"/>
      <c r="Q380" s="233"/>
      <c r="R380" s="233"/>
      <c r="S380" s="233"/>
      <c r="T380" s="233"/>
      <c r="U380" s="234"/>
      <c r="V380" s="240"/>
      <c r="W380" s="240"/>
      <c r="X380" s="241"/>
      <c r="Y380" s="247"/>
      <c r="Z380" s="248"/>
      <c r="AA380" s="249"/>
      <c r="AB380" s="256"/>
      <c r="AC380" s="257"/>
      <c r="AD380" s="257"/>
      <c r="AE380" s="258"/>
      <c r="AF380" s="200"/>
      <c r="AG380" s="201"/>
      <c r="AH380" s="202"/>
      <c r="AI380" s="209"/>
      <c r="AJ380" s="209"/>
      <c r="AK380" s="210"/>
      <c r="AL380" s="213"/>
      <c r="AM380" s="213"/>
      <c r="AN380" s="213"/>
      <c r="AO380" s="213"/>
      <c r="AP380" s="214"/>
      <c r="AQ380" s="148"/>
      <c r="AR380" s="148"/>
      <c r="AT380" s="153"/>
      <c r="AU380" s="171"/>
      <c r="AV380" s="153"/>
      <c r="AW380" s="171"/>
      <c r="AX380" s="45"/>
      <c r="AY380" s="153"/>
      <c r="AZ380" s="171"/>
      <c r="BA380" s="45"/>
      <c r="BB380" s="45"/>
      <c r="BC380" s="45"/>
      <c r="BD380" s="45"/>
      <c r="BE380" s="3"/>
      <c r="BF380" s="3"/>
      <c r="BG380" s="3"/>
      <c r="BH380" s="3"/>
    </row>
    <row r="381" spans="3:60" ht="14.1" customHeight="1" x14ac:dyDescent="0.15">
      <c r="C381" s="263"/>
      <c r="D381" s="266"/>
      <c r="E381" s="269"/>
      <c r="F381" s="269"/>
      <c r="G381" s="263"/>
      <c r="H381" s="269"/>
      <c r="I381" s="217"/>
      <c r="J381" s="218"/>
      <c r="K381" s="219"/>
      <c r="L381" s="225"/>
      <c r="M381" s="226"/>
      <c r="N381" s="226"/>
      <c r="O381" s="226"/>
      <c r="P381" s="232"/>
      <c r="Q381" s="233"/>
      <c r="R381" s="233"/>
      <c r="S381" s="233"/>
      <c r="T381" s="233"/>
      <c r="U381" s="234"/>
      <c r="V381" s="240"/>
      <c r="W381" s="240"/>
      <c r="X381" s="241"/>
      <c r="Y381" s="247"/>
      <c r="Z381" s="248"/>
      <c r="AA381" s="249"/>
      <c r="AB381" s="256"/>
      <c r="AC381" s="257"/>
      <c r="AD381" s="257"/>
      <c r="AE381" s="258"/>
      <c r="AF381" s="200"/>
      <c r="AG381" s="201"/>
      <c r="AH381" s="202"/>
      <c r="AI381" s="209"/>
      <c r="AJ381" s="209"/>
      <c r="AK381" s="210"/>
      <c r="AL381" s="213"/>
      <c r="AM381" s="213"/>
      <c r="AN381" s="213"/>
      <c r="AO381" s="213"/>
      <c r="AP381" s="214"/>
      <c r="AQ381" s="148"/>
      <c r="AR381" s="148"/>
      <c r="AT381" s="153"/>
      <c r="AU381" s="171"/>
      <c r="AV381" s="153"/>
      <c r="AW381" s="171"/>
      <c r="AX381" s="45"/>
      <c r="AY381" s="153"/>
      <c r="AZ381" s="171"/>
      <c r="BA381" s="45"/>
      <c r="BB381" s="45"/>
      <c r="BC381" s="45"/>
      <c r="BD381" s="45"/>
      <c r="BE381" s="3"/>
      <c r="BF381" s="3"/>
      <c r="BG381" s="3"/>
      <c r="BH381" s="3"/>
    </row>
    <row r="382" spans="3:60" ht="14.1" customHeight="1" x14ac:dyDescent="0.15">
      <c r="C382" s="264"/>
      <c r="D382" s="267"/>
      <c r="E382" s="270"/>
      <c r="F382" s="270"/>
      <c r="G382" s="264"/>
      <c r="H382" s="270"/>
      <c r="I382" s="220"/>
      <c r="J382" s="221"/>
      <c r="K382" s="222"/>
      <c r="L382" s="227"/>
      <c r="M382" s="228"/>
      <c r="N382" s="228"/>
      <c r="O382" s="228"/>
      <c r="P382" s="235"/>
      <c r="Q382" s="236"/>
      <c r="R382" s="236"/>
      <c r="S382" s="236"/>
      <c r="T382" s="236"/>
      <c r="U382" s="237"/>
      <c r="V382" s="242"/>
      <c r="W382" s="242"/>
      <c r="X382" s="243"/>
      <c r="Y382" s="250"/>
      <c r="Z382" s="251"/>
      <c r="AA382" s="252"/>
      <c r="AB382" s="259"/>
      <c r="AC382" s="260"/>
      <c r="AD382" s="260"/>
      <c r="AE382" s="261"/>
      <c r="AF382" s="203"/>
      <c r="AG382" s="204"/>
      <c r="AH382" s="205"/>
      <c r="AI382" s="209"/>
      <c r="AJ382" s="209"/>
      <c r="AK382" s="210"/>
      <c r="AL382" s="215"/>
      <c r="AM382" s="215"/>
      <c r="AN382" s="215"/>
      <c r="AO382" s="215"/>
      <c r="AP382" s="216"/>
      <c r="AQ382" s="148"/>
      <c r="AR382" s="148"/>
      <c r="AT382" s="153"/>
      <c r="AU382" s="171"/>
      <c r="AV382" s="153"/>
      <c r="AW382" s="171"/>
      <c r="AX382" s="45"/>
      <c r="AY382" s="153"/>
      <c r="AZ382" s="171"/>
      <c r="BA382" s="45"/>
      <c r="BB382" s="45"/>
      <c r="BC382" s="45"/>
      <c r="BD382" s="45"/>
      <c r="BE382" s="3"/>
      <c r="BF382" s="3"/>
      <c r="BG382" s="3"/>
      <c r="BH382" s="3"/>
    </row>
    <row r="383" spans="3:60" ht="14.1" customHeight="1" x14ac:dyDescent="0.15">
      <c r="C383" s="262">
        <v>5</v>
      </c>
      <c r="D383" s="265" t="s">
        <v>118</v>
      </c>
      <c r="E383" s="268">
        <v>26</v>
      </c>
      <c r="F383" s="268" t="s">
        <v>119</v>
      </c>
      <c r="G383" s="262" t="s">
        <v>123</v>
      </c>
      <c r="H383" s="268"/>
      <c r="I383" s="217" t="s">
        <v>155</v>
      </c>
      <c r="J383" s="218"/>
      <c r="K383" s="219"/>
      <c r="L383" s="223">
        <f t="shared" ref="L383" si="135">$M$229</f>
        <v>2500</v>
      </c>
      <c r="M383" s="224"/>
      <c r="N383" s="224"/>
      <c r="O383" s="224"/>
      <c r="P383" s="229">
        <f t="shared" si="87"/>
        <v>40</v>
      </c>
      <c r="Q383" s="230"/>
      <c r="R383" s="230"/>
      <c r="S383" s="230"/>
      <c r="T383" s="230"/>
      <c r="U383" s="231"/>
      <c r="V383" s="238">
        <f t="shared" ref="V383" si="136">IF(AND(I383="△",AV383="●"),IF(L383=0,20,20+ROUNDDOWN((L383-1000)/1000,0)*20),0)</f>
        <v>40</v>
      </c>
      <c r="W383" s="238"/>
      <c r="X383" s="239"/>
      <c r="Y383" s="244">
        <f t="shared" ref="Y383" si="137">IF(AND(I383="△",AV383="●"),IF(P383&gt;=10,P383*0.2,0),0)</f>
        <v>8</v>
      </c>
      <c r="Z383" s="245"/>
      <c r="AA383" s="246"/>
      <c r="AB383" s="253">
        <f t="shared" ref="AB383" si="138">V383+Y383</f>
        <v>48</v>
      </c>
      <c r="AC383" s="254"/>
      <c r="AD383" s="254"/>
      <c r="AE383" s="255"/>
      <c r="AF383" s="200">
        <v>1</v>
      </c>
      <c r="AG383" s="201"/>
      <c r="AH383" s="202"/>
      <c r="AI383" s="206">
        <f>IF(AF383=1,$AL$37,IF(AF383=2,$AL$55,IF(AF383=3,$AL$74,IF(AF383=4,$AL$93,IF(AF383=5,$AL$112,IF(AF383=6,$AL$131,IF(AF383=7,$AL$150,IF(AF383=8,$AL$169,IF(AF383=9,$AL$188,IF(AF383=10,$AL$207,0))))))))))</f>
        <v>0.25</v>
      </c>
      <c r="AJ383" s="207"/>
      <c r="AK383" s="208"/>
      <c r="AL383" s="211">
        <f>IF(I383="○",AB383,ROUNDUP(AB383*AI383,1))</f>
        <v>12</v>
      </c>
      <c r="AM383" s="211"/>
      <c r="AN383" s="211"/>
      <c r="AO383" s="211"/>
      <c r="AP383" s="212"/>
      <c r="AQ383" s="148"/>
      <c r="AR383" s="148"/>
      <c r="AT383" s="153"/>
      <c r="AU383" s="171"/>
      <c r="AV383" s="153" t="str">
        <f>IF(OR(I383="×",AV387="×"),"×","●")</f>
        <v>●</v>
      </c>
      <c r="AW383" s="171" t="str">
        <f>IF(AV383="●",IF(I383="定","-",I383),"-")</f>
        <v>△</v>
      </c>
      <c r="AX383" s="45"/>
      <c r="AY383" s="153"/>
      <c r="AZ383" s="171"/>
      <c r="BA383" s="45"/>
      <c r="BB383" s="45"/>
      <c r="BC383" s="45"/>
      <c r="BD383" s="45"/>
      <c r="BE383" s="3"/>
      <c r="BF383" s="3"/>
      <c r="BG383" s="3"/>
      <c r="BH383" s="3"/>
    </row>
    <row r="384" spans="3:60" ht="14.1" customHeight="1" x14ac:dyDescent="0.15">
      <c r="C384" s="263"/>
      <c r="D384" s="266"/>
      <c r="E384" s="269"/>
      <c r="F384" s="269"/>
      <c r="G384" s="263"/>
      <c r="H384" s="269"/>
      <c r="I384" s="217"/>
      <c r="J384" s="218"/>
      <c r="K384" s="219"/>
      <c r="L384" s="225"/>
      <c r="M384" s="226"/>
      <c r="N384" s="226"/>
      <c r="O384" s="226"/>
      <c r="P384" s="232"/>
      <c r="Q384" s="233"/>
      <c r="R384" s="233"/>
      <c r="S384" s="233"/>
      <c r="T384" s="233"/>
      <c r="U384" s="234"/>
      <c r="V384" s="240"/>
      <c r="W384" s="240"/>
      <c r="X384" s="241"/>
      <c r="Y384" s="247"/>
      <c r="Z384" s="248"/>
      <c r="AA384" s="249"/>
      <c r="AB384" s="256"/>
      <c r="AC384" s="257"/>
      <c r="AD384" s="257"/>
      <c r="AE384" s="258"/>
      <c r="AF384" s="200"/>
      <c r="AG384" s="201"/>
      <c r="AH384" s="202"/>
      <c r="AI384" s="209"/>
      <c r="AJ384" s="209"/>
      <c r="AK384" s="210"/>
      <c r="AL384" s="213"/>
      <c r="AM384" s="213"/>
      <c r="AN384" s="213"/>
      <c r="AO384" s="213"/>
      <c r="AP384" s="214"/>
      <c r="AQ384" s="148"/>
      <c r="AR384" s="148"/>
      <c r="AT384" s="153"/>
      <c r="AU384" s="171"/>
      <c r="AV384" s="153"/>
      <c r="AW384" s="171"/>
      <c r="AX384" s="45"/>
      <c r="AY384" s="153"/>
      <c r="AZ384" s="171"/>
      <c r="BA384" s="45"/>
      <c r="BB384" s="45"/>
      <c r="BC384" s="45"/>
      <c r="BD384" s="45"/>
      <c r="BE384" s="3"/>
      <c r="BF384" s="3"/>
      <c r="BG384" s="3"/>
      <c r="BH384" s="3"/>
    </row>
    <row r="385" spans="3:60" ht="14.1" customHeight="1" x14ac:dyDescent="0.15">
      <c r="C385" s="263"/>
      <c r="D385" s="266"/>
      <c r="E385" s="269"/>
      <c r="F385" s="269"/>
      <c r="G385" s="263"/>
      <c r="H385" s="269"/>
      <c r="I385" s="217"/>
      <c r="J385" s="218"/>
      <c r="K385" s="219"/>
      <c r="L385" s="225"/>
      <c r="M385" s="226"/>
      <c r="N385" s="226"/>
      <c r="O385" s="226"/>
      <c r="P385" s="232"/>
      <c r="Q385" s="233"/>
      <c r="R385" s="233"/>
      <c r="S385" s="233"/>
      <c r="T385" s="233"/>
      <c r="U385" s="234"/>
      <c r="V385" s="240"/>
      <c r="W385" s="240"/>
      <c r="X385" s="241"/>
      <c r="Y385" s="247"/>
      <c r="Z385" s="248"/>
      <c r="AA385" s="249"/>
      <c r="AB385" s="256"/>
      <c r="AC385" s="257"/>
      <c r="AD385" s="257"/>
      <c r="AE385" s="258"/>
      <c r="AF385" s="200"/>
      <c r="AG385" s="201"/>
      <c r="AH385" s="202"/>
      <c r="AI385" s="209"/>
      <c r="AJ385" s="209"/>
      <c r="AK385" s="210"/>
      <c r="AL385" s="213"/>
      <c r="AM385" s="213"/>
      <c r="AN385" s="213"/>
      <c r="AO385" s="213"/>
      <c r="AP385" s="214"/>
      <c r="AQ385" s="148"/>
      <c r="AR385" s="148"/>
      <c r="AT385" s="153"/>
      <c r="AU385" s="171"/>
      <c r="AV385" s="153"/>
      <c r="AW385" s="171"/>
      <c r="AX385" s="45"/>
      <c r="AY385" s="153"/>
      <c r="AZ385" s="171"/>
      <c r="BA385" s="45"/>
      <c r="BB385" s="45"/>
      <c r="BC385" s="45"/>
      <c r="BD385" s="45"/>
      <c r="BE385" s="3"/>
      <c r="BF385" s="3"/>
      <c r="BG385" s="3"/>
      <c r="BH385" s="3"/>
    </row>
    <row r="386" spans="3:60" ht="14.1" customHeight="1" x14ac:dyDescent="0.15">
      <c r="C386" s="264"/>
      <c r="D386" s="267"/>
      <c r="E386" s="270"/>
      <c r="F386" s="270"/>
      <c r="G386" s="264"/>
      <c r="H386" s="270"/>
      <c r="I386" s="220"/>
      <c r="J386" s="221"/>
      <c r="K386" s="222"/>
      <c r="L386" s="227"/>
      <c r="M386" s="228"/>
      <c r="N386" s="228"/>
      <c r="O386" s="228"/>
      <c r="P386" s="235"/>
      <c r="Q386" s="236"/>
      <c r="R386" s="236"/>
      <c r="S386" s="236"/>
      <c r="T386" s="236"/>
      <c r="U386" s="237"/>
      <c r="V386" s="242"/>
      <c r="W386" s="242"/>
      <c r="X386" s="243"/>
      <c r="Y386" s="250"/>
      <c r="Z386" s="251"/>
      <c r="AA386" s="252"/>
      <c r="AB386" s="259"/>
      <c r="AC386" s="260"/>
      <c r="AD386" s="260"/>
      <c r="AE386" s="261"/>
      <c r="AF386" s="203"/>
      <c r="AG386" s="204"/>
      <c r="AH386" s="205"/>
      <c r="AI386" s="209"/>
      <c r="AJ386" s="209"/>
      <c r="AK386" s="210"/>
      <c r="AL386" s="215"/>
      <c r="AM386" s="215"/>
      <c r="AN386" s="215"/>
      <c r="AO386" s="215"/>
      <c r="AP386" s="216"/>
      <c r="AQ386" s="148"/>
      <c r="AR386" s="148"/>
      <c r="AT386" s="153"/>
      <c r="AU386" s="171"/>
      <c r="AV386" s="153"/>
      <c r="AW386" s="171"/>
      <c r="AX386" s="45"/>
      <c r="AY386" s="153"/>
      <c r="AZ386" s="171"/>
      <c r="BA386" s="45"/>
      <c r="BB386" s="45"/>
      <c r="BC386" s="45"/>
      <c r="BD386" s="45"/>
      <c r="BE386" s="3"/>
      <c r="BF386" s="3"/>
      <c r="BG386" s="3"/>
      <c r="BH386" s="3"/>
    </row>
    <row r="387" spans="3:60" ht="14.1" customHeight="1" x14ac:dyDescent="0.15">
      <c r="C387" s="262">
        <v>5</v>
      </c>
      <c r="D387" s="265" t="s">
        <v>118</v>
      </c>
      <c r="E387" s="268">
        <v>27</v>
      </c>
      <c r="F387" s="268" t="s">
        <v>119</v>
      </c>
      <c r="G387" s="262" t="s">
        <v>124</v>
      </c>
      <c r="H387" s="268"/>
      <c r="I387" s="217" t="s">
        <v>155</v>
      </c>
      <c r="J387" s="218"/>
      <c r="K387" s="219"/>
      <c r="L387" s="223">
        <f t="shared" ref="L387" si="139">$M$229</f>
        <v>2500</v>
      </c>
      <c r="M387" s="224"/>
      <c r="N387" s="224"/>
      <c r="O387" s="224"/>
      <c r="P387" s="229">
        <f t="shared" si="87"/>
        <v>40</v>
      </c>
      <c r="Q387" s="230"/>
      <c r="R387" s="230"/>
      <c r="S387" s="230"/>
      <c r="T387" s="230"/>
      <c r="U387" s="231"/>
      <c r="V387" s="238">
        <f t="shared" ref="V387" si="140">IF(AND(I387="△",AV387="●"),IF(L387=0,20,20+ROUNDDOWN((L387-1000)/1000,0)*20),0)</f>
        <v>40</v>
      </c>
      <c r="W387" s="238"/>
      <c r="X387" s="239"/>
      <c r="Y387" s="244">
        <f t="shared" ref="Y387" si="141">IF(AND(I387="△",AV387="●"),IF(P387&gt;=10,P387*0.2,0),0)</f>
        <v>8</v>
      </c>
      <c r="Z387" s="245"/>
      <c r="AA387" s="246"/>
      <c r="AB387" s="253">
        <f t="shared" ref="AB387" si="142">V387+Y387</f>
        <v>48</v>
      </c>
      <c r="AC387" s="254"/>
      <c r="AD387" s="254"/>
      <c r="AE387" s="255"/>
      <c r="AF387" s="200">
        <v>1</v>
      </c>
      <c r="AG387" s="201"/>
      <c r="AH387" s="202"/>
      <c r="AI387" s="206">
        <f>IF(AF387=1,$AL$37,IF(AF387=2,$AL$55,IF(AF387=3,$AL$74,IF(AF387=4,$AL$93,IF(AF387=5,$AL$112,IF(AF387=6,$AL$131,IF(AF387=7,$AL$150,IF(AF387=8,$AL$169,IF(AF387=9,$AL$188,IF(AF387=10,$AL$207,0))))))))))</f>
        <v>0.25</v>
      </c>
      <c r="AJ387" s="207"/>
      <c r="AK387" s="208"/>
      <c r="AL387" s="211">
        <f>IF(I387="○",AB387,ROUNDUP(AB387*AI387,1))</f>
        <v>12</v>
      </c>
      <c r="AM387" s="211"/>
      <c r="AN387" s="211"/>
      <c r="AO387" s="211"/>
      <c r="AP387" s="212"/>
      <c r="AQ387" s="148"/>
      <c r="AR387" s="148"/>
      <c r="AT387" s="153"/>
      <c r="AU387" s="171"/>
      <c r="AV387" s="153" t="str">
        <f>IF(OR(I387="×",AV391="×"),"×","●")</f>
        <v>●</v>
      </c>
      <c r="AW387" s="171" t="str">
        <f>IF(AV387="●",IF(I387="定","-",I387),"-")</f>
        <v>△</v>
      </c>
      <c r="AX387" s="45"/>
      <c r="AY387" s="153"/>
      <c r="AZ387" s="171"/>
      <c r="BA387" s="45"/>
      <c r="BB387" s="45"/>
      <c r="BC387" s="45"/>
      <c r="BD387" s="45"/>
      <c r="BE387" s="3"/>
      <c r="BF387" s="3"/>
      <c r="BG387" s="3"/>
      <c r="BH387" s="3"/>
    </row>
    <row r="388" spans="3:60" ht="14.1" customHeight="1" x14ac:dyDescent="0.15">
      <c r="C388" s="263"/>
      <c r="D388" s="266"/>
      <c r="E388" s="269"/>
      <c r="F388" s="269"/>
      <c r="G388" s="263"/>
      <c r="H388" s="269"/>
      <c r="I388" s="217"/>
      <c r="J388" s="218"/>
      <c r="K388" s="219"/>
      <c r="L388" s="225"/>
      <c r="M388" s="226"/>
      <c r="N388" s="226"/>
      <c r="O388" s="226"/>
      <c r="P388" s="232"/>
      <c r="Q388" s="233"/>
      <c r="R388" s="233"/>
      <c r="S388" s="233"/>
      <c r="T388" s="233"/>
      <c r="U388" s="234"/>
      <c r="V388" s="240"/>
      <c r="W388" s="240"/>
      <c r="X388" s="241"/>
      <c r="Y388" s="247"/>
      <c r="Z388" s="248"/>
      <c r="AA388" s="249"/>
      <c r="AB388" s="256"/>
      <c r="AC388" s="257"/>
      <c r="AD388" s="257"/>
      <c r="AE388" s="258"/>
      <c r="AF388" s="200"/>
      <c r="AG388" s="201"/>
      <c r="AH388" s="202"/>
      <c r="AI388" s="209"/>
      <c r="AJ388" s="209"/>
      <c r="AK388" s="210"/>
      <c r="AL388" s="213"/>
      <c r="AM388" s="213"/>
      <c r="AN388" s="213"/>
      <c r="AO388" s="213"/>
      <c r="AP388" s="214"/>
      <c r="AQ388" s="148"/>
      <c r="AR388" s="148"/>
      <c r="AT388" s="153"/>
      <c r="AU388" s="171"/>
      <c r="AV388" s="153"/>
      <c r="AW388" s="171"/>
      <c r="AX388" s="45"/>
      <c r="AY388" s="153"/>
      <c r="AZ388" s="171"/>
      <c r="BA388" s="45"/>
      <c r="BB388" s="45"/>
      <c r="BC388" s="45"/>
      <c r="BD388" s="45"/>
      <c r="BE388" s="3"/>
      <c r="BF388" s="3"/>
      <c r="BG388" s="3"/>
      <c r="BH388" s="3"/>
    </row>
    <row r="389" spans="3:60" ht="14.1" customHeight="1" x14ac:dyDescent="0.15">
      <c r="C389" s="263"/>
      <c r="D389" s="266"/>
      <c r="E389" s="269"/>
      <c r="F389" s="269"/>
      <c r="G389" s="263"/>
      <c r="H389" s="269"/>
      <c r="I389" s="217"/>
      <c r="J389" s="218"/>
      <c r="K389" s="219"/>
      <c r="L389" s="225"/>
      <c r="M389" s="226"/>
      <c r="N389" s="226"/>
      <c r="O389" s="226"/>
      <c r="P389" s="232"/>
      <c r="Q389" s="233"/>
      <c r="R389" s="233"/>
      <c r="S389" s="233"/>
      <c r="T389" s="233"/>
      <c r="U389" s="234"/>
      <c r="V389" s="240"/>
      <c r="W389" s="240"/>
      <c r="X389" s="241"/>
      <c r="Y389" s="247"/>
      <c r="Z389" s="248"/>
      <c r="AA389" s="249"/>
      <c r="AB389" s="256"/>
      <c r="AC389" s="257"/>
      <c r="AD389" s="257"/>
      <c r="AE389" s="258"/>
      <c r="AF389" s="200"/>
      <c r="AG389" s="201"/>
      <c r="AH389" s="202"/>
      <c r="AI389" s="209"/>
      <c r="AJ389" s="209"/>
      <c r="AK389" s="210"/>
      <c r="AL389" s="213"/>
      <c r="AM389" s="213"/>
      <c r="AN389" s="213"/>
      <c r="AO389" s="213"/>
      <c r="AP389" s="214"/>
      <c r="AQ389" s="148"/>
      <c r="AR389" s="148"/>
      <c r="AT389" s="153"/>
      <c r="AU389" s="171"/>
      <c r="AV389" s="153"/>
      <c r="AW389" s="171"/>
      <c r="AX389" s="45"/>
      <c r="AY389" s="153"/>
      <c r="AZ389" s="171"/>
      <c r="BA389" s="45"/>
      <c r="BB389" s="45"/>
      <c r="BC389" s="45"/>
      <c r="BD389" s="45"/>
      <c r="BE389" s="3"/>
      <c r="BF389" s="3"/>
      <c r="BG389" s="3"/>
      <c r="BH389" s="3"/>
    </row>
    <row r="390" spans="3:60" ht="14.1" customHeight="1" x14ac:dyDescent="0.15">
      <c r="C390" s="264"/>
      <c r="D390" s="267"/>
      <c r="E390" s="270"/>
      <c r="F390" s="270"/>
      <c r="G390" s="264"/>
      <c r="H390" s="270"/>
      <c r="I390" s="220"/>
      <c r="J390" s="221"/>
      <c r="K390" s="222"/>
      <c r="L390" s="227"/>
      <c r="M390" s="228"/>
      <c r="N390" s="228"/>
      <c r="O390" s="228"/>
      <c r="P390" s="235"/>
      <c r="Q390" s="236"/>
      <c r="R390" s="236"/>
      <c r="S390" s="236"/>
      <c r="T390" s="236"/>
      <c r="U390" s="237"/>
      <c r="V390" s="242"/>
      <c r="W390" s="242"/>
      <c r="X390" s="243"/>
      <c r="Y390" s="250"/>
      <c r="Z390" s="251"/>
      <c r="AA390" s="252"/>
      <c r="AB390" s="259"/>
      <c r="AC390" s="260"/>
      <c r="AD390" s="260"/>
      <c r="AE390" s="261"/>
      <c r="AF390" s="203"/>
      <c r="AG390" s="204"/>
      <c r="AH390" s="205"/>
      <c r="AI390" s="209"/>
      <c r="AJ390" s="209"/>
      <c r="AK390" s="210"/>
      <c r="AL390" s="215"/>
      <c r="AM390" s="215"/>
      <c r="AN390" s="215"/>
      <c r="AO390" s="215"/>
      <c r="AP390" s="216"/>
      <c r="AQ390" s="148"/>
      <c r="AR390" s="148"/>
      <c r="AT390" s="153"/>
      <c r="AU390" s="171"/>
      <c r="AV390" s="153"/>
      <c r="AW390" s="171"/>
      <c r="AX390" s="45"/>
      <c r="AY390" s="153"/>
      <c r="AZ390" s="171"/>
      <c r="BA390" s="45"/>
      <c r="BB390" s="45"/>
      <c r="BC390" s="45"/>
      <c r="BD390" s="45"/>
      <c r="BE390" s="3"/>
      <c r="BF390" s="3"/>
      <c r="BG390" s="3"/>
      <c r="BH390" s="3"/>
    </row>
    <row r="391" spans="3:60" ht="14.1" customHeight="1" x14ac:dyDescent="0.15">
      <c r="C391" s="262">
        <v>5</v>
      </c>
      <c r="D391" s="265" t="s">
        <v>118</v>
      </c>
      <c r="E391" s="268">
        <v>28</v>
      </c>
      <c r="F391" s="268" t="s">
        <v>119</v>
      </c>
      <c r="G391" s="262" t="s">
        <v>125</v>
      </c>
      <c r="H391" s="268"/>
      <c r="I391" s="217" t="s">
        <v>155</v>
      </c>
      <c r="J391" s="218"/>
      <c r="K391" s="219"/>
      <c r="L391" s="223">
        <f t="shared" ref="L391" si="143">$M$229</f>
        <v>2500</v>
      </c>
      <c r="M391" s="224"/>
      <c r="N391" s="224"/>
      <c r="O391" s="224"/>
      <c r="P391" s="229">
        <f t="shared" si="87"/>
        <v>40</v>
      </c>
      <c r="Q391" s="230"/>
      <c r="R391" s="230"/>
      <c r="S391" s="230"/>
      <c r="T391" s="230"/>
      <c r="U391" s="231"/>
      <c r="V391" s="238">
        <f t="shared" ref="V391" si="144">IF(AND(I391="△",AV391="●"),IF(L391=0,20,20+ROUNDDOWN((L391-1000)/1000,0)*20),0)</f>
        <v>40</v>
      </c>
      <c r="W391" s="238"/>
      <c r="X391" s="239"/>
      <c r="Y391" s="244">
        <f t="shared" ref="Y391" si="145">IF(AND(I391="△",AV391="●"),IF(P391&gt;=10,P391*0.2,0),0)</f>
        <v>8</v>
      </c>
      <c r="Z391" s="245"/>
      <c r="AA391" s="246"/>
      <c r="AB391" s="253">
        <f t="shared" ref="AB391" si="146">V391+Y391</f>
        <v>48</v>
      </c>
      <c r="AC391" s="254"/>
      <c r="AD391" s="254"/>
      <c r="AE391" s="255"/>
      <c r="AF391" s="271">
        <v>2</v>
      </c>
      <c r="AG391" s="272"/>
      <c r="AH391" s="273"/>
      <c r="AI391" s="206">
        <f>IF(AF391=1,$AL$37,IF(AF391=2,$AL$55,IF(AF391=3,$AL$74,IF(AF391=4,$AL$93,IF(AF391=5,$AL$112,IF(AF391=6,$AL$131,IF(AF391=7,$AL$150,IF(AF391=8,$AL$169,IF(AF391=9,$AL$188,IF(AF391=10,$AL$207,0))))))))))</f>
        <v>0.16700000000000001</v>
      </c>
      <c r="AJ391" s="207"/>
      <c r="AK391" s="208"/>
      <c r="AL391" s="211">
        <f>IF(I391="○",AB391,ROUNDUP(AB391*AI391,1))</f>
        <v>8.1</v>
      </c>
      <c r="AM391" s="211"/>
      <c r="AN391" s="211"/>
      <c r="AO391" s="211"/>
      <c r="AP391" s="212"/>
      <c r="AQ391" s="148"/>
      <c r="AR391" s="148"/>
      <c r="AT391" s="153"/>
      <c r="AU391" s="171"/>
      <c r="AV391" s="153" t="str">
        <f>IF(OR(I391="×",AV395="×"),"×","●")</f>
        <v>●</v>
      </c>
      <c r="AW391" s="171" t="str">
        <f>IF(AV391="●",IF(I391="定","-",I391),"-")</f>
        <v>△</v>
      </c>
      <c r="AX391" s="45"/>
      <c r="AY391" s="153"/>
      <c r="AZ391" s="171"/>
      <c r="BA391" s="45"/>
      <c r="BB391" s="45"/>
      <c r="BC391" s="45"/>
      <c r="BD391" s="45"/>
      <c r="BE391" s="3"/>
      <c r="BF391" s="3"/>
      <c r="BG391" s="3"/>
      <c r="BH391" s="3"/>
    </row>
    <row r="392" spans="3:60" ht="14.1" customHeight="1" x14ac:dyDescent="0.15">
      <c r="C392" s="263"/>
      <c r="D392" s="266"/>
      <c r="E392" s="269"/>
      <c r="F392" s="269"/>
      <c r="G392" s="263"/>
      <c r="H392" s="269"/>
      <c r="I392" s="217"/>
      <c r="J392" s="218"/>
      <c r="K392" s="219"/>
      <c r="L392" s="225"/>
      <c r="M392" s="226"/>
      <c r="N392" s="226"/>
      <c r="O392" s="226"/>
      <c r="P392" s="232"/>
      <c r="Q392" s="233"/>
      <c r="R392" s="233"/>
      <c r="S392" s="233"/>
      <c r="T392" s="233"/>
      <c r="U392" s="234"/>
      <c r="V392" s="240"/>
      <c r="W392" s="240"/>
      <c r="X392" s="241"/>
      <c r="Y392" s="247"/>
      <c r="Z392" s="248"/>
      <c r="AA392" s="249"/>
      <c r="AB392" s="256"/>
      <c r="AC392" s="257"/>
      <c r="AD392" s="257"/>
      <c r="AE392" s="258"/>
      <c r="AF392" s="271"/>
      <c r="AG392" s="272"/>
      <c r="AH392" s="273"/>
      <c r="AI392" s="209"/>
      <c r="AJ392" s="209"/>
      <c r="AK392" s="210"/>
      <c r="AL392" s="213"/>
      <c r="AM392" s="213"/>
      <c r="AN392" s="213"/>
      <c r="AO392" s="213"/>
      <c r="AP392" s="214"/>
      <c r="AQ392" s="148"/>
      <c r="AR392" s="148"/>
      <c r="AT392" s="153"/>
      <c r="AU392" s="171"/>
      <c r="AV392" s="153"/>
      <c r="AW392" s="171"/>
      <c r="AX392" s="45"/>
      <c r="AY392" s="153"/>
      <c r="AZ392" s="171"/>
      <c r="BA392" s="45"/>
      <c r="BB392" s="45"/>
      <c r="BC392" s="45"/>
      <c r="BD392" s="45"/>
      <c r="BE392" s="3"/>
      <c r="BF392" s="3"/>
      <c r="BG392" s="3"/>
      <c r="BH392" s="3"/>
    </row>
    <row r="393" spans="3:60" ht="14.1" customHeight="1" x14ac:dyDescent="0.15">
      <c r="C393" s="263"/>
      <c r="D393" s="266"/>
      <c r="E393" s="269"/>
      <c r="F393" s="269"/>
      <c r="G393" s="263"/>
      <c r="H393" s="269"/>
      <c r="I393" s="217"/>
      <c r="J393" s="218"/>
      <c r="K393" s="219"/>
      <c r="L393" s="225"/>
      <c r="M393" s="226"/>
      <c r="N393" s="226"/>
      <c r="O393" s="226"/>
      <c r="P393" s="232"/>
      <c r="Q393" s="233"/>
      <c r="R393" s="233"/>
      <c r="S393" s="233"/>
      <c r="T393" s="233"/>
      <c r="U393" s="234"/>
      <c r="V393" s="240"/>
      <c r="W393" s="240"/>
      <c r="X393" s="241"/>
      <c r="Y393" s="247"/>
      <c r="Z393" s="248"/>
      <c r="AA393" s="249"/>
      <c r="AB393" s="256"/>
      <c r="AC393" s="257"/>
      <c r="AD393" s="257"/>
      <c r="AE393" s="258"/>
      <c r="AF393" s="271"/>
      <c r="AG393" s="272"/>
      <c r="AH393" s="273"/>
      <c r="AI393" s="209"/>
      <c r="AJ393" s="209"/>
      <c r="AK393" s="210"/>
      <c r="AL393" s="213"/>
      <c r="AM393" s="213"/>
      <c r="AN393" s="213"/>
      <c r="AO393" s="213"/>
      <c r="AP393" s="214"/>
      <c r="AQ393" s="148"/>
      <c r="AR393" s="148"/>
      <c r="AT393" s="153"/>
      <c r="AU393" s="171"/>
      <c r="AV393" s="153"/>
      <c r="AW393" s="171"/>
      <c r="AX393" s="45"/>
      <c r="AY393" s="153"/>
      <c r="AZ393" s="171"/>
      <c r="BA393" s="45"/>
      <c r="BB393" s="45"/>
      <c r="BC393" s="45"/>
      <c r="BD393" s="45"/>
      <c r="BE393" s="3"/>
      <c r="BF393" s="3"/>
      <c r="BG393" s="3"/>
      <c r="BH393" s="3"/>
    </row>
    <row r="394" spans="3:60" ht="14.1" customHeight="1" x14ac:dyDescent="0.15">
      <c r="C394" s="264"/>
      <c r="D394" s="267"/>
      <c r="E394" s="270"/>
      <c r="F394" s="270"/>
      <c r="G394" s="264"/>
      <c r="H394" s="270"/>
      <c r="I394" s="220"/>
      <c r="J394" s="221"/>
      <c r="K394" s="222"/>
      <c r="L394" s="227"/>
      <c r="M394" s="228"/>
      <c r="N394" s="228"/>
      <c r="O394" s="228"/>
      <c r="P394" s="235"/>
      <c r="Q394" s="236"/>
      <c r="R394" s="236"/>
      <c r="S394" s="236"/>
      <c r="T394" s="236"/>
      <c r="U394" s="237"/>
      <c r="V394" s="242"/>
      <c r="W394" s="242"/>
      <c r="X394" s="243"/>
      <c r="Y394" s="250"/>
      <c r="Z394" s="251"/>
      <c r="AA394" s="252"/>
      <c r="AB394" s="259"/>
      <c r="AC394" s="260"/>
      <c r="AD394" s="260"/>
      <c r="AE394" s="261"/>
      <c r="AF394" s="274"/>
      <c r="AG394" s="275"/>
      <c r="AH394" s="276"/>
      <c r="AI394" s="209"/>
      <c r="AJ394" s="209"/>
      <c r="AK394" s="210"/>
      <c r="AL394" s="215"/>
      <c r="AM394" s="215"/>
      <c r="AN394" s="215"/>
      <c r="AO394" s="215"/>
      <c r="AP394" s="216"/>
      <c r="AQ394" s="148"/>
      <c r="AR394" s="148"/>
      <c r="AT394" s="153"/>
      <c r="AU394" s="171"/>
      <c r="AV394" s="153"/>
      <c r="AW394" s="171"/>
      <c r="AX394" s="45"/>
      <c r="AY394" s="153"/>
      <c r="AZ394" s="171"/>
      <c r="BA394" s="45"/>
      <c r="BB394" s="45"/>
      <c r="BC394" s="45"/>
      <c r="BD394" s="45"/>
      <c r="BE394" s="3"/>
      <c r="BF394" s="3"/>
      <c r="BG394" s="3"/>
      <c r="BH394" s="3"/>
    </row>
    <row r="395" spans="3:60" ht="14.1" customHeight="1" x14ac:dyDescent="0.15">
      <c r="C395" s="296">
        <v>5</v>
      </c>
      <c r="D395" s="299" t="s">
        <v>118</v>
      </c>
      <c r="E395" s="302">
        <v>29</v>
      </c>
      <c r="F395" s="302" t="s">
        <v>119</v>
      </c>
      <c r="G395" s="296" t="s">
        <v>126</v>
      </c>
      <c r="H395" s="302"/>
      <c r="I395" s="217" t="s">
        <v>154</v>
      </c>
      <c r="J395" s="218"/>
      <c r="K395" s="219"/>
      <c r="L395" s="223">
        <f t="shared" ref="L395" si="147">$M$229</f>
        <v>2500</v>
      </c>
      <c r="M395" s="224"/>
      <c r="N395" s="224"/>
      <c r="O395" s="224"/>
      <c r="P395" s="229">
        <f t="shared" si="87"/>
        <v>40</v>
      </c>
      <c r="Q395" s="230"/>
      <c r="R395" s="230"/>
      <c r="S395" s="230"/>
      <c r="T395" s="230"/>
      <c r="U395" s="231"/>
      <c r="V395" s="238">
        <f t="shared" ref="V395" si="148">IF(AND(I395="○",AV395="●"),IF(L395=0,20,20+ROUNDDOWN((L395-1000)/1000,0)*20),0)</f>
        <v>40</v>
      </c>
      <c r="W395" s="238"/>
      <c r="X395" s="239"/>
      <c r="Y395" s="244">
        <f t="shared" ref="Y395" si="149">IF(AND(I395="○",AV395="●"),IF(P395&gt;=10,P395*0.2,0),0)</f>
        <v>8</v>
      </c>
      <c r="Z395" s="245"/>
      <c r="AA395" s="246"/>
      <c r="AB395" s="253">
        <f t="shared" ref="AB395" si="150">V395+Y395</f>
        <v>48</v>
      </c>
      <c r="AC395" s="254"/>
      <c r="AD395" s="254"/>
      <c r="AE395" s="255"/>
      <c r="AF395" s="287"/>
      <c r="AG395" s="288"/>
      <c r="AH395" s="289"/>
      <c r="AI395" s="284"/>
      <c r="AJ395" s="285"/>
      <c r="AK395" s="286"/>
      <c r="AL395" s="211">
        <f>IF(I395="○",AB395,ROUNDUP(AB395*AI395,1))</f>
        <v>48</v>
      </c>
      <c r="AM395" s="211"/>
      <c r="AN395" s="211"/>
      <c r="AO395" s="211"/>
      <c r="AP395" s="212"/>
      <c r="AQ395" s="148"/>
      <c r="AR395" s="148"/>
      <c r="AT395" s="153">
        <f>$AL395-ROUNDUP($AL395*$AL$37,1)</f>
        <v>36</v>
      </c>
      <c r="AU395" s="153"/>
      <c r="AV395" s="153" t="str">
        <f>IF(OR(I395="×",AV399="×"),"×","●")</f>
        <v>●</v>
      </c>
      <c r="AW395" s="171" t="str">
        <f>IF(AV395="●",IF(I395="定","-",I395),"-")</f>
        <v>○</v>
      </c>
      <c r="AX395" s="45"/>
      <c r="AY395" s="153"/>
      <c r="AZ395" s="153"/>
      <c r="BA395" s="45"/>
      <c r="BB395" s="45"/>
      <c r="BC395" s="45"/>
      <c r="BD395" s="45"/>
      <c r="BE395" s="3"/>
      <c r="BF395" s="3"/>
      <c r="BG395" s="3"/>
      <c r="BH395" s="3"/>
    </row>
    <row r="396" spans="3:60" ht="14.1" customHeight="1" x14ac:dyDescent="0.15">
      <c r="C396" s="297"/>
      <c r="D396" s="300"/>
      <c r="E396" s="303"/>
      <c r="F396" s="303"/>
      <c r="G396" s="297"/>
      <c r="H396" s="303"/>
      <c r="I396" s="217"/>
      <c r="J396" s="218"/>
      <c r="K396" s="219"/>
      <c r="L396" s="225"/>
      <c r="M396" s="226"/>
      <c r="N396" s="226"/>
      <c r="O396" s="226"/>
      <c r="P396" s="232"/>
      <c r="Q396" s="233"/>
      <c r="R396" s="233"/>
      <c r="S396" s="233"/>
      <c r="T396" s="233"/>
      <c r="U396" s="234"/>
      <c r="V396" s="240"/>
      <c r="W396" s="240"/>
      <c r="X396" s="241"/>
      <c r="Y396" s="247"/>
      <c r="Z396" s="248"/>
      <c r="AA396" s="249"/>
      <c r="AB396" s="256"/>
      <c r="AC396" s="257"/>
      <c r="AD396" s="257"/>
      <c r="AE396" s="258"/>
      <c r="AF396" s="290"/>
      <c r="AG396" s="291"/>
      <c r="AH396" s="292"/>
      <c r="AI396" s="285"/>
      <c r="AJ396" s="285"/>
      <c r="AK396" s="286"/>
      <c r="AL396" s="213"/>
      <c r="AM396" s="213"/>
      <c r="AN396" s="213"/>
      <c r="AO396" s="213"/>
      <c r="AP396" s="214"/>
      <c r="AQ396" s="148"/>
      <c r="AR396" s="148"/>
      <c r="AT396" s="153"/>
      <c r="AU396" s="153"/>
      <c r="AV396" s="153"/>
      <c r="AW396" s="171"/>
      <c r="AX396" s="45"/>
      <c r="AY396" s="153"/>
      <c r="AZ396" s="153"/>
      <c r="BA396" s="45"/>
      <c r="BB396" s="45"/>
      <c r="BC396" s="45"/>
      <c r="BD396" s="45"/>
      <c r="BE396" s="3"/>
      <c r="BF396" s="3"/>
      <c r="BG396" s="3"/>
      <c r="BH396" s="3"/>
    </row>
    <row r="397" spans="3:60" ht="14.1" customHeight="1" x14ac:dyDescent="0.15">
      <c r="C397" s="297"/>
      <c r="D397" s="300"/>
      <c r="E397" s="303"/>
      <c r="F397" s="303"/>
      <c r="G397" s="297"/>
      <c r="H397" s="303"/>
      <c r="I397" s="217"/>
      <c r="J397" s="218"/>
      <c r="K397" s="219"/>
      <c r="L397" s="225"/>
      <c r="M397" s="226"/>
      <c r="N397" s="226"/>
      <c r="O397" s="226"/>
      <c r="P397" s="232"/>
      <c r="Q397" s="233"/>
      <c r="R397" s="233"/>
      <c r="S397" s="233"/>
      <c r="T397" s="233"/>
      <c r="U397" s="234"/>
      <c r="V397" s="240"/>
      <c r="W397" s="240"/>
      <c r="X397" s="241"/>
      <c r="Y397" s="247"/>
      <c r="Z397" s="248"/>
      <c r="AA397" s="249"/>
      <c r="AB397" s="256"/>
      <c r="AC397" s="257"/>
      <c r="AD397" s="257"/>
      <c r="AE397" s="258"/>
      <c r="AF397" s="290"/>
      <c r="AG397" s="291"/>
      <c r="AH397" s="292"/>
      <c r="AI397" s="285"/>
      <c r="AJ397" s="285"/>
      <c r="AK397" s="286"/>
      <c r="AL397" s="213"/>
      <c r="AM397" s="213"/>
      <c r="AN397" s="213"/>
      <c r="AO397" s="213"/>
      <c r="AP397" s="214"/>
      <c r="AQ397" s="148"/>
      <c r="AR397" s="148"/>
      <c r="AT397" s="153"/>
      <c r="AU397" s="153"/>
      <c r="AV397" s="153"/>
      <c r="AW397" s="171"/>
      <c r="AX397" s="45"/>
      <c r="AY397" s="153"/>
      <c r="AZ397" s="153"/>
      <c r="BA397" s="45"/>
      <c r="BB397" s="45"/>
      <c r="BC397" s="45"/>
      <c r="BD397" s="45"/>
      <c r="BE397" s="3"/>
      <c r="BF397" s="3"/>
      <c r="BG397" s="3"/>
      <c r="BH397" s="3"/>
    </row>
    <row r="398" spans="3:60" ht="14.1" customHeight="1" x14ac:dyDescent="0.15">
      <c r="C398" s="298"/>
      <c r="D398" s="301"/>
      <c r="E398" s="304"/>
      <c r="F398" s="304"/>
      <c r="G398" s="298"/>
      <c r="H398" s="304"/>
      <c r="I398" s="220"/>
      <c r="J398" s="221"/>
      <c r="K398" s="222"/>
      <c r="L398" s="227"/>
      <c r="M398" s="228"/>
      <c r="N398" s="228"/>
      <c r="O398" s="228"/>
      <c r="P398" s="235"/>
      <c r="Q398" s="236"/>
      <c r="R398" s="236"/>
      <c r="S398" s="236"/>
      <c r="T398" s="236"/>
      <c r="U398" s="237"/>
      <c r="V398" s="242"/>
      <c r="W398" s="242"/>
      <c r="X398" s="243"/>
      <c r="Y398" s="250"/>
      <c r="Z398" s="251"/>
      <c r="AA398" s="252"/>
      <c r="AB398" s="259"/>
      <c r="AC398" s="260"/>
      <c r="AD398" s="260"/>
      <c r="AE398" s="261"/>
      <c r="AF398" s="293"/>
      <c r="AG398" s="294"/>
      <c r="AH398" s="295"/>
      <c r="AI398" s="285"/>
      <c r="AJ398" s="285"/>
      <c r="AK398" s="286"/>
      <c r="AL398" s="215"/>
      <c r="AM398" s="215"/>
      <c r="AN398" s="215"/>
      <c r="AO398" s="215"/>
      <c r="AP398" s="216"/>
      <c r="AQ398" s="148"/>
      <c r="AR398" s="148"/>
      <c r="AT398" s="153"/>
      <c r="AU398" s="153"/>
      <c r="AV398" s="153"/>
      <c r="AW398" s="171"/>
      <c r="AX398" s="45"/>
      <c r="AY398" s="153"/>
      <c r="AZ398" s="153"/>
      <c r="BA398" s="45"/>
      <c r="BB398" s="45"/>
      <c r="BC398" s="45"/>
      <c r="BD398" s="45"/>
      <c r="BE398" s="3"/>
      <c r="BF398" s="3"/>
      <c r="BG398" s="3"/>
      <c r="BH398" s="3"/>
    </row>
    <row r="399" spans="3:60" ht="14.1" customHeight="1" x14ac:dyDescent="0.15">
      <c r="C399" s="296">
        <v>5</v>
      </c>
      <c r="D399" s="299" t="s">
        <v>118</v>
      </c>
      <c r="E399" s="302">
        <v>30</v>
      </c>
      <c r="F399" s="302" t="s">
        <v>119</v>
      </c>
      <c r="G399" s="296" t="s">
        <v>127</v>
      </c>
      <c r="H399" s="302"/>
      <c r="I399" s="217" t="s">
        <v>154</v>
      </c>
      <c r="J399" s="218"/>
      <c r="K399" s="219"/>
      <c r="L399" s="223">
        <f t="shared" ref="L399" si="151">$M$229</f>
        <v>2500</v>
      </c>
      <c r="M399" s="224"/>
      <c r="N399" s="224"/>
      <c r="O399" s="224"/>
      <c r="P399" s="229">
        <f t="shared" ref="P399:P403" si="152">$M$236</f>
        <v>40</v>
      </c>
      <c r="Q399" s="230"/>
      <c r="R399" s="230"/>
      <c r="S399" s="230"/>
      <c r="T399" s="230"/>
      <c r="U399" s="231"/>
      <c r="V399" s="238">
        <f t="shared" ref="V399" si="153">IF(AND(I399="○",AV399="●"),IF(L399=0,20,20+ROUNDDOWN((L399-1000)/1000,0)*20),0)</f>
        <v>40</v>
      </c>
      <c r="W399" s="238"/>
      <c r="X399" s="239"/>
      <c r="Y399" s="244">
        <f t="shared" ref="Y399" si="154">IF(AND(I399="○",AV399="●"),IF(P399&gt;=10,P399*0.2,0),0)</f>
        <v>8</v>
      </c>
      <c r="Z399" s="245"/>
      <c r="AA399" s="246"/>
      <c r="AB399" s="253">
        <f t="shared" ref="AB399" si="155">V399+Y399</f>
        <v>48</v>
      </c>
      <c r="AC399" s="254"/>
      <c r="AD399" s="254"/>
      <c r="AE399" s="255"/>
      <c r="AF399" s="287"/>
      <c r="AG399" s="288"/>
      <c r="AH399" s="289"/>
      <c r="AI399" s="284"/>
      <c r="AJ399" s="285"/>
      <c r="AK399" s="286"/>
      <c r="AL399" s="211">
        <f>IF(I399="○",AB399,ROUNDUP(AB399*AI399,1))</f>
        <v>48</v>
      </c>
      <c r="AM399" s="211"/>
      <c r="AN399" s="211"/>
      <c r="AO399" s="211"/>
      <c r="AP399" s="212"/>
      <c r="AQ399" s="148"/>
      <c r="AR399" s="148"/>
      <c r="AT399" s="153">
        <f>$AL399-ROUNDUP($AL399*$AL$37,1)</f>
        <v>36</v>
      </c>
      <c r="AU399" s="153"/>
      <c r="AV399" s="153" t="str">
        <f>IF(OR(I399="×",AV403="×"),"×","●")</f>
        <v>●</v>
      </c>
      <c r="AW399" s="171" t="str">
        <f>IF(AV399="●",IF(I399="定","-",I399),"-")</f>
        <v>○</v>
      </c>
      <c r="AX399" s="45"/>
      <c r="AY399" s="153"/>
      <c r="AZ399" s="153"/>
      <c r="BA399" s="45"/>
      <c r="BB399" s="45"/>
      <c r="BC399" s="45"/>
      <c r="BD399" s="45"/>
      <c r="BE399" s="3"/>
      <c r="BF399" s="3"/>
      <c r="BG399" s="3"/>
      <c r="BH399" s="3"/>
    </row>
    <row r="400" spans="3:60" ht="14.1" customHeight="1" x14ac:dyDescent="0.15">
      <c r="C400" s="297"/>
      <c r="D400" s="300"/>
      <c r="E400" s="303"/>
      <c r="F400" s="303"/>
      <c r="G400" s="297"/>
      <c r="H400" s="303"/>
      <c r="I400" s="217"/>
      <c r="J400" s="218"/>
      <c r="K400" s="219"/>
      <c r="L400" s="225"/>
      <c r="M400" s="226"/>
      <c r="N400" s="226"/>
      <c r="O400" s="226"/>
      <c r="P400" s="232"/>
      <c r="Q400" s="233"/>
      <c r="R400" s="233"/>
      <c r="S400" s="233"/>
      <c r="T400" s="233"/>
      <c r="U400" s="234"/>
      <c r="V400" s="240"/>
      <c r="W400" s="240"/>
      <c r="X400" s="241"/>
      <c r="Y400" s="247"/>
      <c r="Z400" s="248"/>
      <c r="AA400" s="249"/>
      <c r="AB400" s="256"/>
      <c r="AC400" s="257"/>
      <c r="AD400" s="257"/>
      <c r="AE400" s="258"/>
      <c r="AF400" s="290"/>
      <c r="AG400" s="291"/>
      <c r="AH400" s="292"/>
      <c r="AI400" s="285"/>
      <c r="AJ400" s="285"/>
      <c r="AK400" s="286"/>
      <c r="AL400" s="213"/>
      <c r="AM400" s="213"/>
      <c r="AN400" s="213"/>
      <c r="AO400" s="213"/>
      <c r="AP400" s="214"/>
      <c r="AQ400" s="148"/>
      <c r="AR400" s="148"/>
      <c r="AT400" s="153"/>
      <c r="AU400" s="153"/>
      <c r="AV400" s="153"/>
      <c r="AW400" s="171"/>
      <c r="AX400" s="45"/>
      <c r="AY400" s="153"/>
      <c r="AZ400" s="153"/>
      <c r="BA400" s="45"/>
      <c r="BB400" s="45"/>
      <c r="BC400" s="45"/>
      <c r="BD400" s="45"/>
      <c r="BE400" s="3"/>
      <c r="BF400" s="3"/>
      <c r="BG400" s="3"/>
      <c r="BH400" s="3"/>
    </row>
    <row r="401" spans="3:62" ht="14.1" customHeight="1" x14ac:dyDescent="0.15">
      <c r="C401" s="297"/>
      <c r="D401" s="300"/>
      <c r="E401" s="303"/>
      <c r="F401" s="303"/>
      <c r="G401" s="297"/>
      <c r="H401" s="303"/>
      <c r="I401" s="217"/>
      <c r="J401" s="218"/>
      <c r="K401" s="219"/>
      <c r="L401" s="225"/>
      <c r="M401" s="226"/>
      <c r="N401" s="226"/>
      <c r="O401" s="226"/>
      <c r="P401" s="232"/>
      <c r="Q401" s="233"/>
      <c r="R401" s="233"/>
      <c r="S401" s="233"/>
      <c r="T401" s="233"/>
      <c r="U401" s="234"/>
      <c r="V401" s="240"/>
      <c r="W401" s="240"/>
      <c r="X401" s="241"/>
      <c r="Y401" s="247"/>
      <c r="Z401" s="248"/>
      <c r="AA401" s="249"/>
      <c r="AB401" s="256"/>
      <c r="AC401" s="257"/>
      <c r="AD401" s="257"/>
      <c r="AE401" s="258"/>
      <c r="AF401" s="290"/>
      <c r="AG401" s="291"/>
      <c r="AH401" s="292"/>
      <c r="AI401" s="285"/>
      <c r="AJ401" s="285"/>
      <c r="AK401" s="286"/>
      <c r="AL401" s="213"/>
      <c r="AM401" s="213"/>
      <c r="AN401" s="213"/>
      <c r="AO401" s="213"/>
      <c r="AP401" s="214"/>
      <c r="AQ401" s="148"/>
      <c r="AR401" s="148"/>
      <c r="AT401" s="153"/>
      <c r="AU401" s="153"/>
      <c r="AV401" s="153"/>
      <c r="AW401" s="171"/>
      <c r="AX401" s="45"/>
      <c r="AY401" s="153"/>
      <c r="AZ401" s="153"/>
      <c r="BA401" s="45"/>
      <c r="BB401" s="45"/>
      <c r="BC401" s="45"/>
      <c r="BD401" s="45"/>
      <c r="BE401" s="3"/>
      <c r="BF401" s="3"/>
      <c r="BG401" s="3"/>
      <c r="BH401" s="3"/>
    </row>
    <row r="402" spans="3:62" ht="14.1" customHeight="1" x14ac:dyDescent="0.15">
      <c r="C402" s="298"/>
      <c r="D402" s="301"/>
      <c r="E402" s="304"/>
      <c r="F402" s="304"/>
      <c r="G402" s="298"/>
      <c r="H402" s="304"/>
      <c r="I402" s="220"/>
      <c r="J402" s="221"/>
      <c r="K402" s="222"/>
      <c r="L402" s="227"/>
      <c r="M402" s="228"/>
      <c r="N402" s="228"/>
      <c r="O402" s="228"/>
      <c r="P402" s="235"/>
      <c r="Q402" s="236"/>
      <c r="R402" s="236"/>
      <c r="S402" s="236"/>
      <c r="T402" s="236"/>
      <c r="U402" s="237"/>
      <c r="V402" s="242"/>
      <c r="W402" s="242"/>
      <c r="X402" s="243"/>
      <c r="Y402" s="250"/>
      <c r="Z402" s="251"/>
      <c r="AA402" s="252"/>
      <c r="AB402" s="259"/>
      <c r="AC402" s="260"/>
      <c r="AD402" s="260"/>
      <c r="AE402" s="261"/>
      <c r="AF402" s="293"/>
      <c r="AG402" s="294"/>
      <c r="AH402" s="295"/>
      <c r="AI402" s="285"/>
      <c r="AJ402" s="285"/>
      <c r="AK402" s="286"/>
      <c r="AL402" s="215"/>
      <c r="AM402" s="215"/>
      <c r="AN402" s="215"/>
      <c r="AO402" s="215"/>
      <c r="AP402" s="216"/>
      <c r="AQ402" s="148"/>
      <c r="AR402" s="148"/>
      <c r="AT402" s="153"/>
      <c r="AU402" s="153"/>
      <c r="AV402" s="153"/>
      <c r="AW402" s="171"/>
      <c r="AX402" s="45"/>
      <c r="AY402" s="153"/>
      <c r="AZ402" s="153"/>
      <c r="BA402" s="45"/>
      <c r="BB402" s="45"/>
      <c r="BC402" s="45"/>
      <c r="BD402" s="45"/>
      <c r="BE402" s="3"/>
      <c r="BF402" s="3"/>
      <c r="BG402" s="3"/>
      <c r="BH402" s="3"/>
    </row>
    <row r="403" spans="3:62" ht="14.1" customHeight="1" x14ac:dyDescent="0.15">
      <c r="C403" s="262">
        <v>5</v>
      </c>
      <c r="D403" s="265" t="s">
        <v>118</v>
      </c>
      <c r="E403" s="268">
        <v>31</v>
      </c>
      <c r="F403" s="268" t="s">
        <v>119</v>
      </c>
      <c r="G403" s="262" t="s">
        <v>128</v>
      </c>
      <c r="H403" s="268"/>
      <c r="I403" s="217" t="s">
        <v>155</v>
      </c>
      <c r="J403" s="218"/>
      <c r="K403" s="219"/>
      <c r="L403" s="223">
        <f t="shared" ref="L403" si="156">$M$229</f>
        <v>2500</v>
      </c>
      <c r="M403" s="224"/>
      <c r="N403" s="224"/>
      <c r="O403" s="224"/>
      <c r="P403" s="229">
        <f t="shared" si="152"/>
        <v>40</v>
      </c>
      <c r="Q403" s="230"/>
      <c r="R403" s="230"/>
      <c r="S403" s="230"/>
      <c r="T403" s="230"/>
      <c r="U403" s="231"/>
      <c r="V403" s="238">
        <f>IF(AND(I403="△",AV403="●"),IF(L403=0,20,20+ROUNDDOWN((L403-1000)/1000,0)*20),0)</f>
        <v>40</v>
      </c>
      <c r="W403" s="238"/>
      <c r="X403" s="239"/>
      <c r="Y403" s="244">
        <f>IF(AND(I403="△",AV403="●"),IF(P403&gt;=10,P403*0.2,0),0)</f>
        <v>8</v>
      </c>
      <c r="Z403" s="245"/>
      <c r="AA403" s="246"/>
      <c r="AB403" s="253">
        <f t="shared" ref="AB403" si="157">V403+Y403</f>
        <v>48</v>
      </c>
      <c r="AC403" s="254"/>
      <c r="AD403" s="254"/>
      <c r="AE403" s="255"/>
      <c r="AF403" s="200">
        <v>1</v>
      </c>
      <c r="AG403" s="201"/>
      <c r="AH403" s="202"/>
      <c r="AI403" s="206">
        <f>IF(AF403=1,$AL$37,IF(AF403=2,$AL$55,IF(AF403=3,$AL$74,IF(AF403=4,$AL$93,IF(AF403=5,$AL$112,IF(AF403=6,$AL$131,IF(AF403=7,$AL$150,IF(AF403=8,$AL$169,IF(AF403=9,$AL$188,IF(AF403=10,$AL$207,0))))))))))</f>
        <v>0.25</v>
      </c>
      <c r="AJ403" s="207"/>
      <c r="AK403" s="208"/>
      <c r="AL403" s="211">
        <f>IF(I403="○",AB403,ROUNDUP(AB403*AI403,1))</f>
        <v>12</v>
      </c>
      <c r="AM403" s="211"/>
      <c r="AN403" s="211"/>
      <c r="AO403" s="211"/>
      <c r="AP403" s="212"/>
      <c r="AQ403" s="148"/>
      <c r="AR403" s="148"/>
      <c r="AT403" s="153"/>
      <c r="AU403" s="171"/>
      <c r="AV403" s="153" t="str">
        <f>IF(I403="×","×","●")</f>
        <v>●</v>
      </c>
      <c r="AW403" s="171" t="str">
        <f>IF(AV403="●",IF(I403="定","-",I403),"-")</f>
        <v>△</v>
      </c>
      <c r="AX403" s="45"/>
      <c r="AY403" s="153"/>
      <c r="AZ403" s="171"/>
      <c r="BA403" s="45"/>
      <c r="BB403" s="45"/>
      <c r="BC403" s="45"/>
      <c r="BD403" s="45"/>
      <c r="BE403" s="3"/>
      <c r="BF403" s="3"/>
      <c r="BG403" s="3"/>
      <c r="BH403" s="3"/>
    </row>
    <row r="404" spans="3:62" ht="14.1" customHeight="1" x14ac:dyDescent="0.15">
      <c r="C404" s="263"/>
      <c r="D404" s="266"/>
      <c r="E404" s="269"/>
      <c r="F404" s="269"/>
      <c r="G404" s="263"/>
      <c r="H404" s="269"/>
      <c r="I404" s="217"/>
      <c r="J404" s="218"/>
      <c r="K404" s="219"/>
      <c r="L404" s="225"/>
      <c r="M404" s="226"/>
      <c r="N404" s="226"/>
      <c r="O404" s="226"/>
      <c r="P404" s="232"/>
      <c r="Q404" s="233"/>
      <c r="R404" s="233"/>
      <c r="S404" s="233"/>
      <c r="T404" s="233"/>
      <c r="U404" s="234"/>
      <c r="V404" s="240"/>
      <c r="W404" s="240"/>
      <c r="X404" s="241"/>
      <c r="Y404" s="247"/>
      <c r="Z404" s="248"/>
      <c r="AA404" s="249"/>
      <c r="AB404" s="256"/>
      <c r="AC404" s="257"/>
      <c r="AD404" s="257"/>
      <c r="AE404" s="258"/>
      <c r="AF404" s="200"/>
      <c r="AG404" s="201"/>
      <c r="AH404" s="202"/>
      <c r="AI404" s="209"/>
      <c r="AJ404" s="209"/>
      <c r="AK404" s="210"/>
      <c r="AL404" s="213"/>
      <c r="AM404" s="213"/>
      <c r="AN404" s="213"/>
      <c r="AO404" s="213"/>
      <c r="AP404" s="214"/>
      <c r="AQ404" s="148"/>
      <c r="AR404" s="148"/>
      <c r="AT404" s="153"/>
      <c r="AU404" s="171"/>
      <c r="AV404" s="153"/>
      <c r="AW404" s="171"/>
      <c r="AX404" s="45"/>
      <c r="AY404" s="153"/>
      <c r="AZ404" s="171"/>
      <c r="BA404" s="45"/>
      <c r="BB404" s="45"/>
      <c r="BC404" s="45"/>
      <c r="BD404" s="45"/>
      <c r="BE404" s="3"/>
      <c r="BF404" s="3"/>
      <c r="BG404" s="3"/>
      <c r="BH404" s="3"/>
    </row>
    <row r="405" spans="3:62" ht="14.1" customHeight="1" x14ac:dyDescent="0.15">
      <c r="C405" s="263"/>
      <c r="D405" s="266"/>
      <c r="E405" s="269"/>
      <c r="F405" s="269"/>
      <c r="G405" s="263"/>
      <c r="H405" s="269"/>
      <c r="I405" s="217"/>
      <c r="J405" s="218"/>
      <c r="K405" s="219"/>
      <c r="L405" s="225"/>
      <c r="M405" s="226"/>
      <c r="N405" s="226"/>
      <c r="O405" s="226"/>
      <c r="P405" s="232"/>
      <c r="Q405" s="233"/>
      <c r="R405" s="233"/>
      <c r="S405" s="233"/>
      <c r="T405" s="233"/>
      <c r="U405" s="234"/>
      <c r="V405" s="240"/>
      <c r="W405" s="240"/>
      <c r="X405" s="241"/>
      <c r="Y405" s="247"/>
      <c r="Z405" s="248"/>
      <c r="AA405" s="249"/>
      <c r="AB405" s="256"/>
      <c r="AC405" s="257"/>
      <c r="AD405" s="257"/>
      <c r="AE405" s="258"/>
      <c r="AF405" s="200"/>
      <c r="AG405" s="201"/>
      <c r="AH405" s="202"/>
      <c r="AI405" s="209"/>
      <c r="AJ405" s="209"/>
      <c r="AK405" s="210"/>
      <c r="AL405" s="213"/>
      <c r="AM405" s="213"/>
      <c r="AN405" s="213"/>
      <c r="AO405" s="213"/>
      <c r="AP405" s="214"/>
      <c r="AQ405" s="148"/>
      <c r="AR405" s="148"/>
      <c r="AT405" s="153"/>
      <c r="AU405" s="171"/>
      <c r="AV405" s="153"/>
      <c r="AW405" s="171"/>
      <c r="AX405" s="45"/>
      <c r="AY405" s="153"/>
      <c r="AZ405" s="171"/>
      <c r="BA405" s="45"/>
      <c r="BB405" s="45"/>
      <c r="BC405" s="45"/>
      <c r="BD405" s="45"/>
      <c r="BE405" s="3"/>
      <c r="BF405" s="3"/>
      <c r="BG405" s="3"/>
      <c r="BH405" s="3"/>
    </row>
    <row r="406" spans="3:62" ht="14.1" customHeight="1" thickBot="1" x14ac:dyDescent="0.2">
      <c r="C406" s="264"/>
      <c r="D406" s="267"/>
      <c r="E406" s="270"/>
      <c r="F406" s="270"/>
      <c r="G406" s="264"/>
      <c r="H406" s="270"/>
      <c r="I406" s="220"/>
      <c r="J406" s="221"/>
      <c r="K406" s="222"/>
      <c r="L406" s="227"/>
      <c r="M406" s="228"/>
      <c r="N406" s="228"/>
      <c r="O406" s="228"/>
      <c r="P406" s="235"/>
      <c r="Q406" s="236"/>
      <c r="R406" s="236"/>
      <c r="S406" s="236"/>
      <c r="T406" s="236"/>
      <c r="U406" s="237"/>
      <c r="V406" s="242"/>
      <c r="W406" s="242"/>
      <c r="X406" s="243"/>
      <c r="Y406" s="250"/>
      <c r="Z406" s="251"/>
      <c r="AA406" s="252"/>
      <c r="AB406" s="259"/>
      <c r="AC406" s="260"/>
      <c r="AD406" s="260"/>
      <c r="AE406" s="261"/>
      <c r="AF406" s="203"/>
      <c r="AG406" s="204"/>
      <c r="AH406" s="205"/>
      <c r="AI406" s="209"/>
      <c r="AJ406" s="209"/>
      <c r="AK406" s="210"/>
      <c r="AL406" s="215"/>
      <c r="AM406" s="215"/>
      <c r="AN406" s="215"/>
      <c r="AO406" s="215"/>
      <c r="AP406" s="216"/>
      <c r="AQ406" s="148"/>
      <c r="AR406" s="148"/>
      <c r="AT406" s="153"/>
      <c r="AU406" s="171"/>
      <c r="AV406" s="153"/>
      <c r="AW406" s="171"/>
      <c r="AX406" s="45"/>
      <c r="AY406" s="153"/>
      <c r="AZ406" s="171"/>
      <c r="BA406" s="45"/>
      <c r="BB406" s="45"/>
      <c r="BC406" s="45"/>
      <c r="BD406" s="45"/>
      <c r="BE406" s="3"/>
      <c r="BF406" s="3"/>
      <c r="BG406" s="3"/>
      <c r="BH406" s="3"/>
    </row>
    <row r="407" spans="3:62" ht="14.1" customHeight="1" thickTop="1" x14ac:dyDescent="0.15">
      <c r="C407" s="172" t="s">
        <v>132</v>
      </c>
      <c r="D407" s="173"/>
      <c r="E407" s="173"/>
      <c r="F407" s="173"/>
      <c r="G407" s="173"/>
      <c r="H407" s="173"/>
      <c r="I407" s="173"/>
      <c r="J407" s="173"/>
      <c r="K407" s="173"/>
      <c r="L407" s="173"/>
      <c r="M407" s="173"/>
      <c r="N407" s="173"/>
      <c r="O407" s="173"/>
      <c r="P407" s="173"/>
      <c r="Q407" s="173"/>
      <c r="R407" s="173"/>
      <c r="S407" s="173"/>
      <c r="T407" s="173"/>
      <c r="U407" s="173"/>
      <c r="V407" s="173"/>
      <c r="W407" s="173"/>
      <c r="X407" s="173"/>
      <c r="Y407" s="173"/>
      <c r="Z407" s="173"/>
      <c r="AA407" s="173"/>
      <c r="AB407" s="173"/>
      <c r="AC407" s="173"/>
      <c r="AD407" s="173"/>
      <c r="AE407" s="173"/>
      <c r="AF407" s="173"/>
      <c r="AG407" s="173"/>
      <c r="AH407" s="174"/>
      <c r="AI407" s="181">
        <f>SUM(AL327:AP406)</f>
        <v>444.3</v>
      </c>
      <c r="AJ407" s="182"/>
      <c r="AK407" s="182"/>
      <c r="AL407" s="182"/>
      <c r="AM407" s="182"/>
      <c r="AN407" s="187" t="s">
        <v>85</v>
      </c>
      <c r="AO407" s="187"/>
      <c r="AP407" s="188"/>
      <c r="AQ407" s="148"/>
      <c r="AR407" s="148"/>
      <c r="AT407" s="193">
        <f>SUM(AT339:AU406)</f>
        <v>216</v>
      </c>
      <c r="AU407" s="194"/>
      <c r="AV407" s="199" t="s">
        <v>137</v>
      </c>
      <c r="AW407" s="154"/>
      <c r="AX407" s="154"/>
      <c r="AY407" s="154"/>
      <c r="AZ407" s="154"/>
      <c r="BA407" s="45"/>
      <c r="BB407" s="45"/>
      <c r="BC407" s="45"/>
      <c r="BD407" s="193">
        <f>AT407</f>
        <v>216</v>
      </c>
      <c r="BE407" s="194"/>
      <c r="BF407" s="199" t="s">
        <v>137</v>
      </c>
      <c r="BG407" s="154"/>
      <c r="BH407" s="154"/>
      <c r="BI407" s="154"/>
      <c r="BJ407" s="154"/>
    </row>
    <row r="408" spans="3:62" ht="14.1" customHeight="1" x14ac:dyDescent="0.15">
      <c r="C408" s="175"/>
      <c r="D408" s="176"/>
      <c r="E408" s="176"/>
      <c r="F408" s="176"/>
      <c r="G408" s="176"/>
      <c r="H408" s="176"/>
      <c r="I408" s="176"/>
      <c r="J408" s="176"/>
      <c r="K408" s="176"/>
      <c r="L408" s="176"/>
      <c r="M408" s="176"/>
      <c r="N408" s="176"/>
      <c r="O408" s="176"/>
      <c r="P408" s="176"/>
      <c r="Q408" s="176"/>
      <c r="R408" s="176"/>
      <c r="S408" s="176"/>
      <c r="T408" s="176"/>
      <c r="U408" s="176"/>
      <c r="V408" s="176"/>
      <c r="W408" s="176"/>
      <c r="X408" s="176"/>
      <c r="Y408" s="176"/>
      <c r="Z408" s="176"/>
      <c r="AA408" s="176"/>
      <c r="AB408" s="176"/>
      <c r="AC408" s="176"/>
      <c r="AD408" s="176"/>
      <c r="AE408" s="176"/>
      <c r="AF408" s="176"/>
      <c r="AG408" s="176"/>
      <c r="AH408" s="177"/>
      <c r="AI408" s="183"/>
      <c r="AJ408" s="184"/>
      <c r="AK408" s="184"/>
      <c r="AL408" s="184"/>
      <c r="AM408" s="184"/>
      <c r="AN408" s="189"/>
      <c r="AO408" s="189"/>
      <c r="AP408" s="190"/>
      <c r="AQ408" s="148"/>
      <c r="AR408" s="148"/>
      <c r="AT408" s="195"/>
      <c r="AU408" s="196"/>
      <c r="AV408" s="199"/>
      <c r="AW408" s="154"/>
      <c r="AX408" s="154"/>
      <c r="AY408" s="154"/>
      <c r="AZ408" s="154"/>
      <c r="BA408" s="45"/>
      <c r="BB408" s="45"/>
      <c r="BC408" s="45"/>
      <c r="BD408" s="195"/>
      <c r="BE408" s="196"/>
      <c r="BF408" s="199"/>
      <c r="BG408" s="154"/>
      <c r="BH408" s="154"/>
      <c r="BI408" s="154"/>
      <c r="BJ408" s="154"/>
    </row>
    <row r="409" spans="3:62" ht="14.1" customHeight="1" x14ac:dyDescent="0.15">
      <c r="C409" s="175"/>
      <c r="D409" s="176"/>
      <c r="E409" s="176"/>
      <c r="F409" s="176"/>
      <c r="G409" s="176"/>
      <c r="H409" s="176"/>
      <c r="I409" s="176"/>
      <c r="J409" s="176"/>
      <c r="K409" s="176"/>
      <c r="L409" s="176"/>
      <c r="M409" s="176"/>
      <c r="N409" s="176"/>
      <c r="O409" s="176"/>
      <c r="P409" s="176"/>
      <c r="Q409" s="176"/>
      <c r="R409" s="176"/>
      <c r="S409" s="176"/>
      <c r="T409" s="176"/>
      <c r="U409" s="176"/>
      <c r="V409" s="176"/>
      <c r="W409" s="176"/>
      <c r="X409" s="176"/>
      <c r="Y409" s="176"/>
      <c r="Z409" s="176"/>
      <c r="AA409" s="176"/>
      <c r="AB409" s="176"/>
      <c r="AC409" s="176"/>
      <c r="AD409" s="176"/>
      <c r="AE409" s="176"/>
      <c r="AF409" s="176"/>
      <c r="AG409" s="176"/>
      <c r="AH409" s="177"/>
      <c r="AI409" s="183"/>
      <c r="AJ409" s="184"/>
      <c r="AK409" s="184"/>
      <c r="AL409" s="184"/>
      <c r="AM409" s="184"/>
      <c r="AN409" s="189"/>
      <c r="AO409" s="189"/>
      <c r="AP409" s="190"/>
      <c r="AQ409" s="148"/>
      <c r="AR409" s="148"/>
      <c r="AT409" s="195"/>
      <c r="AU409" s="196"/>
      <c r="AV409" s="199"/>
      <c r="AW409" s="154"/>
      <c r="AX409" s="154"/>
      <c r="AY409" s="154"/>
      <c r="AZ409" s="154"/>
      <c r="BA409" s="45"/>
      <c r="BB409" s="45"/>
      <c r="BC409" s="45"/>
      <c r="BD409" s="195"/>
      <c r="BE409" s="196"/>
      <c r="BF409" s="199"/>
      <c r="BG409" s="154"/>
      <c r="BH409" s="154"/>
      <c r="BI409" s="154"/>
      <c r="BJ409" s="154"/>
    </row>
    <row r="410" spans="3:62" ht="14.1" customHeight="1" thickBot="1" x14ac:dyDescent="0.2">
      <c r="C410" s="178"/>
      <c r="D410" s="179"/>
      <c r="E410" s="179"/>
      <c r="F410" s="179"/>
      <c r="G410" s="179"/>
      <c r="H410" s="179"/>
      <c r="I410" s="179"/>
      <c r="J410" s="179"/>
      <c r="K410" s="179"/>
      <c r="L410" s="179"/>
      <c r="M410" s="179"/>
      <c r="N410" s="179"/>
      <c r="O410" s="179"/>
      <c r="P410" s="179"/>
      <c r="Q410" s="179"/>
      <c r="R410" s="179"/>
      <c r="S410" s="179"/>
      <c r="T410" s="179"/>
      <c r="U410" s="179"/>
      <c r="V410" s="179"/>
      <c r="W410" s="179"/>
      <c r="X410" s="179"/>
      <c r="Y410" s="179"/>
      <c r="Z410" s="179"/>
      <c r="AA410" s="179"/>
      <c r="AB410" s="179"/>
      <c r="AC410" s="179"/>
      <c r="AD410" s="179"/>
      <c r="AE410" s="179"/>
      <c r="AF410" s="179"/>
      <c r="AG410" s="179"/>
      <c r="AH410" s="180"/>
      <c r="AI410" s="185"/>
      <c r="AJ410" s="186"/>
      <c r="AK410" s="186"/>
      <c r="AL410" s="186"/>
      <c r="AM410" s="186"/>
      <c r="AN410" s="191"/>
      <c r="AO410" s="191"/>
      <c r="AP410" s="192"/>
      <c r="AQ410" s="148"/>
      <c r="AR410" s="148"/>
      <c r="AT410" s="197"/>
      <c r="AU410" s="198"/>
      <c r="AV410" s="199"/>
      <c r="AW410" s="154"/>
      <c r="AX410" s="154"/>
      <c r="AY410" s="154"/>
      <c r="AZ410" s="154"/>
      <c r="BA410" s="45"/>
      <c r="BB410" s="45"/>
      <c r="BC410" s="45"/>
      <c r="BD410" s="197"/>
      <c r="BE410" s="198"/>
      <c r="BF410" s="199"/>
      <c r="BG410" s="154"/>
      <c r="BH410" s="154"/>
      <c r="BI410" s="154"/>
      <c r="BJ410" s="154"/>
    </row>
    <row r="411" spans="3:62" ht="14.1" customHeight="1" thickTop="1" x14ac:dyDescent="0.15">
      <c r="C411" s="263">
        <v>6</v>
      </c>
      <c r="D411" s="266" t="s">
        <v>118</v>
      </c>
      <c r="E411" s="269">
        <v>1</v>
      </c>
      <c r="F411" s="269" t="s">
        <v>119</v>
      </c>
      <c r="G411" s="263" t="s">
        <v>163</v>
      </c>
      <c r="H411" s="269"/>
      <c r="I411" s="217" t="s">
        <v>155</v>
      </c>
      <c r="J411" s="218"/>
      <c r="K411" s="219"/>
      <c r="L411" s="223">
        <f>$M$231</f>
        <v>1500</v>
      </c>
      <c r="M411" s="224"/>
      <c r="N411" s="224"/>
      <c r="O411" s="224"/>
      <c r="P411" s="281">
        <f>$M$238</f>
        <v>20</v>
      </c>
      <c r="Q411" s="282"/>
      <c r="R411" s="282"/>
      <c r="S411" s="282"/>
      <c r="T411" s="282"/>
      <c r="U411" s="283"/>
      <c r="V411" s="238">
        <f>IF(AND(I411="△",AV411="●"),IF(L411=0,20,20+ROUNDDOWN((L411-1000)/1000,0)*20),0)</f>
        <v>20</v>
      </c>
      <c r="W411" s="238"/>
      <c r="X411" s="239"/>
      <c r="Y411" s="244">
        <f>IF(AND(I411="△",AV411="●"),IF(P411&gt;=10,P411*0.2,0),0)</f>
        <v>4</v>
      </c>
      <c r="Z411" s="245"/>
      <c r="AA411" s="246"/>
      <c r="AB411" s="253">
        <f t="shared" ref="AB411" si="158">V411+Y411</f>
        <v>24</v>
      </c>
      <c r="AC411" s="254"/>
      <c r="AD411" s="254"/>
      <c r="AE411" s="255"/>
      <c r="AF411" s="200">
        <v>1</v>
      </c>
      <c r="AG411" s="201"/>
      <c r="AH411" s="202"/>
      <c r="AI411" s="206">
        <f>IF(AF411=1,$AL$37,IF(AF411=2,$AL$55,IF(AF411=3,$AL$74,IF(AF411=4,$AL$93,IF(AF411=5,$AL$112,IF(AF411=6,$AL$131,IF(AF411=7,$AL$150,IF(AF411=8,$AL$169,IF(AF411=9,$AL$188,IF(AF411=10,$AL$207,0))))))))))</f>
        <v>0.25</v>
      </c>
      <c r="AJ411" s="207"/>
      <c r="AK411" s="208"/>
      <c r="AL411" s="211">
        <f>IF(I411="○",AB411,ROUNDUP(AB411*AI411,1))</f>
        <v>6</v>
      </c>
      <c r="AM411" s="211"/>
      <c r="AN411" s="211"/>
      <c r="AO411" s="211"/>
      <c r="AP411" s="212"/>
      <c r="AQ411" s="148"/>
      <c r="AR411" s="148"/>
      <c r="AT411" s="45"/>
      <c r="AU411" s="153"/>
      <c r="AV411" s="153" t="str">
        <f>IF(OR(I411="×",AV415="×"),"×","●")</f>
        <v>●</v>
      </c>
      <c r="AW411" s="171" t="str">
        <f>IF(AV411="●",IF(I411="定","-",I411),"-")</f>
        <v>△</v>
      </c>
      <c r="AX411" s="45"/>
      <c r="AY411" s="45"/>
      <c r="AZ411" s="45"/>
      <c r="BA411" s="45"/>
      <c r="BB411" s="45"/>
      <c r="BC411" s="45"/>
      <c r="BD411" s="45"/>
      <c r="BE411" s="3"/>
      <c r="BF411" s="3"/>
      <c r="BG411" s="3"/>
      <c r="BH411" s="3"/>
    </row>
    <row r="412" spans="3:62" ht="14.1" customHeight="1" x14ac:dyDescent="0.15">
      <c r="C412" s="263"/>
      <c r="D412" s="266"/>
      <c r="E412" s="269"/>
      <c r="F412" s="269"/>
      <c r="G412" s="263"/>
      <c r="H412" s="269"/>
      <c r="I412" s="217"/>
      <c r="J412" s="218"/>
      <c r="K412" s="219"/>
      <c r="L412" s="225"/>
      <c r="M412" s="226"/>
      <c r="N412" s="226"/>
      <c r="O412" s="226"/>
      <c r="P412" s="232"/>
      <c r="Q412" s="233"/>
      <c r="R412" s="233"/>
      <c r="S412" s="233"/>
      <c r="T412" s="233"/>
      <c r="U412" s="234"/>
      <c r="V412" s="240"/>
      <c r="W412" s="240"/>
      <c r="X412" s="241"/>
      <c r="Y412" s="247"/>
      <c r="Z412" s="248"/>
      <c r="AA412" s="249"/>
      <c r="AB412" s="256"/>
      <c r="AC412" s="257"/>
      <c r="AD412" s="257"/>
      <c r="AE412" s="258"/>
      <c r="AF412" s="200"/>
      <c r="AG412" s="201"/>
      <c r="AH412" s="202"/>
      <c r="AI412" s="209"/>
      <c r="AJ412" s="209"/>
      <c r="AK412" s="210"/>
      <c r="AL412" s="213"/>
      <c r="AM412" s="213"/>
      <c r="AN412" s="213"/>
      <c r="AO412" s="213"/>
      <c r="AP412" s="214"/>
      <c r="AQ412" s="148"/>
      <c r="AR412" s="148"/>
      <c r="AT412" s="45"/>
      <c r="AU412" s="153"/>
      <c r="AV412" s="153"/>
      <c r="AW412" s="171"/>
      <c r="AX412" s="45"/>
      <c r="AY412" s="45"/>
      <c r="AZ412" s="45"/>
      <c r="BA412" s="45"/>
      <c r="BB412" s="45"/>
      <c r="BC412" s="45"/>
      <c r="BD412" s="45"/>
      <c r="BE412" s="3"/>
      <c r="BF412" s="3"/>
      <c r="BG412" s="3"/>
      <c r="BH412" s="3"/>
    </row>
    <row r="413" spans="3:62" ht="14.1" customHeight="1" x14ac:dyDescent="0.15">
      <c r="C413" s="263"/>
      <c r="D413" s="266"/>
      <c r="E413" s="269"/>
      <c r="F413" s="269"/>
      <c r="G413" s="263"/>
      <c r="H413" s="269"/>
      <c r="I413" s="217"/>
      <c r="J413" s="218"/>
      <c r="K413" s="219"/>
      <c r="L413" s="225"/>
      <c r="M413" s="226"/>
      <c r="N413" s="226"/>
      <c r="O413" s="226"/>
      <c r="P413" s="232"/>
      <c r="Q413" s="233"/>
      <c r="R413" s="233"/>
      <c r="S413" s="233"/>
      <c r="T413" s="233"/>
      <c r="U413" s="234"/>
      <c r="V413" s="240"/>
      <c r="W413" s="240"/>
      <c r="X413" s="241"/>
      <c r="Y413" s="247"/>
      <c r="Z413" s="248"/>
      <c r="AA413" s="249"/>
      <c r="AB413" s="256"/>
      <c r="AC413" s="257"/>
      <c r="AD413" s="257"/>
      <c r="AE413" s="258"/>
      <c r="AF413" s="200"/>
      <c r="AG413" s="201"/>
      <c r="AH413" s="202"/>
      <c r="AI413" s="209"/>
      <c r="AJ413" s="209"/>
      <c r="AK413" s="210"/>
      <c r="AL413" s="213"/>
      <c r="AM413" s="213"/>
      <c r="AN413" s="213"/>
      <c r="AO413" s="213"/>
      <c r="AP413" s="214"/>
      <c r="AQ413" s="148"/>
      <c r="AR413" s="148"/>
      <c r="AT413" s="45"/>
      <c r="AU413" s="153"/>
      <c r="AV413" s="153"/>
      <c r="AW413" s="171"/>
      <c r="AX413" s="45"/>
      <c r="AY413" s="45"/>
      <c r="AZ413" s="45"/>
      <c r="BA413" s="45"/>
      <c r="BB413" s="45"/>
      <c r="BC413" s="45"/>
      <c r="BD413" s="45"/>
      <c r="BE413" s="3"/>
      <c r="BF413" s="3"/>
      <c r="BG413" s="3"/>
      <c r="BH413" s="3"/>
    </row>
    <row r="414" spans="3:62" ht="14.1" customHeight="1" x14ac:dyDescent="0.15">
      <c r="C414" s="264"/>
      <c r="D414" s="267"/>
      <c r="E414" s="270"/>
      <c r="F414" s="270"/>
      <c r="G414" s="264"/>
      <c r="H414" s="270"/>
      <c r="I414" s="220"/>
      <c r="J414" s="221"/>
      <c r="K414" s="222"/>
      <c r="L414" s="227"/>
      <c r="M414" s="228"/>
      <c r="N414" s="228"/>
      <c r="O414" s="228"/>
      <c r="P414" s="235"/>
      <c r="Q414" s="236"/>
      <c r="R414" s="236"/>
      <c r="S414" s="236"/>
      <c r="T414" s="236"/>
      <c r="U414" s="237"/>
      <c r="V414" s="242"/>
      <c r="W414" s="242"/>
      <c r="X414" s="243"/>
      <c r="Y414" s="250"/>
      <c r="Z414" s="251"/>
      <c r="AA414" s="252"/>
      <c r="AB414" s="259"/>
      <c r="AC414" s="260"/>
      <c r="AD414" s="260"/>
      <c r="AE414" s="261"/>
      <c r="AF414" s="203"/>
      <c r="AG414" s="204"/>
      <c r="AH414" s="205"/>
      <c r="AI414" s="209"/>
      <c r="AJ414" s="209"/>
      <c r="AK414" s="210"/>
      <c r="AL414" s="215"/>
      <c r="AM414" s="215"/>
      <c r="AN414" s="215"/>
      <c r="AO414" s="215"/>
      <c r="AP414" s="216"/>
      <c r="AQ414" s="148"/>
      <c r="AR414" s="148"/>
      <c r="AT414" s="45"/>
      <c r="AU414" s="153"/>
      <c r="AV414" s="153"/>
      <c r="AW414" s="171"/>
      <c r="AX414" s="45"/>
      <c r="AY414" s="45"/>
      <c r="AZ414" s="45"/>
      <c r="BA414" s="45"/>
      <c r="BB414" s="45"/>
      <c r="BC414" s="45"/>
      <c r="BD414" s="45"/>
      <c r="BE414" s="3"/>
      <c r="BF414" s="3"/>
      <c r="BG414" s="3"/>
      <c r="BH414" s="3"/>
    </row>
    <row r="415" spans="3:62" ht="14.1" customHeight="1" x14ac:dyDescent="0.15">
      <c r="C415" s="262">
        <v>6</v>
      </c>
      <c r="D415" s="265" t="s">
        <v>118</v>
      </c>
      <c r="E415" s="268">
        <v>2</v>
      </c>
      <c r="F415" s="268" t="s">
        <v>119</v>
      </c>
      <c r="G415" s="262" t="s">
        <v>123</v>
      </c>
      <c r="H415" s="268"/>
      <c r="I415" s="217" t="s">
        <v>155</v>
      </c>
      <c r="J415" s="218"/>
      <c r="K415" s="219"/>
      <c r="L415" s="223">
        <f t="shared" ref="L415" si="159">$M$231</f>
        <v>1500</v>
      </c>
      <c r="M415" s="224"/>
      <c r="N415" s="224"/>
      <c r="O415" s="224"/>
      <c r="P415" s="229">
        <f>$M$238</f>
        <v>20</v>
      </c>
      <c r="Q415" s="230"/>
      <c r="R415" s="230"/>
      <c r="S415" s="230"/>
      <c r="T415" s="230"/>
      <c r="U415" s="231"/>
      <c r="V415" s="238">
        <f t="shared" ref="V415" si="160">IF(AND(I415="△",AV415="●"),IF(L415=0,20,20+ROUNDDOWN((L415-1000)/1000,0)*20),0)</f>
        <v>20</v>
      </c>
      <c r="W415" s="238"/>
      <c r="X415" s="239"/>
      <c r="Y415" s="244">
        <f t="shared" ref="Y415" si="161">IF(AND(I415="△",AV415="●"),IF(P415&gt;=10,P415*0.2,0),0)</f>
        <v>4</v>
      </c>
      <c r="Z415" s="245"/>
      <c r="AA415" s="246"/>
      <c r="AB415" s="253">
        <f t="shared" ref="AB415" si="162">V415+Y415</f>
        <v>24</v>
      </c>
      <c r="AC415" s="254"/>
      <c r="AD415" s="254"/>
      <c r="AE415" s="255"/>
      <c r="AF415" s="200">
        <v>1</v>
      </c>
      <c r="AG415" s="201"/>
      <c r="AH415" s="202"/>
      <c r="AI415" s="206">
        <f>IF(AF415=1,$AL$37,IF(AF415=2,$AL$55,IF(AF415=3,$AL$74,IF(AF415=4,$AL$93,IF(AF415=5,$AL$112,IF(AF415=6,$AL$131,IF(AF415=7,$AL$150,IF(AF415=8,$AL$169,IF(AF415=9,$AL$188,IF(AF415=10,$AL$207,0))))))))))</f>
        <v>0.25</v>
      </c>
      <c r="AJ415" s="207"/>
      <c r="AK415" s="208"/>
      <c r="AL415" s="211">
        <f>IF(I415="○",AB415,ROUNDUP(AB415*AI415,1))</f>
        <v>6</v>
      </c>
      <c r="AM415" s="211"/>
      <c r="AN415" s="211"/>
      <c r="AO415" s="211"/>
      <c r="AP415" s="212"/>
      <c r="AQ415" s="148"/>
      <c r="AR415" s="148"/>
      <c r="AT415" s="280"/>
      <c r="AU415" s="280"/>
      <c r="AV415" s="153" t="str">
        <f>IF(OR(I415="×",AV419="×"),"×","●")</f>
        <v>●</v>
      </c>
      <c r="AW415" s="171" t="str">
        <f>IF(AV415="●",IF(I415="定","-",I415),"-")</f>
        <v>△</v>
      </c>
      <c r="AX415" s="45"/>
      <c r="AY415" s="45"/>
      <c r="AZ415" s="45"/>
      <c r="BA415" s="45"/>
      <c r="BB415" s="45"/>
      <c r="BC415" s="45"/>
      <c r="BD415" s="45"/>
      <c r="BE415" s="3"/>
      <c r="BF415" s="3"/>
      <c r="BG415" s="3"/>
      <c r="BH415" s="3"/>
    </row>
    <row r="416" spans="3:62" ht="14.1" customHeight="1" x14ac:dyDescent="0.15">
      <c r="C416" s="263"/>
      <c r="D416" s="266"/>
      <c r="E416" s="269"/>
      <c r="F416" s="269"/>
      <c r="G416" s="263"/>
      <c r="H416" s="269"/>
      <c r="I416" s="217"/>
      <c r="J416" s="218"/>
      <c r="K416" s="219"/>
      <c r="L416" s="225"/>
      <c r="M416" s="226"/>
      <c r="N416" s="226"/>
      <c r="O416" s="226"/>
      <c r="P416" s="232"/>
      <c r="Q416" s="233"/>
      <c r="R416" s="233"/>
      <c r="S416" s="233"/>
      <c r="T416" s="233"/>
      <c r="U416" s="234"/>
      <c r="V416" s="240"/>
      <c r="W416" s="240"/>
      <c r="X416" s="241"/>
      <c r="Y416" s="247"/>
      <c r="Z416" s="248"/>
      <c r="AA416" s="249"/>
      <c r="AB416" s="256"/>
      <c r="AC416" s="257"/>
      <c r="AD416" s="257"/>
      <c r="AE416" s="258"/>
      <c r="AF416" s="200"/>
      <c r="AG416" s="201"/>
      <c r="AH416" s="202"/>
      <c r="AI416" s="209"/>
      <c r="AJ416" s="209"/>
      <c r="AK416" s="210"/>
      <c r="AL416" s="213"/>
      <c r="AM416" s="213"/>
      <c r="AN416" s="213"/>
      <c r="AO416" s="213"/>
      <c r="AP416" s="214"/>
      <c r="AQ416" s="148"/>
      <c r="AR416" s="148"/>
      <c r="AT416" s="280"/>
      <c r="AU416" s="280"/>
      <c r="AV416" s="153"/>
      <c r="AW416" s="171"/>
      <c r="AX416" s="45"/>
      <c r="AY416" s="45"/>
      <c r="AZ416" s="45"/>
      <c r="BA416" s="45"/>
      <c r="BB416" s="45"/>
      <c r="BC416" s="45"/>
      <c r="BD416" s="45"/>
      <c r="BE416" s="3"/>
      <c r="BF416" s="3"/>
      <c r="BG416" s="3"/>
      <c r="BH416" s="3"/>
    </row>
    <row r="417" spans="3:60" ht="14.1" customHeight="1" x14ac:dyDescent="0.15">
      <c r="C417" s="263"/>
      <c r="D417" s="266"/>
      <c r="E417" s="269"/>
      <c r="F417" s="269"/>
      <c r="G417" s="263"/>
      <c r="H417" s="269"/>
      <c r="I417" s="217"/>
      <c r="J417" s="218"/>
      <c r="K417" s="219"/>
      <c r="L417" s="225"/>
      <c r="M417" s="226"/>
      <c r="N417" s="226"/>
      <c r="O417" s="226"/>
      <c r="P417" s="232"/>
      <c r="Q417" s="233"/>
      <c r="R417" s="233"/>
      <c r="S417" s="233"/>
      <c r="T417" s="233"/>
      <c r="U417" s="234"/>
      <c r="V417" s="240"/>
      <c r="W417" s="240"/>
      <c r="X417" s="241"/>
      <c r="Y417" s="247"/>
      <c r="Z417" s="248"/>
      <c r="AA417" s="249"/>
      <c r="AB417" s="256"/>
      <c r="AC417" s="257"/>
      <c r="AD417" s="257"/>
      <c r="AE417" s="258"/>
      <c r="AF417" s="200"/>
      <c r="AG417" s="201"/>
      <c r="AH417" s="202"/>
      <c r="AI417" s="209"/>
      <c r="AJ417" s="209"/>
      <c r="AK417" s="210"/>
      <c r="AL417" s="213"/>
      <c r="AM417" s="213"/>
      <c r="AN417" s="213"/>
      <c r="AO417" s="213"/>
      <c r="AP417" s="214"/>
      <c r="AQ417" s="148"/>
      <c r="AR417" s="148"/>
      <c r="AT417" s="280"/>
      <c r="AU417" s="280"/>
      <c r="AV417" s="153"/>
      <c r="AW417" s="171"/>
      <c r="AX417" s="45"/>
      <c r="AY417" s="45"/>
      <c r="AZ417" s="45"/>
      <c r="BA417" s="45"/>
      <c r="BB417" s="45"/>
      <c r="BC417" s="45"/>
      <c r="BD417" s="45"/>
      <c r="BE417" s="3"/>
      <c r="BF417" s="3"/>
      <c r="BG417" s="3"/>
      <c r="BH417" s="3"/>
    </row>
    <row r="418" spans="3:60" ht="14.1" customHeight="1" x14ac:dyDescent="0.15">
      <c r="C418" s="264"/>
      <c r="D418" s="267"/>
      <c r="E418" s="270"/>
      <c r="F418" s="270"/>
      <c r="G418" s="264"/>
      <c r="H418" s="270"/>
      <c r="I418" s="220"/>
      <c r="J418" s="221"/>
      <c r="K418" s="222"/>
      <c r="L418" s="227"/>
      <c r="M418" s="228"/>
      <c r="N418" s="228"/>
      <c r="O418" s="228"/>
      <c r="P418" s="235"/>
      <c r="Q418" s="236"/>
      <c r="R418" s="236"/>
      <c r="S418" s="236"/>
      <c r="T418" s="236"/>
      <c r="U418" s="237"/>
      <c r="V418" s="242"/>
      <c r="W418" s="242"/>
      <c r="X418" s="243"/>
      <c r="Y418" s="250"/>
      <c r="Z418" s="251"/>
      <c r="AA418" s="252"/>
      <c r="AB418" s="259"/>
      <c r="AC418" s="260"/>
      <c r="AD418" s="260"/>
      <c r="AE418" s="261"/>
      <c r="AF418" s="203"/>
      <c r="AG418" s="204"/>
      <c r="AH418" s="205"/>
      <c r="AI418" s="209"/>
      <c r="AJ418" s="209"/>
      <c r="AK418" s="210"/>
      <c r="AL418" s="215"/>
      <c r="AM418" s="215"/>
      <c r="AN418" s="215"/>
      <c r="AO418" s="215"/>
      <c r="AP418" s="216"/>
      <c r="AQ418" s="148"/>
      <c r="AR418" s="148"/>
      <c r="AT418" s="280"/>
      <c r="AU418" s="280"/>
      <c r="AV418" s="153"/>
      <c r="AW418" s="171"/>
      <c r="AX418" s="45"/>
      <c r="AY418" s="45"/>
      <c r="AZ418" s="45"/>
      <c r="BA418" s="45"/>
      <c r="BB418" s="45"/>
      <c r="BC418" s="45"/>
      <c r="BD418" s="45"/>
      <c r="BE418" s="3"/>
      <c r="BF418" s="3"/>
      <c r="BG418" s="3"/>
      <c r="BH418" s="3"/>
    </row>
    <row r="419" spans="3:60" ht="14.1" customHeight="1" x14ac:dyDescent="0.15">
      <c r="C419" s="262">
        <v>6</v>
      </c>
      <c r="D419" s="265" t="s">
        <v>118</v>
      </c>
      <c r="E419" s="268">
        <v>3</v>
      </c>
      <c r="F419" s="268" t="s">
        <v>119</v>
      </c>
      <c r="G419" s="262" t="s">
        <v>124</v>
      </c>
      <c r="H419" s="268"/>
      <c r="I419" s="217" t="s">
        <v>155</v>
      </c>
      <c r="J419" s="218"/>
      <c r="K419" s="219"/>
      <c r="L419" s="223">
        <f t="shared" ref="L419" si="163">$M$231</f>
        <v>1500</v>
      </c>
      <c r="M419" s="224"/>
      <c r="N419" s="224"/>
      <c r="O419" s="224"/>
      <c r="P419" s="229">
        <f t="shared" ref="P419" si="164">$M$238</f>
        <v>20</v>
      </c>
      <c r="Q419" s="230"/>
      <c r="R419" s="230"/>
      <c r="S419" s="230"/>
      <c r="T419" s="230"/>
      <c r="U419" s="231"/>
      <c r="V419" s="238">
        <f t="shared" ref="V419" si="165">IF(AND(I419="△",AV419="●"),IF(L419=0,20,20+ROUNDDOWN((L419-1000)/1000,0)*20),0)</f>
        <v>20</v>
      </c>
      <c r="W419" s="238"/>
      <c r="X419" s="239"/>
      <c r="Y419" s="244">
        <f t="shared" ref="Y419" si="166">IF(AND(I419="△",AV419="●"),IF(P419&gt;=10,P419*0.2,0),0)</f>
        <v>4</v>
      </c>
      <c r="Z419" s="245"/>
      <c r="AA419" s="246"/>
      <c r="AB419" s="253">
        <f t="shared" ref="AB419" si="167">V419+Y419</f>
        <v>24</v>
      </c>
      <c r="AC419" s="254"/>
      <c r="AD419" s="254"/>
      <c r="AE419" s="255"/>
      <c r="AF419" s="200">
        <v>1</v>
      </c>
      <c r="AG419" s="201"/>
      <c r="AH419" s="202"/>
      <c r="AI419" s="206">
        <f>IF(AF419=1,$AL$37,IF(AF419=2,$AL$55,IF(AF419=3,$AL$74,IF(AF419=4,$AL$93,IF(AF419=5,$AL$112,IF(AF419=6,$AL$131,IF(AF419=7,$AL$150,IF(AF419=8,$AL$169,IF(AF419=9,$AL$188,IF(AF419=10,$AL$207,0))))))))))</f>
        <v>0.25</v>
      </c>
      <c r="AJ419" s="207"/>
      <c r="AK419" s="208"/>
      <c r="AL419" s="211">
        <f>IF(I419="○",AB419,ROUNDUP(AB419*AI419,1))</f>
        <v>6</v>
      </c>
      <c r="AM419" s="211"/>
      <c r="AN419" s="211"/>
      <c r="AO419" s="211"/>
      <c r="AP419" s="212"/>
      <c r="AQ419" s="148"/>
      <c r="AR419" s="148"/>
      <c r="AT419" s="153"/>
      <c r="AU419" s="153"/>
      <c r="AV419" s="153" t="str">
        <f>IF(OR(I419="×",AV423="×"),"×","●")</f>
        <v>●</v>
      </c>
      <c r="AW419" s="171" t="str">
        <f>IF(AV419="●",IF(I419="定","-",I419),"-")</f>
        <v>△</v>
      </c>
      <c r="AX419" s="45"/>
      <c r="AY419" s="153"/>
      <c r="AZ419" s="153"/>
      <c r="BA419" s="45"/>
      <c r="BB419" s="45"/>
      <c r="BC419" s="45"/>
      <c r="BD419" s="45"/>
      <c r="BE419" s="3"/>
      <c r="BF419" s="3"/>
      <c r="BG419" s="3"/>
      <c r="BH419" s="3"/>
    </row>
    <row r="420" spans="3:60" ht="14.1" customHeight="1" x14ac:dyDescent="0.15">
      <c r="C420" s="263"/>
      <c r="D420" s="266"/>
      <c r="E420" s="269"/>
      <c r="F420" s="269"/>
      <c r="G420" s="263"/>
      <c r="H420" s="269"/>
      <c r="I420" s="217"/>
      <c r="J420" s="218"/>
      <c r="K420" s="219"/>
      <c r="L420" s="225"/>
      <c r="M420" s="226"/>
      <c r="N420" s="226"/>
      <c r="O420" s="226"/>
      <c r="P420" s="232"/>
      <c r="Q420" s="233"/>
      <c r="R420" s="233"/>
      <c r="S420" s="233"/>
      <c r="T420" s="233"/>
      <c r="U420" s="234"/>
      <c r="V420" s="240"/>
      <c r="W420" s="240"/>
      <c r="X420" s="241"/>
      <c r="Y420" s="247"/>
      <c r="Z420" s="248"/>
      <c r="AA420" s="249"/>
      <c r="AB420" s="256"/>
      <c r="AC420" s="257"/>
      <c r="AD420" s="257"/>
      <c r="AE420" s="258"/>
      <c r="AF420" s="200"/>
      <c r="AG420" s="201"/>
      <c r="AH420" s="202"/>
      <c r="AI420" s="209"/>
      <c r="AJ420" s="209"/>
      <c r="AK420" s="210"/>
      <c r="AL420" s="213"/>
      <c r="AM420" s="213"/>
      <c r="AN420" s="213"/>
      <c r="AO420" s="213"/>
      <c r="AP420" s="214"/>
      <c r="AQ420" s="148"/>
      <c r="AR420" s="148"/>
      <c r="AT420" s="153"/>
      <c r="AU420" s="153"/>
      <c r="AV420" s="153"/>
      <c r="AW420" s="171"/>
      <c r="AX420" s="45"/>
      <c r="AY420" s="153"/>
      <c r="AZ420" s="153"/>
      <c r="BA420" s="45"/>
      <c r="BB420" s="45"/>
      <c r="BC420" s="45"/>
      <c r="BD420" s="45"/>
      <c r="BE420" s="3"/>
      <c r="BF420" s="3"/>
      <c r="BG420" s="3"/>
      <c r="BH420" s="3"/>
    </row>
    <row r="421" spans="3:60" ht="14.1" customHeight="1" x14ac:dyDescent="0.15">
      <c r="C421" s="263"/>
      <c r="D421" s="266"/>
      <c r="E421" s="269"/>
      <c r="F421" s="269"/>
      <c r="G421" s="263"/>
      <c r="H421" s="269"/>
      <c r="I421" s="217"/>
      <c r="J421" s="218"/>
      <c r="K421" s="219"/>
      <c r="L421" s="225"/>
      <c r="M421" s="226"/>
      <c r="N421" s="226"/>
      <c r="O421" s="226"/>
      <c r="P421" s="232"/>
      <c r="Q421" s="233"/>
      <c r="R421" s="233"/>
      <c r="S421" s="233"/>
      <c r="T421" s="233"/>
      <c r="U421" s="234"/>
      <c r="V421" s="240"/>
      <c r="W421" s="240"/>
      <c r="X421" s="241"/>
      <c r="Y421" s="247"/>
      <c r="Z421" s="248"/>
      <c r="AA421" s="249"/>
      <c r="AB421" s="256"/>
      <c r="AC421" s="257"/>
      <c r="AD421" s="257"/>
      <c r="AE421" s="258"/>
      <c r="AF421" s="200"/>
      <c r="AG421" s="201"/>
      <c r="AH421" s="202"/>
      <c r="AI421" s="209"/>
      <c r="AJ421" s="209"/>
      <c r="AK421" s="210"/>
      <c r="AL421" s="213"/>
      <c r="AM421" s="213"/>
      <c r="AN421" s="213"/>
      <c r="AO421" s="213"/>
      <c r="AP421" s="214"/>
      <c r="AQ421" s="148"/>
      <c r="AR421" s="148"/>
      <c r="AT421" s="153"/>
      <c r="AU421" s="153"/>
      <c r="AV421" s="153"/>
      <c r="AW421" s="171"/>
      <c r="AX421" s="45"/>
      <c r="AY421" s="153"/>
      <c r="AZ421" s="153"/>
      <c r="BA421" s="45"/>
      <c r="BB421" s="45"/>
      <c r="BC421" s="45"/>
      <c r="BD421" s="45"/>
      <c r="BE421" s="3"/>
      <c r="BF421" s="3"/>
      <c r="BG421" s="3"/>
      <c r="BH421" s="3"/>
    </row>
    <row r="422" spans="3:60" ht="14.1" customHeight="1" x14ac:dyDescent="0.15">
      <c r="C422" s="264"/>
      <c r="D422" s="267"/>
      <c r="E422" s="270"/>
      <c r="F422" s="270"/>
      <c r="G422" s="264"/>
      <c r="H422" s="270"/>
      <c r="I422" s="220"/>
      <c r="J422" s="221"/>
      <c r="K422" s="222"/>
      <c r="L422" s="227"/>
      <c r="M422" s="228"/>
      <c r="N422" s="228"/>
      <c r="O422" s="228"/>
      <c r="P422" s="235"/>
      <c r="Q422" s="236"/>
      <c r="R422" s="236"/>
      <c r="S422" s="236"/>
      <c r="T422" s="236"/>
      <c r="U422" s="237"/>
      <c r="V422" s="242"/>
      <c r="W422" s="242"/>
      <c r="X422" s="243"/>
      <c r="Y422" s="250"/>
      <c r="Z422" s="251"/>
      <c r="AA422" s="252"/>
      <c r="AB422" s="259"/>
      <c r="AC422" s="260"/>
      <c r="AD422" s="260"/>
      <c r="AE422" s="261"/>
      <c r="AF422" s="203"/>
      <c r="AG422" s="204"/>
      <c r="AH422" s="205"/>
      <c r="AI422" s="209"/>
      <c r="AJ422" s="209"/>
      <c r="AK422" s="210"/>
      <c r="AL422" s="215"/>
      <c r="AM422" s="215"/>
      <c r="AN422" s="215"/>
      <c r="AO422" s="215"/>
      <c r="AP422" s="216"/>
      <c r="AQ422" s="148"/>
      <c r="AR422" s="148"/>
      <c r="AT422" s="153"/>
      <c r="AU422" s="153"/>
      <c r="AV422" s="153"/>
      <c r="AW422" s="171"/>
      <c r="AX422" s="45"/>
      <c r="AY422" s="153"/>
      <c r="AZ422" s="153"/>
      <c r="BA422" s="45"/>
      <c r="BB422" s="45"/>
      <c r="BC422" s="45"/>
      <c r="BD422" s="45"/>
      <c r="BE422" s="3"/>
      <c r="BF422" s="3"/>
      <c r="BG422" s="3"/>
      <c r="BH422" s="3"/>
    </row>
    <row r="423" spans="3:60" ht="14.1" customHeight="1" x14ac:dyDescent="0.15">
      <c r="C423" s="262">
        <v>6</v>
      </c>
      <c r="D423" s="265" t="s">
        <v>118</v>
      </c>
      <c r="E423" s="268">
        <v>4</v>
      </c>
      <c r="F423" s="268" t="s">
        <v>119</v>
      </c>
      <c r="G423" s="262" t="s">
        <v>125</v>
      </c>
      <c r="H423" s="268"/>
      <c r="I423" s="217" t="s">
        <v>155</v>
      </c>
      <c r="J423" s="218"/>
      <c r="K423" s="219"/>
      <c r="L423" s="223">
        <f t="shared" ref="L423" si="168">$M$231</f>
        <v>1500</v>
      </c>
      <c r="M423" s="224"/>
      <c r="N423" s="224"/>
      <c r="O423" s="224"/>
      <c r="P423" s="229">
        <f t="shared" ref="P423" si="169">$M$238</f>
        <v>20</v>
      </c>
      <c r="Q423" s="230"/>
      <c r="R423" s="230"/>
      <c r="S423" s="230"/>
      <c r="T423" s="230"/>
      <c r="U423" s="231"/>
      <c r="V423" s="238">
        <f t="shared" ref="V423" si="170">IF(AND(I423="△",AV423="●"),IF(L423=0,20,20+ROUNDDOWN((L423-1000)/1000,0)*20),0)</f>
        <v>20</v>
      </c>
      <c r="W423" s="238"/>
      <c r="X423" s="239"/>
      <c r="Y423" s="244">
        <f t="shared" ref="Y423" si="171">IF(AND(I423="△",AV423="●"),IF(P423&gt;=10,P423*0.2,0),0)</f>
        <v>4</v>
      </c>
      <c r="Z423" s="245"/>
      <c r="AA423" s="246"/>
      <c r="AB423" s="253">
        <f t="shared" ref="AB423" si="172">V423+Y423</f>
        <v>24</v>
      </c>
      <c r="AC423" s="254"/>
      <c r="AD423" s="254"/>
      <c r="AE423" s="255"/>
      <c r="AF423" s="271">
        <v>2</v>
      </c>
      <c r="AG423" s="272"/>
      <c r="AH423" s="273"/>
      <c r="AI423" s="206">
        <f>IF(AF423=1,$AL$37,IF(AF423=2,$AL$55,IF(AF423=3,$AL$74,IF(AF423=4,$AL$93,IF(AF423=5,$AL$112,IF(AF423=6,$AL$131,IF(AF423=7,$AL$150,IF(AF423=8,$AL$169,IF(AF423=9,$AL$188,IF(AF423=10,$AL$207,0))))))))))</f>
        <v>0.16700000000000001</v>
      </c>
      <c r="AJ423" s="207"/>
      <c r="AK423" s="208"/>
      <c r="AL423" s="211">
        <f t="shared" ref="AL423" si="173">IF(I423="○",AB423,ROUNDUP(AB423*AI423,1))</f>
        <v>4.0999999999999996</v>
      </c>
      <c r="AM423" s="211"/>
      <c r="AN423" s="211"/>
      <c r="AO423" s="211"/>
      <c r="AP423" s="212"/>
      <c r="AQ423" s="148"/>
      <c r="AR423" s="148"/>
      <c r="AT423" s="153"/>
      <c r="AU423" s="153"/>
      <c r="AV423" s="153" t="str">
        <f>IF(OR(I423="×",AV427="×"),"×","●")</f>
        <v>●</v>
      </c>
      <c r="AW423" s="171" t="str">
        <f>IF(AV423="●",IF(I423="定","-",I423),"-")</f>
        <v>△</v>
      </c>
      <c r="AX423" s="45"/>
      <c r="AY423" s="153"/>
      <c r="AZ423" s="153"/>
      <c r="BA423" s="45"/>
      <c r="BB423" s="45"/>
      <c r="BC423" s="45"/>
      <c r="BD423" s="45"/>
      <c r="BE423" s="3"/>
      <c r="BF423" s="3"/>
      <c r="BG423" s="3"/>
      <c r="BH423" s="3"/>
    </row>
    <row r="424" spans="3:60" ht="14.1" customHeight="1" x14ac:dyDescent="0.15">
      <c r="C424" s="263"/>
      <c r="D424" s="266"/>
      <c r="E424" s="269"/>
      <c r="F424" s="269"/>
      <c r="G424" s="263"/>
      <c r="H424" s="269"/>
      <c r="I424" s="217"/>
      <c r="J424" s="218"/>
      <c r="K424" s="219"/>
      <c r="L424" s="225"/>
      <c r="M424" s="226"/>
      <c r="N424" s="226"/>
      <c r="O424" s="226"/>
      <c r="P424" s="232"/>
      <c r="Q424" s="233"/>
      <c r="R424" s="233"/>
      <c r="S424" s="233"/>
      <c r="T424" s="233"/>
      <c r="U424" s="234"/>
      <c r="V424" s="240"/>
      <c r="W424" s="240"/>
      <c r="X424" s="241"/>
      <c r="Y424" s="247"/>
      <c r="Z424" s="248"/>
      <c r="AA424" s="249"/>
      <c r="AB424" s="256"/>
      <c r="AC424" s="257"/>
      <c r="AD424" s="257"/>
      <c r="AE424" s="258"/>
      <c r="AF424" s="271"/>
      <c r="AG424" s="272"/>
      <c r="AH424" s="273"/>
      <c r="AI424" s="209"/>
      <c r="AJ424" s="209"/>
      <c r="AK424" s="210"/>
      <c r="AL424" s="213"/>
      <c r="AM424" s="213"/>
      <c r="AN424" s="213"/>
      <c r="AO424" s="213"/>
      <c r="AP424" s="214"/>
      <c r="AQ424" s="148"/>
      <c r="AR424" s="148"/>
      <c r="AT424" s="153"/>
      <c r="AU424" s="153"/>
      <c r="AV424" s="153"/>
      <c r="AW424" s="171"/>
      <c r="AX424" s="45"/>
      <c r="AY424" s="153"/>
      <c r="AZ424" s="153"/>
      <c r="BA424" s="45"/>
      <c r="BB424" s="45"/>
      <c r="BC424" s="45"/>
      <c r="BD424" s="45"/>
      <c r="BE424" s="3"/>
      <c r="BF424" s="3"/>
      <c r="BG424" s="3"/>
      <c r="BH424" s="3"/>
    </row>
    <row r="425" spans="3:60" ht="14.1" customHeight="1" x14ac:dyDescent="0.15">
      <c r="C425" s="263"/>
      <c r="D425" s="266"/>
      <c r="E425" s="269"/>
      <c r="F425" s="269"/>
      <c r="G425" s="263"/>
      <c r="H425" s="269"/>
      <c r="I425" s="217"/>
      <c r="J425" s="218"/>
      <c r="K425" s="219"/>
      <c r="L425" s="225"/>
      <c r="M425" s="226"/>
      <c r="N425" s="226"/>
      <c r="O425" s="226"/>
      <c r="P425" s="232"/>
      <c r="Q425" s="233"/>
      <c r="R425" s="233"/>
      <c r="S425" s="233"/>
      <c r="T425" s="233"/>
      <c r="U425" s="234"/>
      <c r="V425" s="240"/>
      <c r="W425" s="240"/>
      <c r="X425" s="241"/>
      <c r="Y425" s="247"/>
      <c r="Z425" s="248"/>
      <c r="AA425" s="249"/>
      <c r="AB425" s="256"/>
      <c r="AC425" s="257"/>
      <c r="AD425" s="257"/>
      <c r="AE425" s="258"/>
      <c r="AF425" s="271"/>
      <c r="AG425" s="272"/>
      <c r="AH425" s="273"/>
      <c r="AI425" s="209"/>
      <c r="AJ425" s="209"/>
      <c r="AK425" s="210"/>
      <c r="AL425" s="213"/>
      <c r="AM425" s="213"/>
      <c r="AN425" s="213"/>
      <c r="AO425" s="213"/>
      <c r="AP425" s="214"/>
      <c r="AQ425" s="148"/>
      <c r="AR425" s="148"/>
      <c r="AT425" s="153"/>
      <c r="AU425" s="153"/>
      <c r="AV425" s="153"/>
      <c r="AW425" s="171"/>
      <c r="AX425" s="45"/>
      <c r="AY425" s="153"/>
      <c r="AZ425" s="153"/>
      <c r="BA425" s="45"/>
      <c r="BB425" s="45"/>
      <c r="BC425" s="45"/>
      <c r="BD425" s="45"/>
      <c r="BE425" s="3"/>
      <c r="BF425" s="3"/>
      <c r="BG425" s="3"/>
      <c r="BH425" s="3"/>
    </row>
    <row r="426" spans="3:60" ht="14.1" customHeight="1" x14ac:dyDescent="0.15">
      <c r="C426" s="264"/>
      <c r="D426" s="267"/>
      <c r="E426" s="270"/>
      <c r="F426" s="270"/>
      <c r="G426" s="264"/>
      <c r="H426" s="270"/>
      <c r="I426" s="220"/>
      <c r="J426" s="221"/>
      <c r="K426" s="222"/>
      <c r="L426" s="227"/>
      <c r="M426" s="228"/>
      <c r="N426" s="228"/>
      <c r="O426" s="228"/>
      <c r="P426" s="235"/>
      <c r="Q426" s="236"/>
      <c r="R426" s="236"/>
      <c r="S426" s="236"/>
      <c r="T426" s="236"/>
      <c r="U426" s="237"/>
      <c r="V426" s="242"/>
      <c r="W426" s="242"/>
      <c r="X426" s="243"/>
      <c r="Y426" s="250"/>
      <c r="Z426" s="251"/>
      <c r="AA426" s="252"/>
      <c r="AB426" s="259"/>
      <c r="AC426" s="260"/>
      <c r="AD426" s="260"/>
      <c r="AE426" s="261"/>
      <c r="AF426" s="274"/>
      <c r="AG426" s="275"/>
      <c r="AH426" s="276"/>
      <c r="AI426" s="209"/>
      <c r="AJ426" s="209"/>
      <c r="AK426" s="210"/>
      <c r="AL426" s="215"/>
      <c r="AM426" s="215"/>
      <c r="AN426" s="215"/>
      <c r="AO426" s="215"/>
      <c r="AP426" s="216"/>
      <c r="AQ426" s="148"/>
      <c r="AR426" s="148"/>
      <c r="AT426" s="153"/>
      <c r="AU426" s="153"/>
      <c r="AV426" s="153"/>
      <c r="AW426" s="171"/>
      <c r="AX426" s="45"/>
      <c r="AY426" s="153"/>
      <c r="AZ426" s="153"/>
      <c r="BA426" s="45"/>
      <c r="BB426" s="45"/>
      <c r="BC426" s="45"/>
      <c r="BD426" s="45"/>
      <c r="BE426" s="3"/>
      <c r="BF426" s="3"/>
      <c r="BG426" s="3"/>
      <c r="BH426" s="3"/>
    </row>
    <row r="427" spans="3:60" ht="14.1" customHeight="1" x14ac:dyDescent="0.15">
      <c r="C427" s="262">
        <v>6</v>
      </c>
      <c r="D427" s="265" t="s">
        <v>118</v>
      </c>
      <c r="E427" s="268">
        <v>5</v>
      </c>
      <c r="F427" s="268" t="s">
        <v>119</v>
      </c>
      <c r="G427" s="262" t="s">
        <v>126</v>
      </c>
      <c r="H427" s="268"/>
      <c r="I427" s="217" t="s">
        <v>155</v>
      </c>
      <c r="J427" s="218"/>
      <c r="K427" s="219"/>
      <c r="L427" s="223">
        <f t="shared" ref="L427" si="174">$M$231</f>
        <v>1500</v>
      </c>
      <c r="M427" s="224"/>
      <c r="N427" s="224"/>
      <c r="O427" s="224"/>
      <c r="P427" s="229">
        <f t="shared" ref="P427" si="175">$M$238</f>
        <v>20</v>
      </c>
      <c r="Q427" s="230"/>
      <c r="R427" s="230"/>
      <c r="S427" s="230"/>
      <c r="T427" s="230"/>
      <c r="U427" s="231"/>
      <c r="V427" s="238">
        <f t="shared" ref="V427" si="176">IF(AND(I427="△",AV427="●"),IF(L427=0,20,20+ROUNDDOWN((L427-1000)/1000,0)*20),0)</f>
        <v>20</v>
      </c>
      <c r="W427" s="238"/>
      <c r="X427" s="239"/>
      <c r="Y427" s="244">
        <f t="shared" ref="Y427" si="177">IF(AND(I427="△",AV427="●"),IF(P427&gt;=10,P427*0.2,0),0)</f>
        <v>4</v>
      </c>
      <c r="Z427" s="245"/>
      <c r="AA427" s="246"/>
      <c r="AB427" s="253">
        <f t="shared" ref="AB427" si="178">V427+Y427</f>
        <v>24</v>
      </c>
      <c r="AC427" s="254"/>
      <c r="AD427" s="254"/>
      <c r="AE427" s="255"/>
      <c r="AF427" s="200">
        <v>1</v>
      </c>
      <c r="AG427" s="201"/>
      <c r="AH427" s="202"/>
      <c r="AI427" s="206">
        <f>IF(AF427=1,$AL$37,IF(AF427=2,$AL$55,IF(AF427=3,$AL$74,IF(AF427=4,$AL$93,IF(AF427=5,$AL$112,IF(AF427=6,$AL$131,IF(AF427=7,$AL$150,IF(AF427=8,$AL$169,IF(AF427=9,$AL$188,IF(AF427=10,$AL$207,0))))))))))</f>
        <v>0.25</v>
      </c>
      <c r="AJ427" s="207"/>
      <c r="AK427" s="208"/>
      <c r="AL427" s="211">
        <f t="shared" ref="AL427" si="179">IF(I427="○",AB427,ROUNDUP(AB427*AI427,1))</f>
        <v>6</v>
      </c>
      <c r="AM427" s="211"/>
      <c r="AN427" s="211"/>
      <c r="AO427" s="211"/>
      <c r="AP427" s="212"/>
      <c r="AQ427" s="148"/>
      <c r="AR427" s="148"/>
      <c r="AT427" s="153"/>
      <c r="AU427" s="153"/>
      <c r="AV427" s="153" t="str">
        <f>IF(OR(I427="×",AV431="×"),"×","●")</f>
        <v>●</v>
      </c>
      <c r="AW427" s="171" t="str">
        <f>IF(AV427="●",IF(I427="定","-",I427),"-")</f>
        <v>△</v>
      </c>
      <c r="AX427" s="45"/>
      <c r="AY427" s="153"/>
      <c r="AZ427" s="153"/>
      <c r="BA427" s="45"/>
      <c r="BB427" s="45"/>
      <c r="BC427" s="45"/>
      <c r="BD427" s="45"/>
      <c r="BE427" s="3"/>
      <c r="BF427" s="3"/>
      <c r="BG427" s="3"/>
      <c r="BH427" s="3"/>
    </row>
    <row r="428" spans="3:60" ht="14.1" customHeight="1" x14ac:dyDescent="0.15">
      <c r="C428" s="263"/>
      <c r="D428" s="266"/>
      <c r="E428" s="269"/>
      <c r="F428" s="269"/>
      <c r="G428" s="263"/>
      <c r="H428" s="269"/>
      <c r="I428" s="217"/>
      <c r="J428" s="218"/>
      <c r="K428" s="219"/>
      <c r="L428" s="225"/>
      <c r="M428" s="226"/>
      <c r="N428" s="226"/>
      <c r="O428" s="226"/>
      <c r="P428" s="232"/>
      <c r="Q428" s="233"/>
      <c r="R428" s="233"/>
      <c r="S428" s="233"/>
      <c r="T428" s="233"/>
      <c r="U428" s="234"/>
      <c r="V428" s="240"/>
      <c r="W428" s="240"/>
      <c r="X428" s="241"/>
      <c r="Y428" s="247"/>
      <c r="Z428" s="248"/>
      <c r="AA428" s="249"/>
      <c r="AB428" s="256"/>
      <c r="AC428" s="257"/>
      <c r="AD428" s="257"/>
      <c r="AE428" s="258"/>
      <c r="AF428" s="200"/>
      <c r="AG428" s="201"/>
      <c r="AH428" s="202"/>
      <c r="AI428" s="209"/>
      <c r="AJ428" s="209"/>
      <c r="AK428" s="210"/>
      <c r="AL428" s="213"/>
      <c r="AM428" s="213"/>
      <c r="AN428" s="213"/>
      <c r="AO428" s="213"/>
      <c r="AP428" s="214"/>
      <c r="AQ428" s="148"/>
      <c r="AR428" s="148"/>
      <c r="AT428" s="153"/>
      <c r="AU428" s="153"/>
      <c r="AV428" s="153"/>
      <c r="AW428" s="171"/>
      <c r="AX428" s="45"/>
      <c r="AY428" s="153"/>
      <c r="AZ428" s="153"/>
      <c r="BA428" s="45"/>
      <c r="BB428" s="45"/>
      <c r="BC428" s="45"/>
      <c r="BD428" s="45"/>
      <c r="BE428" s="3"/>
      <c r="BF428" s="3"/>
      <c r="BG428" s="3"/>
      <c r="BH428" s="3"/>
    </row>
    <row r="429" spans="3:60" ht="14.1" customHeight="1" x14ac:dyDescent="0.15">
      <c r="C429" s="263"/>
      <c r="D429" s="266"/>
      <c r="E429" s="269"/>
      <c r="F429" s="269"/>
      <c r="G429" s="263"/>
      <c r="H429" s="269"/>
      <c r="I429" s="217"/>
      <c r="J429" s="218"/>
      <c r="K429" s="219"/>
      <c r="L429" s="225"/>
      <c r="M429" s="226"/>
      <c r="N429" s="226"/>
      <c r="O429" s="226"/>
      <c r="P429" s="232"/>
      <c r="Q429" s="233"/>
      <c r="R429" s="233"/>
      <c r="S429" s="233"/>
      <c r="T429" s="233"/>
      <c r="U429" s="234"/>
      <c r="V429" s="240"/>
      <c r="W429" s="240"/>
      <c r="X429" s="241"/>
      <c r="Y429" s="247"/>
      <c r="Z429" s="248"/>
      <c r="AA429" s="249"/>
      <c r="AB429" s="256"/>
      <c r="AC429" s="257"/>
      <c r="AD429" s="257"/>
      <c r="AE429" s="258"/>
      <c r="AF429" s="200"/>
      <c r="AG429" s="201"/>
      <c r="AH429" s="202"/>
      <c r="AI429" s="209"/>
      <c r="AJ429" s="209"/>
      <c r="AK429" s="210"/>
      <c r="AL429" s="213"/>
      <c r="AM429" s="213"/>
      <c r="AN429" s="213"/>
      <c r="AO429" s="213"/>
      <c r="AP429" s="214"/>
      <c r="AQ429" s="148"/>
      <c r="AR429" s="148"/>
      <c r="AT429" s="153"/>
      <c r="AU429" s="153"/>
      <c r="AV429" s="153"/>
      <c r="AW429" s="171"/>
      <c r="AX429" s="45"/>
      <c r="AY429" s="153"/>
      <c r="AZ429" s="153"/>
      <c r="BA429" s="45"/>
      <c r="BB429" s="45"/>
      <c r="BC429" s="45"/>
      <c r="BD429" s="45"/>
      <c r="BE429" s="3"/>
      <c r="BF429" s="3"/>
      <c r="BG429" s="3"/>
      <c r="BH429" s="3"/>
    </row>
    <row r="430" spans="3:60" ht="14.1" customHeight="1" x14ac:dyDescent="0.15">
      <c r="C430" s="264"/>
      <c r="D430" s="267"/>
      <c r="E430" s="270"/>
      <c r="F430" s="270"/>
      <c r="G430" s="264"/>
      <c r="H430" s="270"/>
      <c r="I430" s="220"/>
      <c r="J430" s="221"/>
      <c r="K430" s="222"/>
      <c r="L430" s="227"/>
      <c r="M430" s="228"/>
      <c r="N430" s="228"/>
      <c r="O430" s="228"/>
      <c r="P430" s="235"/>
      <c r="Q430" s="236"/>
      <c r="R430" s="236"/>
      <c r="S430" s="236"/>
      <c r="T430" s="236"/>
      <c r="U430" s="237"/>
      <c r="V430" s="242"/>
      <c r="W430" s="242"/>
      <c r="X430" s="243"/>
      <c r="Y430" s="250"/>
      <c r="Z430" s="251"/>
      <c r="AA430" s="252"/>
      <c r="AB430" s="259"/>
      <c r="AC430" s="260"/>
      <c r="AD430" s="260"/>
      <c r="AE430" s="261"/>
      <c r="AF430" s="203"/>
      <c r="AG430" s="204"/>
      <c r="AH430" s="205"/>
      <c r="AI430" s="209"/>
      <c r="AJ430" s="209"/>
      <c r="AK430" s="210"/>
      <c r="AL430" s="215"/>
      <c r="AM430" s="215"/>
      <c r="AN430" s="215"/>
      <c r="AO430" s="215"/>
      <c r="AP430" s="216"/>
      <c r="AQ430" s="148"/>
      <c r="AR430" s="148"/>
      <c r="AT430" s="153"/>
      <c r="AU430" s="153"/>
      <c r="AV430" s="153"/>
      <c r="AW430" s="171"/>
      <c r="AX430" s="45"/>
      <c r="AY430" s="153"/>
      <c r="AZ430" s="153"/>
      <c r="BA430" s="45"/>
      <c r="BB430" s="45"/>
      <c r="BC430" s="45"/>
      <c r="BD430" s="45"/>
      <c r="BE430" s="3"/>
      <c r="BF430" s="3"/>
      <c r="BG430" s="3"/>
      <c r="BH430" s="3"/>
    </row>
    <row r="431" spans="3:60" ht="14.1" customHeight="1" x14ac:dyDescent="0.15">
      <c r="C431" s="262">
        <v>6</v>
      </c>
      <c r="D431" s="265" t="s">
        <v>118</v>
      </c>
      <c r="E431" s="268">
        <v>6</v>
      </c>
      <c r="F431" s="268" t="s">
        <v>119</v>
      </c>
      <c r="G431" s="262" t="s">
        <v>127</v>
      </c>
      <c r="H431" s="268"/>
      <c r="I431" s="217" t="s">
        <v>155</v>
      </c>
      <c r="J431" s="218"/>
      <c r="K431" s="219"/>
      <c r="L431" s="223">
        <f t="shared" ref="L431" si="180">$M$231</f>
        <v>1500</v>
      </c>
      <c r="M431" s="224"/>
      <c r="N431" s="224"/>
      <c r="O431" s="224"/>
      <c r="P431" s="229">
        <f t="shared" ref="P431" si="181">$M$238</f>
        <v>20</v>
      </c>
      <c r="Q431" s="230"/>
      <c r="R431" s="230"/>
      <c r="S431" s="230"/>
      <c r="T431" s="230"/>
      <c r="U431" s="231"/>
      <c r="V431" s="277">
        <f t="shared" ref="V431" si="182">IF(AND(I431="△",AV431="●"),IF(L431=0,20,20+ROUNDDOWN((L431-1000)/1000,0)*20),0)</f>
        <v>20</v>
      </c>
      <c r="W431" s="238"/>
      <c r="X431" s="239"/>
      <c r="Y431" s="244">
        <f t="shared" ref="Y431" si="183">IF(AND(I431="△",AV431="●"),IF(P431&gt;=10,P431*0.2,0),0)</f>
        <v>4</v>
      </c>
      <c r="Z431" s="245"/>
      <c r="AA431" s="246"/>
      <c r="AB431" s="253">
        <f t="shared" ref="AB431" si="184">V431+Y431</f>
        <v>24</v>
      </c>
      <c r="AC431" s="254"/>
      <c r="AD431" s="254"/>
      <c r="AE431" s="255"/>
      <c r="AF431" s="200">
        <v>1</v>
      </c>
      <c r="AG431" s="201"/>
      <c r="AH431" s="202"/>
      <c r="AI431" s="206">
        <f>IF(AF431=1,$AL$37,IF(AF431=2,$AL$55,IF(AF431=3,$AL$74,IF(AF431=4,$AL$93,IF(AF431=5,$AL$112,IF(AF431=6,$AL$131,IF(AF431=7,$AL$150,IF(AF431=8,$AL$169,IF(AF431=9,$AL$188,IF(AF431=10,$AL$207,0))))))))))</f>
        <v>0.25</v>
      </c>
      <c r="AJ431" s="207"/>
      <c r="AK431" s="208"/>
      <c r="AL431" s="211">
        <f>IF(I431="○",AB431,ROUNDUP(AB431*AI431,1))</f>
        <v>6</v>
      </c>
      <c r="AM431" s="211"/>
      <c r="AN431" s="211"/>
      <c r="AO431" s="211"/>
      <c r="AP431" s="212"/>
      <c r="AQ431" s="148"/>
      <c r="AR431" s="148"/>
      <c r="AT431" s="153"/>
      <c r="AU431" s="171"/>
      <c r="AV431" s="153" t="str">
        <f>IF(OR(I431="×",AV435="×"),"×","●")</f>
        <v>●</v>
      </c>
      <c r="AW431" s="171" t="str">
        <f>IF(AV431="●",IF(I431="定","-",I431),"-")</f>
        <v>△</v>
      </c>
      <c r="AX431" s="45"/>
      <c r="AY431" s="153"/>
      <c r="AZ431" s="171"/>
      <c r="BA431" s="45"/>
      <c r="BB431" s="45"/>
      <c r="BC431" s="45"/>
      <c r="BD431" s="45"/>
      <c r="BE431" s="3"/>
      <c r="BF431" s="3"/>
      <c r="BG431" s="3"/>
      <c r="BH431" s="3"/>
    </row>
    <row r="432" spans="3:60" ht="14.1" customHeight="1" x14ac:dyDescent="0.15">
      <c r="C432" s="263"/>
      <c r="D432" s="266"/>
      <c r="E432" s="269"/>
      <c r="F432" s="269"/>
      <c r="G432" s="263"/>
      <c r="H432" s="269"/>
      <c r="I432" s="217"/>
      <c r="J432" s="218"/>
      <c r="K432" s="219"/>
      <c r="L432" s="225"/>
      <c r="M432" s="226"/>
      <c r="N432" s="226"/>
      <c r="O432" s="226"/>
      <c r="P432" s="232"/>
      <c r="Q432" s="233"/>
      <c r="R432" s="233"/>
      <c r="S432" s="233"/>
      <c r="T432" s="233"/>
      <c r="U432" s="234"/>
      <c r="V432" s="278"/>
      <c r="W432" s="240"/>
      <c r="X432" s="241"/>
      <c r="Y432" s="247"/>
      <c r="Z432" s="248"/>
      <c r="AA432" s="249"/>
      <c r="AB432" s="256"/>
      <c r="AC432" s="257"/>
      <c r="AD432" s="257"/>
      <c r="AE432" s="258"/>
      <c r="AF432" s="200"/>
      <c r="AG432" s="201"/>
      <c r="AH432" s="202"/>
      <c r="AI432" s="209"/>
      <c r="AJ432" s="209"/>
      <c r="AK432" s="210"/>
      <c r="AL432" s="213"/>
      <c r="AM432" s="213"/>
      <c r="AN432" s="213"/>
      <c r="AO432" s="213"/>
      <c r="AP432" s="214"/>
      <c r="AQ432" s="148"/>
      <c r="AR432" s="148"/>
      <c r="AT432" s="153"/>
      <c r="AU432" s="171"/>
      <c r="AV432" s="153"/>
      <c r="AW432" s="171"/>
      <c r="AX432" s="45"/>
      <c r="AY432" s="153"/>
      <c r="AZ432" s="171"/>
      <c r="BA432" s="45"/>
      <c r="BB432" s="45"/>
      <c r="BC432" s="45"/>
      <c r="BD432" s="45"/>
      <c r="BE432" s="3"/>
      <c r="BF432" s="3"/>
      <c r="BG432" s="3"/>
      <c r="BH432" s="3"/>
    </row>
    <row r="433" spans="3:60" ht="14.1" customHeight="1" x14ac:dyDescent="0.15">
      <c r="C433" s="263"/>
      <c r="D433" s="266"/>
      <c r="E433" s="269"/>
      <c r="F433" s="269"/>
      <c r="G433" s="263"/>
      <c r="H433" s="269"/>
      <c r="I433" s="217"/>
      <c r="J433" s="218"/>
      <c r="K433" s="219"/>
      <c r="L433" s="225"/>
      <c r="M433" s="226"/>
      <c r="N433" s="226"/>
      <c r="O433" s="226"/>
      <c r="P433" s="232"/>
      <c r="Q433" s="233"/>
      <c r="R433" s="233"/>
      <c r="S433" s="233"/>
      <c r="T433" s="233"/>
      <c r="U433" s="234"/>
      <c r="V433" s="278"/>
      <c r="W433" s="240"/>
      <c r="X433" s="241"/>
      <c r="Y433" s="247"/>
      <c r="Z433" s="248"/>
      <c r="AA433" s="249"/>
      <c r="AB433" s="256"/>
      <c r="AC433" s="257"/>
      <c r="AD433" s="257"/>
      <c r="AE433" s="258"/>
      <c r="AF433" s="200"/>
      <c r="AG433" s="201"/>
      <c r="AH433" s="202"/>
      <c r="AI433" s="209"/>
      <c r="AJ433" s="209"/>
      <c r="AK433" s="210"/>
      <c r="AL433" s="213"/>
      <c r="AM433" s="213"/>
      <c r="AN433" s="213"/>
      <c r="AO433" s="213"/>
      <c r="AP433" s="214"/>
      <c r="AQ433" s="148"/>
      <c r="AR433" s="148"/>
      <c r="AT433" s="153"/>
      <c r="AU433" s="171"/>
      <c r="AV433" s="153"/>
      <c r="AW433" s="171"/>
      <c r="AX433" s="45"/>
      <c r="AY433" s="153"/>
      <c r="AZ433" s="171"/>
      <c r="BA433" s="45"/>
      <c r="BB433" s="45"/>
      <c r="BC433" s="45"/>
      <c r="BD433" s="45"/>
      <c r="BE433" s="3"/>
      <c r="BF433" s="3"/>
      <c r="BG433" s="3"/>
      <c r="BH433" s="3"/>
    </row>
    <row r="434" spans="3:60" ht="14.1" customHeight="1" x14ac:dyDescent="0.15">
      <c r="C434" s="264"/>
      <c r="D434" s="267"/>
      <c r="E434" s="270"/>
      <c r="F434" s="270"/>
      <c r="G434" s="264"/>
      <c r="H434" s="270"/>
      <c r="I434" s="220"/>
      <c r="J434" s="221"/>
      <c r="K434" s="222"/>
      <c r="L434" s="227"/>
      <c r="M434" s="228"/>
      <c r="N434" s="228"/>
      <c r="O434" s="228"/>
      <c r="P434" s="235"/>
      <c r="Q434" s="236"/>
      <c r="R434" s="236"/>
      <c r="S434" s="236"/>
      <c r="T434" s="236"/>
      <c r="U434" s="237"/>
      <c r="V434" s="279"/>
      <c r="W434" s="242"/>
      <c r="X434" s="243"/>
      <c r="Y434" s="250"/>
      <c r="Z434" s="251"/>
      <c r="AA434" s="252"/>
      <c r="AB434" s="259"/>
      <c r="AC434" s="260"/>
      <c r="AD434" s="260"/>
      <c r="AE434" s="261"/>
      <c r="AF434" s="203"/>
      <c r="AG434" s="204"/>
      <c r="AH434" s="205"/>
      <c r="AI434" s="209"/>
      <c r="AJ434" s="209"/>
      <c r="AK434" s="210"/>
      <c r="AL434" s="215"/>
      <c r="AM434" s="215"/>
      <c r="AN434" s="215"/>
      <c r="AO434" s="215"/>
      <c r="AP434" s="216"/>
      <c r="AQ434" s="148"/>
      <c r="AR434" s="148"/>
      <c r="AT434" s="153"/>
      <c r="AU434" s="171"/>
      <c r="AV434" s="153"/>
      <c r="AW434" s="171"/>
      <c r="AX434" s="45"/>
      <c r="AY434" s="153"/>
      <c r="AZ434" s="171"/>
      <c r="BA434" s="45"/>
      <c r="BB434" s="45"/>
      <c r="BC434" s="45"/>
      <c r="BD434" s="45"/>
      <c r="BE434" s="3"/>
      <c r="BF434" s="3"/>
      <c r="BG434" s="3"/>
      <c r="BH434" s="3"/>
    </row>
    <row r="435" spans="3:60" ht="14.1" customHeight="1" x14ac:dyDescent="0.15">
      <c r="C435" s="262">
        <v>6</v>
      </c>
      <c r="D435" s="265" t="s">
        <v>118</v>
      </c>
      <c r="E435" s="268">
        <v>7</v>
      </c>
      <c r="F435" s="268" t="s">
        <v>119</v>
      </c>
      <c r="G435" s="262" t="s">
        <v>128</v>
      </c>
      <c r="H435" s="268"/>
      <c r="I435" s="217" t="s">
        <v>155</v>
      </c>
      <c r="J435" s="218"/>
      <c r="K435" s="219"/>
      <c r="L435" s="223">
        <f t="shared" ref="L435" si="185">$M$231</f>
        <v>1500</v>
      </c>
      <c r="M435" s="224"/>
      <c r="N435" s="224"/>
      <c r="O435" s="224"/>
      <c r="P435" s="229">
        <f t="shared" ref="P435" si="186">$M$238</f>
        <v>20</v>
      </c>
      <c r="Q435" s="230"/>
      <c r="R435" s="230"/>
      <c r="S435" s="230"/>
      <c r="T435" s="230"/>
      <c r="U435" s="231"/>
      <c r="V435" s="277">
        <f t="shared" ref="V435" si="187">IF(AND(I435="△",AV435="●"),IF(L435=0,20,20+ROUNDDOWN((L435-1000)/1000,0)*20),0)</f>
        <v>20</v>
      </c>
      <c r="W435" s="238"/>
      <c r="X435" s="239"/>
      <c r="Y435" s="244">
        <f t="shared" ref="Y435" si="188">IF(AND(I435="△",AV435="●"),IF(P435&gt;=10,P435*0.2,0),0)</f>
        <v>4</v>
      </c>
      <c r="Z435" s="245"/>
      <c r="AA435" s="246"/>
      <c r="AB435" s="253">
        <f t="shared" ref="AB435" si="189">V435+Y435</f>
        <v>24</v>
      </c>
      <c r="AC435" s="254"/>
      <c r="AD435" s="254"/>
      <c r="AE435" s="255"/>
      <c r="AF435" s="200">
        <v>1</v>
      </c>
      <c r="AG435" s="201"/>
      <c r="AH435" s="202"/>
      <c r="AI435" s="206">
        <f>IF(AF435=1,$AL$37,IF(AF435=2,$AL$55,IF(AF435=3,$AL$74,IF(AF435=4,$AL$93,IF(AF435=5,$AL$112,IF(AF435=6,$AL$131,IF(AF435=7,$AL$150,IF(AF435=8,$AL$169,IF(AF435=9,$AL$188,IF(AF435=10,$AL$207,0))))))))))</f>
        <v>0.25</v>
      </c>
      <c r="AJ435" s="207"/>
      <c r="AK435" s="208"/>
      <c r="AL435" s="211">
        <f>IF(I435="○",AB435,ROUNDUP(AB435*AI435,1))</f>
        <v>6</v>
      </c>
      <c r="AM435" s="211"/>
      <c r="AN435" s="211"/>
      <c r="AO435" s="211"/>
      <c r="AP435" s="212"/>
      <c r="AQ435" s="148"/>
      <c r="AR435" s="148"/>
      <c r="AT435" s="153"/>
      <c r="AU435" s="171"/>
      <c r="AV435" s="153" t="str">
        <f>IF(OR(I435="×",AV439="×"),"×","●")</f>
        <v>●</v>
      </c>
      <c r="AW435" s="171" t="str">
        <f>IF(AV435="●",IF(I435="定","-",I435),"-")</f>
        <v>△</v>
      </c>
      <c r="AX435" s="45"/>
      <c r="AY435" s="153"/>
      <c r="AZ435" s="171"/>
      <c r="BA435" s="45"/>
      <c r="BB435" s="45"/>
      <c r="BC435" s="45"/>
      <c r="BD435" s="45"/>
      <c r="BE435" s="3"/>
      <c r="BF435" s="3"/>
      <c r="BG435" s="3"/>
      <c r="BH435" s="3"/>
    </row>
    <row r="436" spans="3:60" ht="14.1" customHeight="1" x14ac:dyDescent="0.15">
      <c r="C436" s="263"/>
      <c r="D436" s="266"/>
      <c r="E436" s="269"/>
      <c r="F436" s="269"/>
      <c r="G436" s="263"/>
      <c r="H436" s="269"/>
      <c r="I436" s="217"/>
      <c r="J436" s="218"/>
      <c r="K436" s="219"/>
      <c r="L436" s="225"/>
      <c r="M436" s="226"/>
      <c r="N436" s="226"/>
      <c r="O436" s="226"/>
      <c r="P436" s="232"/>
      <c r="Q436" s="233"/>
      <c r="R436" s="233"/>
      <c r="S436" s="233"/>
      <c r="T436" s="233"/>
      <c r="U436" s="234"/>
      <c r="V436" s="278"/>
      <c r="W436" s="240"/>
      <c r="X436" s="241"/>
      <c r="Y436" s="247"/>
      <c r="Z436" s="248"/>
      <c r="AA436" s="249"/>
      <c r="AB436" s="256"/>
      <c r="AC436" s="257"/>
      <c r="AD436" s="257"/>
      <c r="AE436" s="258"/>
      <c r="AF436" s="200"/>
      <c r="AG436" s="201"/>
      <c r="AH436" s="202"/>
      <c r="AI436" s="209"/>
      <c r="AJ436" s="209"/>
      <c r="AK436" s="210"/>
      <c r="AL436" s="213"/>
      <c r="AM436" s="213"/>
      <c r="AN436" s="213"/>
      <c r="AO436" s="213"/>
      <c r="AP436" s="214"/>
      <c r="AQ436" s="148"/>
      <c r="AR436" s="148"/>
      <c r="AT436" s="153"/>
      <c r="AU436" s="171"/>
      <c r="AV436" s="153"/>
      <c r="AW436" s="171"/>
      <c r="AX436" s="45"/>
      <c r="AY436" s="153"/>
      <c r="AZ436" s="171"/>
      <c r="BA436" s="45"/>
      <c r="BB436" s="45"/>
      <c r="BC436" s="45"/>
      <c r="BD436" s="45"/>
      <c r="BE436" s="3"/>
      <c r="BF436" s="3"/>
      <c r="BG436" s="3"/>
      <c r="BH436" s="3"/>
    </row>
    <row r="437" spans="3:60" ht="14.1" customHeight="1" x14ac:dyDescent="0.15">
      <c r="C437" s="263"/>
      <c r="D437" s="266"/>
      <c r="E437" s="269"/>
      <c r="F437" s="269"/>
      <c r="G437" s="263"/>
      <c r="H437" s="269"/>
      <c r="I437" s="217"/>
      <c r="J437" s="218"/>
      <c r="K437" s="219"/>
      <c r="L437" s="225"/>
      <c r="M437" s="226"/>
      <c r="N437" s="226"/>
      <c r="O437" s="226"/>
      <c r="P437" s="232"/>
      <c r="Q437" s="233"/>
      <c r="R437" s="233"/>
      <c r="S437" s="233"/>
      <c r="T437" s="233"/>
      <c r="U437" s="234"/>
      <c r="V437" s="278"/>
      <c r="W437" s="240"/>
      <c r="X437" s="241"/>
      <c r="Y437" s="247"/>
      <c r="Z437" s="248"/>
      <c r="AA437" s="249"/>
      <c r="AB437" s="256"/>
      <c r="AC437" s="257"/>
      <c r="AD437" s="257"/>
      <c r="AE437" s="258"/>
      <c r="AF437" s="200"/>
      <c r="AG437" s="201"/>
      <c r="AH437" s="202"/>
      <c r="AI437" s="209"/>
      <c r="AJ437" s="209"/>
      <c r="AK437" s="210"/>
      <c r="AL437" s="213"/>
      <c r="AM437" s="213"/>
      <c r="AN437" s="213"/>
      <c r="AO437" s="213"/>
      <c r="AP437" s="214"/>
      <c r="AQ437" s="148"/>
      <c r="AR437" s="148"/>
      <c r="AT437" s="153"/>
      <c r="AU437" s="171"/>
      <c r="AV437" s="153"/>
      <c r="AW437" s="171"/>
      <c r="AX437" s="45"/>
      <c r="AY437" s="153"/>
      <c r="AZ437" s="171"/>
      <c r="BA437" s="45"/>
      <c r="BB437" s="45"/>
      <c r="BC437" s="45"/>
      <c r="BD437" s="45"/>
      <c r="BE437" s="3"/>
      <c r="BF437" s="3"/>
      <c r="BG437" s="3"/>
      <c r="BH437" s="3"/>
    </row>
    <row r="438" spans="3:60" ht="14.1" customHeight="1" x14ac:dyDescent="0.15">
      <c r="C438" s="264"/>
      <c r="D438" s="267"/>
      <c r="E438" s="270"/>
      <c r="F438" s="270"/>
      <c r="G438" s="264"/>
      <c r="H438" s="270"/>
      <c r="I438" s="220"/>
      <c r="J438" s="221"/>
      <c r="K438" s="222"/>
      <c r="L438" s="227"/>
      <c r="M438" s="228"/>
      <c r="N438" s="228"/>
      <c r="O438" s="228"/>
      <c r="P438" s="235"/>
      <c r="Q438" s="236"/>
      <c r="R438" s="236"/>
      <c r="S438" s="236"/>
      <c r="T438" s="236"/>
      <c r="U438" s="237"/>
      <c r="V438" s="279"/>
      <c r="W438" s="242"/>
      <c r="X438" s="243"/>
      <c r="Y438" s="250"/>
      <c r="Z438" s="251"/>
      <c r="AA438" s="252"/>
      <c r="AB438" s="259"/>
      <c r="AC438" s="260"/>
      <c r="AD438" s="260"/>
      <c r="AE438" s="261"/>
      <c r="AF438" s="203"/>
      <c r="AG438" s="204"/>
      <c r="AH438" s="205"/>
      <c r="AI438" s="209"/>
      <c r="AJ438" s="209"/>
      <c r="AK438" s="210"/>
      <c r="AL438" s="215"/>
      <c r="AM438" s="215"/>
      <c r="AN438" s="215"/>
      <c r="AO438" s="215"/>
      <c r="AP438" s="216"/>
      <c r="AQ438" s="148"/>
      <c r="AR438" s="148"/>
      <c r="AT438" s="153"/>
      <c r="AU438" s="171"/>
      <c r="AV438" s="153"/>
      <c r="AW438" s="171"/>
      <c r="AX438" s="45"/>
      <c r="AY438" s="153"/>
      <c r="AZ438" s="171"/>
      <c r="BA438" s="45"/>
      <c r="BB438" s="45"/>
      <c r="BC438" s="45"/>
      <c r="BD438" s="45"/>
      <c r="BE438" s="3"/>
      <c r="BF438" s="3"/>
      <c r="BG438" s="3"/>
      <c r="BH438" s="3"/>
    </row>
    <row r="439" spans="3:60" ht="14.1" customHeight="1" x14ac:dyDescent="0.15">
      <c r="C439" s="262">
        <v>6</v>
      </c>
      <c r="D439" s="265" t="s">
        <v>118</v>
      </c>
      <c r="E439" s="268">
        <v>8</v>
      </c>
      <c r="F439" s="268" t="s">
        <v>119</v>
      </c>
      <c r="G439" s="262" t="s">
        <v>129</v>
      </c>
      <c r="H439" s="268"/>
      <c r="I439" s="217" t="s">
        <v>155</v>
      </c>
      <c r="J439" s="218"/>
      <c r="K439" s="219"/>
      <c r="L439" s="223">
        <f t="shared" ref="L439" si="190">$M$231</f>
        <v>1500</v>
      </c>
      <c r="M439" s="224"/>
      <c r="N439" s="224"/>
      <c r="O439" s="224"/>
      <c r="P439" s="229">
        <f t="shared" ref="P439" si="191">$M$238</f>
        <v>20</v>
      </c>
      <c r="Q439" s="230"/>
      <c r="R439" s="230"/>
      <c r="S439" s="230"/>
      <c r="T439" s="230"/>
      <c r="U439" s="231"/>
      <c r="V439" s="277">
        <f t="shared" ref="V439" si="192">IF(AND(I439="△",AV439="●"),IF(L439=0,20,20+ROUNDDOWN((L439-1000)/1000,0)*20),0)</f>
        <v>20</v>
      </c>
      <c r="W439" s="238"/>
      <c r="X439" s="239"/>
      <c r="Y439" s="244">
        <f t="shared" ref="Y439" si="193">IF(AND(I439="△",AV439="●"),IF(P439&gt;=10,P439*0.2,0),0)</f>
        <v>4</v>
      </c>
      <c r="Z439" s="245"/>
      <c r="AA439" s="246"/>
      <c r="AB439" s="253">
        <f t="shared" ref="AB439" si="194">V439+Y439</f>
        <v>24</v>
      </c>
      <c r="AC439" s="254"/>
      <c r="AD439" s="254"/>
      <c r="AE439" s="255"/>
      <c r="AF439" s="200">
        <v>1</v>
      </c>
      <c r="AG439" s="201"/>
      <c r="AH439" s="202"/>
      <c r="AI439" s="206">
        <f>IF(AF439=1,$AL$37,IF(AF439=2,$AL$55,IF(AF439=3,$AL$74,IF(AF439=4,$AL$93,IF(AF439=5,$AL$112,IF(AF439=6,$AL$131,IF(AF439=7,$AL$150,IF(AF439=8,$AL$169,IF(AF439=9,$AL$188,IF(AF439=10,$AL$207,0))))))))))</f>
        <v>0.25</v>
      </c>
      <c r="AJ439" s="207"/>
      <c r="AK439" s="208"/>
      <c r="AL439" s="211">
        <f>IF(I439="○",AB439,ROUNDUP(AB439*AI439,1))</f>
        <v>6</v>
      </c>
      <c r="AM439" s="211"/>
      <c r="AN439" s="211"/>
      <c r="AO439" s="211"/>
      <c r="AP439" s="212"/>
      <c r="AQ439" s="148"/>
      <c r="AR439" s="148"/>
      <c r="AT439" s="153"/>
      <c r="AU439" s="171"/>
      <c r="AV439" s="153" t="str">
        <f>IF(OR(I439="×",AV443="×"),"×","●")</f>
        <v>●</v>
      </c>
      <c r="AW439" s="171" t="str">
        <f>IF(AV439="●",IF(I439="定","-",I439),"-")</f>
        <v>△</v>
      </c>
      <c r="AX439" s="45"/>
      <c r="AY439" s="153"/>
      <c r="AZ439" s="171"/>
      <c r="BA439" s="45"/>
      <c r="BB439" s="45"/>
      <c r="BC439" s="45"/>
      <c r="BD439" s="45"/>
      <c r="BE439" s="3"/>
      <c r="BF439" s="3"/>
      <c r="BG439" s="3"/>
      <c r="BH439" s="3"/>
    </row>
    <row r="440" spans="3:60" ht="14.1" customHeight="1" x14ac:dyDescent="0.15">
      <c r="C440" s="263"/>
      <c r="D440" s="266"/>
      <c r="E440" s="269"/>
      <c r="F440" s="269"/>
      <c r="G440" s="263"/>
      <c r="H440" s="269"/>
      <c r="I440" s="217"/>
      <c r="J440" s="218"/>
      <c r="K440" s="219"/>
      <c r="L440" s="225"/>
      <c r="M440" s="226"/>
      <c r="N440" s="226"/>
      <c r="O440" s="226"/>
      <c r="P440" s="232"/>
      <c r="Q440" s="233"/>
      <c r="R440" s="233"/>
      <c r="S440" s="233"/>
      <c r="T440" s="233"/>
      <c r="U440" s="234"/>
      <c r="V440" s="278"/>
      <c r="W440" s="240"/>
      <c r="X440" s="241"/>
      <c r="Y440" s="247"/>
      <c r="Z440" s="248"/>
      <c r="AA440" s="249"/>
      <c r="AB440" s="256"/>
      <c r="AC440" s="257"/>
      <c r="AD440" s="257"/>
      <c r="AE440" s="258"/>
      <c r="AF440" s="200"/>
      <c r="AG440" s="201"/>
      <c r="AH440" s="202"/>
      <c r="AI440" s="209"/>
      <c r="AJ440" s="209"/>
      <c r="AK440" s="210"/>
      <c r="AL440" s="213"/>
      <c r="AM440" s="213"/>
      <c r="AN440" s="213"/>
      <c r="AO440" s="213"/>
      <c r="AP440" s="214"/>
      <c r="AQ440" s="148"/>
      <c r="AR440" s="148"/>
      <c r="AT440" s="153"/>
      <c r="AU440" s="171"/>
      <c r="AV440" s="153"/>
      <c r="AW440" s="171"/>
      <c r="AX440" s="45"/>
      <c r="AY440" s="153"/>
      <c r="AZ440" s="171"/>
      <c r="BA440" s="45"/>
      <c r="BB440" s="45"/>
      <c r="BC440" s="45"/>
      <c r="BD440" s="45"/>
      <c r="BE440" s="3"/>
      <c r="BF440" s="3"/>
      <c r="BG440" s="3"/>
      <c r="BH440" s="3"/>
    </row>
    <row r="441" spans="3:60" ht="14.1" customHeight="1" x14ac:dyDescent="0.15">
      <c r="C441" s="263"/>
      <c r="D441" s="266"/>
      <c r="E441" s="269"/>
      <c r="F441" s="269"/>
      <c r="G441" s="263"/>
      <c r="H441" s="269"/>
      <c r="I441" s="217"/>
      <c r="J441" s="218"/>
      <c r="K441" s="219"/>
      <c r="L441" s="225"/>
      <c r="M441" s="226"/>
      <c r="N441" s="226"/>
      <c r="O441" s="226"/>
      <c r="P441" s="232"/>
      <c r="Q441" s="233"/>
      <c r="R441" s="233"/>
      <c r="S441" s="233"/>
      <c r="T441" s="233"/>
      <c r="U441" s="234"/>
      <c r="V441" s="278"/>
      <c r="W441" s="240"/>
      <c r="X441" s="241"/>
      <c r="Y441" s="247"/>
      <c r="Z441" s="248"/>
      <c r="AA441" s="249"/>
      <c r="AB441" s="256"/>
      <c r="AC441" s="257"/>
      <c r="AD441" s="257"/>
      <c r="AE441" s="258"/>
      <c r="AF441" s="200"/>
      <c r="AG441" s="201"/>
      <c r="AH441" s="202"/>
      <c r="AI441" s="209"/>
      <c r="AJ441" s="209"/>
      <c r="AK441" s="210"/>
      <c r="AL441" s="213"/>
      <c r="AM441" s="213"/>
      <c r="AN441" s="213"/>
      <c r="AO441" s="213"/>
      <c r="AP441" s="214"/>
      <c r="AQ441" s="148"/>
      <c r="AR441" s="148"/>
      <c r="AT441" s="153"/>
      <c r="AU441" s="171"/>
      <c r="AV441" s="153"/>
      <c r="AW441" s="171"/>
      <c r="AX441" s="45"/>
      <c r="AY441" s="153"/>
      <c r="AZ441" s="171"/>
      <c r="BA441" s="45"/>
      <c r="BB441" s="45"/>
      <c r="BC441" s="45"/>
      <c r="BD441" s="45"/>
      <c r="BE441" s="3"/>
      <c r="BF441" s="3"/>
      <c r="BG441" s="3"/>
      <c r="BH441" s="3"/>
    </row>
    <row r="442" spans="3:60" ht="14.1" customHeight="1" x14ac:dyDescent="0.15">
      <c r="C442" s="264"/>
      <c r="D442" s="267"/>
      <c r="E442" s="270"/>
      <c r="F442" s="270"/>
      <c r="G442" s="264"/>
      <c r="H442" s="270"/>
      <c r="I442" s="220"/>
      <c r="J442" s="221"/>
      <c r="K442" s="222"/>
      <c r="L442" s="227"/>
      <c r="M442" s="228"/>
      <c r="N442" s="228"/>
      <c r="O442" s="228"/>
      <c r="P442" s="235"/>
      <c r="Q442" s="236"/>
      <c r="R442" s="236"/>
      <c r="S442" s="236"/>
      <c r="T442" s="236"/>
      <c r="U442" s="237"/>
      <c r="V442" s="279"/>
      <c r="W442" s="242"/>
      <c r="X442" s="243"/>
      <c r="Y442" s="250"/>
      <c r="Z442" s="251"/>
      <c r="AA442" s="252"/>
      <c r="AB442" s="259"/>
      <c r="AC442" s="260"/>
      <c r="AD442" s="260"/>
      <c r="AE442" s="261"/>
      <c r="AF442" s="203"/>
      <c r="AG442" s="204"/>
      <c r="AH442" s="205"/>
      <c r="AI442" s="209"/>
      <c r="AJ442" s="209"/>
      <c r="AK442" s="210"/>
      <c r="AL442" s="215"/>
      <c r="AM442" s="215"/>
      <c r="AN442" s="215"/>
      <c r="AO442" s="215"/>
      <c r="AP442" s="216"/>
      <c r="AQ442" s="148"/>
      <c r="AR442" s="148"/>
      <c r="AT442" s="153"/>
      <c r="AU442" s="171"/>
      <c r="AV442" s="153"/>
      <c r="AW442" s="171"/>
      <c r="AX442" s="45"/>
      <c r="AY442" s="153"/>
      <c r="AZ442" s="171"/>
      <c r="BA442" s="45"/>
      <c r="BB442" s="45"/>
      <c r="BC442" s="45"/>
      <c r="BD442" s="45"/>
      <c r="BE442" s="3"/>
      <c r="BF442" s="3"/>
      <c r="BG442" s="3"/>
      <c r="BH442" s="3"/>
    </row>
    <row r="443" spans="3:60" ht="14.1" customHeight="1" x14ac:dyDescent="0.15">
      <c r="C443" s="262">
        <v>6</v>
      </c>
      <c r="D443" s="265" t="s">
        <v>118</v>
      </c>
      <c r="E443" s="268">
        <v>9</v>
      </c>
      <c r="F443" s="268" t="s">
        <v>119</v>
      </c>
      <c r="G443" s="262" t="s">
        <v>123</v>
      </c>
      <c r="H443" s="268"/>
      <c r="I443" s="217" t="s">
        <v>155</v>
      </c>
      <c r="J443" s="218"/>
      <c r="K443" s="219"/>
      <c r="L443" s="223">
        <f t="shared" ref="L443" si="195">$M$231</f>
        <v>1500</v>
      </c>
      <c r="M443" s="224"/>
      <c r="N443" s="224"/>
      <c r="O443" s="224"/>
      <c r="P443" s="229">
        <f t="shared" ref="P443" si="196">$M$238</f>
        <v>20</v>
      </c>
      <c r="Q443" s="230"/>
      <c r="R443" s="230"/>
      <c r="S443" s="230"/>
      <c r="T443" s="230"/>
      <c r="U443" s="231"/>
      <c r="V443" s="277">
        <f t="shared" ref="V443" si="197">IF(AND(I443="△",AV443="●"),IF(L443=0,20,20+ROUNDDOWN((L443-1000)/1000,0)*20),0)</f>
        <v>20</v>
      </c>
      <c r="W443" s="238"/>
      <c r="X443" s="239"/>
      <c r="Y443" s="244">
        <f t="shared" ref="Y443" si="198">IF(AND(I443="△",AV443="●"),IF(P443&gt;=10,P443*0.2,0),0)</f>
        <v>4</v>
      </c>
      <c r="Z443" s="245"/>
      <c r="AA443" s="246"/>
      <c r="AB443" s="253">
        <f t="shared" ref="AB443" si="199">V443+Y443</f>
        <v>24</v>
      </c>
      <c r="AC443" s="254"/>
      <c r="AD443" s="254"/>
      <c r="AE443" s="255"/>
      <c r="AF443" s="200">
        <v>1</v>
      </c>
      <c r="AG443" s="201"/>
      <c r="AH443" s="202"/>
      <c r="AI443" s="206">
        <f>IF(AF443=1,$AL$37,IF(AF443=2,$AL$55,IF(AF443=3,$AL$74,IF(AF443=4,$AL$93,IF(AF443=5,$AL$112,IF(AF443=6,$AL$131,IF(AF443=7,$AL$150,IF(AF443=8,$AL$169,IF(AF443=9,$AL$188,IF(AF443=10,$AL$207,0))))))))))</f>
        <v>0.25</v>
      </c>
      <c r="AJ443" s="207"/>
      <c r="AK443" s="208"/>
      <c r="AL443" s="211">
        <f>IF(I443="○",AB443,ROUNDUP(AB443*AI443,1))</f>
        <v>6</v>
      </c>
      <c r="AM443" s="211"/>
      <c r="AN443" s="211"/>
      <c r="AO443" s="211"/>
      <c r="AP443" s="212"/>
      <c r="AQ443" s="148"/>
      <c r="AR443" s="148"/>
      <c r="AT443" s="153"/>
      <c r="AU443" s="171"/>
      <c r="AV443" s="153" t="str">
        <f>IF(OR(I443="×",AV447="×"),"×","●")</f>
        <v>●</v>
      </c>
      <c r="AW443" s="171" t="str">
        <f>IF(AV443="●",IF(I443="定","-",I443),"-")</f>
        <v>△</v>
      </c>
      <c r="AX443" s="45"/>
      <c r="AY443" s="153"/>
      <c r="AZ443" s="171"/>
      <c r="BA443" s="45"/>
      <c r="BB443" s="45"/>
      <c r="BC443" s="45"/>
      <c r="BD443" s="45"/>
      <c r="BE443" s="3"/>
      <c r="BF443" s="3"/>
      <c r="BG443" s="3"/>
      <c r="BH443" s="3"/>
    </row>
    <row r="444" spans="3:60" ht="14.1" customHeight="1" x14ac:dyDescent="0.15">
      <c r="C444" s="263"/>
      <c r="D444" s="266"/>
      <c r="E444" s="269"/>
      <c r="F444" s="269"/>
      <c r="G444" s="263"/>
      <c r="H444" s="269"/>
      <c r="I444" s="217"/>
      <c r="J444" s="218"/>
      <c r="K444" s="219"/>
      <c r="L444" s="225"/>
      <c r="M444" s="226"/>
      <c r="N444" s="226"/>
      <c r="O444" s="226"/>
      <c r="P444" s="232"/>
      <c r="Q444" s="233"/>
      <c r="R444" s="233"/>
      <c r="S444" s="233"/>
      <c r="T444" s="233"/>
      <c r="U444" s="234"/>
      <c r="V444" s="278"/>
      <c r="W444" s="240"/>
      <c r="X444" s="241"/>
      <c r="Y444" s="247"/>
      <c r="Z444" s="248"/>
      <c r="AA444" s="249"/>
      <c r="AB444" s="256"/>
      <c r="AC444" s="257"/>
      <c r="AD444" s="257"/>
      <c r="AE444" s="258"/>
      <c r="AF444" s="200"/>
      <c r="AG444" s="201"/>
      <c r="AH444" s="202"/>
      <c r="AI444" s="209"/>
      <c r="AJ444" s="209"/>
      <c r="AK444" s="210"/>
      <c r="AL444" s="213"/>
      <c r="AM444" s="213"/>
      <c r="AN444" s="213"/>
      <c r="AO444" s="213"/>
      <c r="AP444" s="214"/>
      <c r="AQ444" s="148"/>
      <c r="AR444" s="148"/>
      <c r="AT444" s="153"/>
      <c r="AU444" s="171"/>
      <c r="AV444" s="153"/>
      <c r="AW444" s="171"/>
      <c r="AX444" s="45"/>
      <c r="AY444" s="153"/>
      <c r="AZ444" s="171"/>
      <c r="BA444" s="45"/>
      <c r="BB444" s="45"/>
      <c r="BC444" s="45"/>
      <c r="BD444" s="45"/>
      <c r="BE444" s="3"/>
      <c r="BF444" s="3"/>
      <c r="BG444" s="3"/>
      <c r="BH444" s="3"/>
    </row>
    <row r="445" spans="3:60" ht="14.1" customHeight="1" x14ac:dyDescent="0.15">
      <c r="C445" s="263"/>
      <c r="D445" s="266"/>
      <c r="E445" s="269"/>
      <c r="F445" s="269"/>
      <c r="G445" s="263"/>
      <c r="H445" s="269"/>
      <c r="I445" s="217"/>
      <c r="J445" s="218"/>
      <c r="K445" s="219"/>
      <c r="L445" s="225"/>
      <c r="M445" s="226"/>
      <c r="N445" s="226"/>
      <c r="O445" s="226"/>
      <c r="P445" s="232"/>
      <c r="Q445" s="233"/>
      <c r="R445" s="233"/>
      <c r="S445" s="233"/>
      <c r="T445" s="233"/>
      <c r="U445" s="234"/>
      <c r="V445" s="278"/>
      <c r="W445" s="240"/>
      <c r="X445" s="241"/>
      <c r="Y445" s="247"/>
      <c r="Z445" s="248"/>
      <c r="AA445" s="249"/>
      <c r="AB445" s="256"/>
      <c r="AC445" s="257"/>
      <c r="AD445" s="257"/>
      <c r="AE445" s="258"/>
      <c r="AF445" s="200"/>
      <c r="AG445" s="201"/>
      <c r="AH445" s="202"/>
      <c r="AI445" s="209"/>
      <c r="AJ445" s="209"/>
      <c r="AK445" s="210"/>
      <c r="AL445" s="213"/>
      <c r="AM445" s="213"/>
      <c r="AN445" s="213"/>
      <c r="AO445" s="213"/>
      <c r="AP445" s="214"/>
      <c r="AQ445" s="148"/>
      <c r="AR445" s="148"/>
      <c r="AT445" s="153"/>
      <c r="AU445" s="171"/>
      <c r="AV445" s="153"/>
      <c r="AW445" s="171"/>
      <c r="AX445" s="45"/>
      <c r="AY445" s="153"/>
      <c r="AZ445" s="171"/>
      <c r="BA445" s="45"/>
      <c r="BB445" s="45"/>
      <c r="BC445" s="45"/>
      <c r="BD445" s="45"/>
      <c r="BE445" s="3"/>
      <c r="BF445" s="3"/>
      <c r="BG445" s="3"/>
      <c r="BH445" s="3"/>
    </row>
    <row r="446" spans="3:60" ht="14.1" customHeight="1" x14ac:dyDescent="0.15">
      <c r="C446" s="264"/>
      <c r="D446" s="267"/>
      <c r="E446" s="270"/>
      <c r="F446" s="270"/>
      <c r="G446" s="264"/>
      <c r="H446" s="270"/>
      <c r="I446" s="220"/>
      <c r="J446" s="221"/>
      <c r="K446" s="222"/>
      <c r="L446" s="227"/>
      <c r="M446" s="228"/>
      <c r="N446" s="228"/>
      <c r="O446" s="228"/>
      <c r="P446" s="235"/>
      <c r="Q446" s="236"/>
      <c r="R446" s="236"/>
      <c r="S446" s="236"/>
      <c r="T446" s="236"/>
      <c r="U446" s="237"/>
      <c r="V446" s="279"/>
      <c r="W446" s="242"/>
      <c r="X446" s="243"/>
      <c r="Y446" s="250"/>
      <c r="Z446" s="251"/>
      <c r="AA446" s="252"/>
      <c r="AB446" s="259"/>
      <c r="AC446" s="260"/>
      <c r="AD446" s="260"/>
      <c r="AE446" s="261"/>
      <c r="AF446" s="203"/>
      <c r="AG446" s="204"/>
      <c r="AH446" s="205"/>
      <c r="AI446" s="209"/>
      <c r="AJ446" s="209"/>
      <c r="AK446" s="210"/>
      <c r="AL446" s="215"/>
      <c r="AM446" s="215"/>
      <c r="AN446" s="215"/>
      <c r="AO446" s="215"/>
      <c r="AP446" s="216"/>
      <c r="AQ446" s="148"/>
      <c r="AR446" s="148"/>
      <c r="AT446" s="153"/>
      <c r="AU446" s="171"/>
      <c r="AV446" s="153"/>
      <c r="AW446" s="171"/>
      <c r="AX446" s="45"/>
      <c r="AY446" s="153"/>
      <c r="AZ446" s="171"/>
      <c r="BA446" s="45"/>
      <c r="BB446" s="45"/>
      <c r="BC446" s="45"/>
      <c r="BD446" s="45"/>
      <c r="BE446" s="3"/>
      <c r="BF446" s="3"/>
      <c r="BG446" s="3"/>
      <c r="BH446" s="3"/>
    </row>
    <row r="447" spans="3:60" ht="14.1" customHeight="1" x14ac:dyDescent="0.15">
      <c r="C447" s="262">
        <v>6</v>
      </c>
      <c r="D447" s="265" t="s">
        <v>118</v>
      </c>
      <c r="E447" s="268">
        <v>10</v>
      </c>
      <c r="F447" s="268" t="s">
        <v>119</v>
      </c>
      <c r="G447" s="262" t="s">
        <v>124</v>
      </c>
      <c r="H447" s="268"/>
      <c r="I447" s="217" t="s">
        <v>155</v>
      </c>
      <c r="J447" s="218"/>
      <c r="K447" s="219"/>
      <c r="L447" s="223">
        <f t="shared" ref="L447" si="200">$M$231</f>
        <v>1500</v>
      </c>
      <c r="M447" s="224"/>
      <c r="N447" s="224"/>
      <c r="O447" s="224"/>
      <c r="P447" s="229">
        <f t="shared" ref="P447" si="201">$M$238</f>
        <v>20</v>
      </c>
      <c r="Q447" s="230"/>
      <c r="R447" s="230"/>
      <c r="S447" s="230"/>
      <c r="T447" s="230"/>
      <c r="U447" s="231"/>
      <c r="V447" s="277">
        <f t="shared" ref="V447" si="202">IF(AND(I447="△",AV447="●"),IF(L447=0,20,20+ROUNDDOWN((L447-1000)/1000,0)*20),0)</f>
        <v>20</v>
      </c>
      <c r="W447" s="238"/>
      <c r="X447" s="239"/>
      <c r="Y447" s="244">
        <f t="shared" ref="Y447" si="203">IF(AND(I447="△",AV447="●"),IF(P447&gt;=10,P447*0.2,0),0)</f>
        <v>4</v>
      </c>
      <c r="Z447" s="245"/>
      <c r="AA447" s="246"/>
      <c r="AB447" s="253">
        <f t="shared" ref="AB447" si="204">V447+Y447</f>
        <v>24</v>
      </c>
      <c r="AC447" s="254"/>
      <c r="AD447" s="254"/>
      <c r="AE447" s="255"/>
      <c r="AF447" s="200">
        <v>1</v>
      </c>
      <c r="AG447" s="201"/>
      <c r="AH447" s="202"/>
      <c r="AI447" s="206">
        <f>IF(AF447=1,$AL$37,IF(AF447=2,$AL$55,IF(AF447=3,$AL$74,IF(AF447=4,$AL$93,IF(AF447=5,$AL$112,IF(AF447=6,$AL$131,IF(AF447=7,$AL$150,IF(AF447=8,$AL$169,IF(AF447=9,$AL$188,IF(AF447=10,$AL$207,0))))))))))</f>
        <v>0.25</v>
      </c>
      <c r="AJ447" s="207"/>
      <c r="AK447" s="208"/>
      <c r="AL447" s="211">
        <f>IF(I447="○",AB447,ROUNDUP(AB447*AI447,1))</f>
        <v>6</v>
      </c>
      <c r="AM447" s="211"/>
      <c r="AN447" s="211"/>
      <c r="AO447" s="211"/>
      <c r="AP447" s="212"/>
      <c r="AQ447" s="148"/>
      <c r="AR447" s="148"/>
      <c r="AT447" s="153"/>
      <c r="AU447" s="171"/>
      <c r="AV447" s="153" t="str">
        <f>IF(OR(I447="×",AV451="×"),"×","●")</f>
        <v>●</v>
      </c>
      <c r="AW447" s="171" t="str">
        <f>IF(AV447="●",IF(I447="定","-",I447),"-")</f>
        <v>△</v>
      </c>
      <c r="AX447" s="45"/>
      <c r="AY447" s="153"/>
      <c r="AZ447" s="171"/>
      <c r="BA447" s="45"/>
      <c r="BB447" s="45"/>
      <c r="BC447" s="45"/>
      <c r="BD447" s="45"/>
      <c r="BE447" s="3"/>
      <c r="BF447" s="3"/>
      <c r="BG447" s="3"/>
      <c r="BH447" s="3"/>
    </row>
    <row r="448" spans="3:60" ht="14.1" customHeight="1" x14ac:dyDescent="0.15">
      <c r="C448" s="263"/>
      <c r="D448" s="266"/>
      <c r="E448" s="269"/>
      <c r="F448" s="269"/>
      <c r="G448" s="263"/>
      <c r="H448" s="269"/>
      <c r="I448" s="217"/>
      <c r="J448" s="218"/>
      <c r="K448" s="219"/>
      <c r="L448" s="225"/>
      <c r="M448" s="226"/>
      <c r="N448" s="226"/>
      <c r="O448" s="226"/>
      <c r="P448" s="232"/>
      <c r="Q448" s="233"/>
      <c r="R448" s="233"/>
      <c r="S448" s="233"/>
      <c r="T448" s="233"/>
      <c r="U448" s="234"/>
      <c r="V448" s="278"/>
      <c r="W448" s="240"/>
      <c r="X448" s="241"/>
      <c r="Y448" s="247"/>
      <c r="Z448" s="248"/>
      <c r="AA448" s="249"/>
      <c r="AB448" s="256"/>
      <c r="AC448" s="257"/>
      <c r="AD448" s="257"/>
      <c r="AE448" s="258"/>
      <c r="AF448" s="200"/>
      <c r="AG448" s="201"/>
      <c r="AH448" s="202"/>
      <c r="AI448" s="209"/>
      <c r="AJ448" s="209"/>
      <c r="AK448" s="210"/>
      <c r="AL448" s="213"/>
      <c r="AM448" s="213"/>
      <c r="AN448" s="213"/>
      <c r="AO448" s="213"/>
      <c r="AP448" s="214"/>
      <c r="AQ448" s="148"/>
      <c r="AR448" s="148"/>
      <c r="AT448" s="153"/>
      <c r="AU448" s="171"/>
      <c r="AV448" s="153"/>
      <c r="AW448" s="171"/>
      <c r="AX448" s="45"/>
      <c r="AY448" s="153"/>
      <c r="AZ448" s="171"/>
      <c r="BA448" s="45"/>
      <c r="BB448" s="45"/>
      <c r="BC448" s="45"/>
      <c r="BD448" s="45"/>
      <c r="BE448" s="3"/>
      <c r="BF448" s="3"/>
      <c r="BG448" s="3"/>
      <c r="BH448" s="3"/>
    </row>
    <row r="449" spans="3:60" ht="14.1" customHeight="1" x14ac:dyDescent="0.15">
      <c r="C449" s="263"/>
      <c r="D449" s="266"/>
      <c r="E449" s="269"/>
      <c r="F449" s="269"/>
      <c r="G449" s="263"/>
      <c r="H449" s="269"/>
      <c r="I449" s="217"/>
      <c r="J449" s="218"/>
      <c r="K449" s="219"/>
      <c r="L449" s="225"/>
      <c r="M449" s="226"/>
      <c r="N449" s="226"/>
      <c r="O449" s="226"/>
      <c r="P449" s="232"/>
      <c r="Q449" s="233"/>
      <c r="R449" s="233"/>
      <c r="S449" s="233"/>
      <c r="T449" s="233"/>
      <c r="U449" s="234"/>
      <c r="V449" s="278"/>
      <c r="W449" s="240"/>
      <c r="X449" s="241"/>
      <c r="Y449" s="247"/>
      <c r="Z449" s="248"/>
      <c r="AA449" s="249"/>
      <c r="AB449" s="256"/>
      <c r="AC449" s="257"/>
      <c r="AD449" s="257"/>
      <c r="AE449" s="258"/>
      <c r="AF449" s="200"/>
      <c r="AG449" s="201"/>
      <c r="AH449" s="202"/>
      <c r="AI449" s="209"/>
      <c r="AJ449" s="209"/>
      <c r="AK449" s="210"/>
      <c r="AL449" s="213"/>
      <c r="AM449" s="213"/>
      <c r="AN449" s="213"/>
      <c r="AO449" s="213"/>
      <c r="AP449" s="214"/>
      <c r="AQ449" s="148"/>
      <c r="AR449" s="148"/>
      <c r="AT449" s="153"/>
      <c r="AU449" s="171"/>
      <c r="AV449" s="153"/>
      <c r="AW449" s="171"/>
      <c r="AX449" s="45"/>
      <c r="AY449" s="153"/>
      <c r="AZ449" s="171"/>
      <c r="BA449" s="45"/>
      <c r="BB449" s="45"/>
      <c r="BC449" s="45"/>
      <c r="BD449" s="45"/>
      <c r="BE449" s="3"/>
      <c r="BF449" s="3"/>
      <c r="BG449" s="3"/>
      <c r="BH449" s="3"/>
    </row>
    <row r="450" spans="3:60" ht="14.1" customHeight="1" x14ac:dyDescent="0.15">
      <c r="C450" s="264"/>
      <c r="D450" s="267"/>
      <c r="E450" s="270"/>
      <c r="F450" s="270"/>
      <c r="G450" s="264"/>
      <c r="H450" s="270"/>
      <c r="I450" s="220"/>
      <c r="J450" s="221"/>
      <c r="K450" s="222"/>
      <c r="L450" s="227"/>
      <c r="M450" s="228"/>
      <c r="N450" s="228"/>
      <c r="O450" s="228"/>
      <c r="P450" s="235"/>
      <c r="Q450" s="236"/>
      <c r="R450" s="236"/>
      <c r="S450" s="236"/>
      <c r="T450" s="236"/>
      <c r="U450" s="237"/>
      <c r="V450" s="279"/>
      <c r="W450" s="242"/>
      <c r="X450" s="243"/>
      <c r="Y450" s="250"/>
      <c r="Z450" s="251"/>
      <c r="AA450" s="252"/>
      <c r="AB450" s="259"/>
      <c r="AC450" s="260"/>
      <c r="AD450" s="260"/>
      <c r="AE450" s="261"/>
      <c r="AF450" s="203"/>
      <c r="AG450" s="204"/>
      <c r="AH450" s="205"/>
      <c r="AI450" s="209"/>
      <c r="AJ450" s="209"/>
      <c r="AK450" s="210"/>
      <c r="AL450" s="215"/>
      <c r="AM450" s="215"/>
      <c r="AN450" s="215"/>
      <c r="AO450" s="215"/>
      <c r="AP450" s="216"/>
      <c r="AQ450" s="148"/>
      <c r="AR450" s="148"/>
      <c r="AT450" s="153"/>
      <c r="AU450" s="171"/>
      <c r="AV450" s="153"/>
      <c r="AW450" s="171"/>
      <c r="AX450" s="45"/>
      <c r="AY450" s="153"/>
      <c r="AZ450" s="171"/>
      <c r="BA450" s="45"/>
      <c r="BB450" s="45"/>
      <c r="BC450" s="45"/>
      <c r="BD450" s="45"/>
      <c r="BE450" s="3"/>
      <c r="BF450" s="3"/>
      <c r="BG450" s="3"/>
      <c r="BH450" s="3"/>
    </row>
    <row r="451" spans="3:60" ht="14.1" customHeight="1" x14ac:dyDescent="0.15">
      <c r="C451" s="262">
        <v>6</v>
      </c>
      <c r="D451" s="265" t="s">
        <v>118</v>
      </c>
      <c r="E451" s="268">
        <v>11</v>
      </c>
      <c r="F451" s="268" t="s">
        <v>119</v>
      </c>
      <c r="G451" s="262" t="s">
        <v>125</v>
      </c>
      <c r="H451" s="268"/>
      <c r="I451" s="217" t="s">
        <v>155</v>
      </c>
      <c r="J451" s="218"/>
      <c r="K451" s="219"/>
      <c r="L451" s="223">
        <f t="shared" ref="L451" si="205">$M$231</f>
        <v>1500</v>
      </c>
      <c r="M451" s="224"/>
      <c r="N451" s="224"/>
      <c r="O451" s="224"/>
      <c r="P451" s="229">
        <f t="shared" ref="P451" si="206">$M$238</f>
        <v>20</v>
      </c>
      <c r="Q451" s="230"/>
      <c r="R451" s="230"/>
      <c r="S451" s="230"/>
      <c r="T451" s="230"/>
      <c r="U451" s="231"/>
      <c r="V451" s="238">
        <f t="shared" ref="V451" si="207">IF(AND(I451="△",AV451="●"),IF(L451=0,20,20+ROUNDDOWN((L451-1000)/1000,0)*20),0)</f>
        <v>20</v>
      </c>
      <c r="W451" s="238"/>
      <c r="X451" s="239"/>
      <c r="Y451" s="244">
        <f t="shared" ref="Y451" si="208">IF(AND(I451="△",AV451="●"),IF(P451&gt;=10,P451*0.2,0),0)</f>
        <v>4</v>
      </c>
      <c r="Z451" s="245"/>
      <c r="AA451" s="246"/>
      <c r="AB451" s="253">
        <f t="shared" ref="AB451" si="209">V451+Y451</f>
        <v>24</v>
      </c>
      <c r="AC451" s="254"/>
      <c r="AD451" s="254"/>
      <c r="AE451" s="255"/>
      <c r="AF451" s="271">
        <v>2</v>
      </c>
      <c r="AG451" s="272"/>
      <c r="AH451" s="273"/>
      <c r="AI451" s="206">
        <f>IF(AF451=1,$AL$37,IF(AF451=2,$AL$55,IF(AF451=3,$AL$74,IF(AF451=4,$AL$93,IF(AF451=5,$AL$112,IF(AF451=6,$AL$131,IF(AF451=7,$AL$150,IF(AF451=8,$AL$169,IF(AF451=9,$AL$188,IF(AF451=10,$AL$207,0))))))))))</f>
        <v>0.16700000000000001</v>
      </c>
      <c r="AJ451" s="207"/>
      <c r="AK451" s="208"/>
      <c r="AL451" s="211">
        <f t="shared" ref="AL451" si="210">IF(I451="○",AB451,ROUNDUP(AB451*AI451,1))</f>
        <v>4.0999999999999996</v>
      </c>
      <c r="AM451" s="211"/>
      <c r="AN451" s="211"/>
      <c r="AO451" s="211"/>
      <c r="AP451" s="212"/>
      <c r="AQ451" s="148"/>
      <c r="AR451" s="148"/>
      <c r="AT451" s="153"/>
      <c r="AU451" s="153"/>
      <c r="AV451" s="153" t="str">
        <f>IF(OR(I451="×",AV455="×"),"×","●")</f>
        <v>●</v>
      </c>
      <c r="AW451" s="171" t="str">
        <f>IF(AV451="●",IF(I451="定","-",I451),"-")</f>
        <v>△</v>
      </c>
      <c r="AX451" s="45"/>
      <c r="AY451" s="153"/>
      <c r="AZ451" s="153"/>
      <c r="BA451" s="45"/>
      <c r="BB451" s="45"/>
      <c r="BC451" s="45"/>
      <c r="BD451" s="45"/>
      <c r="BE451" s="3"/>
      <c r="BF451" s="3"/>
      <c r="BG451" s="3"/>
      <c r="BH451" s="3"/>
    </row>
    <row r="452" spans="3:60" ht="14.1" customHeight="1" x14ac:dyDescent="0.15">
      <c r="C452" s="263"/>
      <c r="D452" s="266"/>
      <c r="E452" s="269"/>
      <c r="F452" s="269"/>
      <c r="G452" s="263"/>
      <c r="H452" s="269"/>
      <c r="I452" s="217"/>
      <c r="J452" s="218"/>
      <c r="K452" s="219"/>
      <c r="L452" s="225"/>
      <c r="M452" s="226"/>
      <c r="N452" s="226"/>
      <c r="O452" s="226"/>
      <c r="P452" s="232"/>
      <c r="Q452" s="233"/>
      <c r="R452" s="233"/>
      <c r="S452" s="233"/>
      <c r="T452" s="233"/>
      <c r="U452" s="234"/>
      <c r="V452" s="240"/>
      <c r="W452" s="240"/>
      <c r="X452" s="241"/>
      <c r="Y452" s="247"/>
      <c r="Z452" s="248"/>
      <c r="AA452" s="249"/>
      <c r="AB452" s="256"/>
      <c r="AC452" s="257"/>
      <c r="AD452" s="257"/>
      <c r="AE452" s="258"/>
      <c r="AF452" s="271"/>
      <c r="AG452" s="272"/>
      <c r="AH452" s="273"/>
      <c r="AI452" s="209"/>
      <c r="AJ452" s="209"/>
      <c r="AK452" s="210"/>
      <c r="AL452" s="213"/>
      <c r="AM452" s="213"/>
      <c r="AN452" s="213"/>
      <c r="AO452" s="213"/>
      <c r="AP452" s="214"/>
      <c r="AQ452" s="148"/>
      <c r="AR452" s="148"/>
      <c r="AT452" s="153"/>
      <c r="AU452" s="153"/>
      <c r="AV452" s="153"/>
      <c r="AW452" s="171"/>
      <c r="AX452" s="45"/>
      <c r="AY452" s="153"/>
      <c r="AZ452" s="153"/>
      <c r="BA452" s="45"/>
      <c r="BB452" s="45"/>
      <c r="BC452" s="45"/>
      <c r="BD452" s="45"/>
      <c r="BE452" s="3"/>
      <c r="BF452" s="3"/>
      <c r="BG452" s="3"/>
      <c r="BH452" s="3"/>
    </row>
    <row r="453" spans="3:60" ht="14.1" customHeight="1" x14ac:dyDescent="0.15">
      <c r="C453" s="263"/>
      <c r="D453" s="266"/>
      <c r="E453" s="269"/>
      <c r="F453" s="269"/>
      <c r="G453" s="263"/>
      <c r="H453" s="269"/>
      <c r="I453" s="217"/>
      <c r="J453" s="218"/>
      <c r="K453" s="219"/>
      <c r="L453" s="225"/>
      <c r="M453" s="226"/>
      <c r="N453" s="226"/>
      <c r="O453" s="226"/>
      <c r="P453" s="232"/>
      <c r="Q453" s="233"/>
      <c r="R453" s="233"/>
      <c r="S453" s="233"/>
      <c r="T453" s="233"/>
      <c r="U453" s="234"/>
      <c r="V453" s="240"/>
      <c r="W453" s="240"/>
      <c r="X453" s="241"/>
      <c r="Y453" s="247"/>
      <c r="Z453" s="248"/>
      <c r="AA453" s="249"/>
      <c r="AB453" s="256"/>
      <c r="AC453" s="257"/>
      <c r="AD453" s="257"/>
      <c r="AE453" s="258"/>
      <c r="AF453" s="271"/>
      <c r="AG453" s="272"/>
      <c r="AH453" s="273"/>
      <c r="AI453" s="209"/>
      <c r="AJ453" s="209"/>
      <c r="AK453" s="210"/>
      <c r="AL453" s="213"/>
      <c r="AM453" s="213"/>
      <c r="AN453" s="213"/>
      <c r="AO453" s="213"/>
      <c r="AP453" s="214"/>
      <c r="AQ453" s="148"/>
      <c r="AR453" s="148"/>
      <c r="AT453" s="153"/>
      <c r="AU453" s="153"/>
      <c r="AV453" s="153"/>
      <c r="AW453" s="171"/>
      <c r="AX453" s="45"/>
      <c r="AY453" s="153"/>
      <c r="AZ453" s="153"/>
      <c r="BA453" s="45"/>
      <c r="BB453" s="45"/>
      <c r="BC453" s="45"/>
      <c r="BD453" s="45"/>
      <c r="BE453" s="3"/>
      <c r="BF453" s="3"/>
      <c r="BG453" s="3"/>
      <c r="BH453" s="3"/>
    </row>
    <row r="454" spans="3:60" ht="14.1" customHeight="1" x14ac:dyDescent="0.15">
      <c r="C454" s="264"/>
      <c r="D454" s="267"/>
      <c r="E454" s="270"/>
      <c r="F454" s="270"/>
      <c r="G454" s="264"/>
      <c r="H454" s="270"/>
      <c r="I454" s="220"/>
      <c r="J454" s="221"/>
      <c r="K454" s="222"/>
      <c r="L454" s="227"/>
      <c r="M454" s="228"/>
      <c r="N454" s="228"/>
      <c r="O454" s="228"/>
      <c r="P454" s="235"/>
      <c r="Q454" s="236"/>
      <c r="R454" s="236"/>
      <c r="S454" s="236"/>
      <c r="T454" s="236"/>
      <c r="U454" s="237"/>
      <c r="V454" s="242"/>
      <c r="W454" s="242"/>
      <c r="X454" s="243"/>
      <c r="Y454" s="250"/>
      <c r="Z454" s="251"/>
      <c r="AA454" s="252"/>
      <c r="AB454" s="259"/>
      <c r="AC454" s="260"/>
      <c r="AD454" s="260"/>
      <c r="AE454" s="261"/>
      <c r="AF454" s="274"/>
      <c r="AG454" s="275"/>
      <c r="AH454" s="276"/>
      <c r="AI454" s="209"/>
      <c r="AJ454" s="209"/>
      <c r="AK454" s="210"/>
      <c r="AL454" s="215"/>
      <c r="AM454" s="215"/>
      <c r="AN454" s="215"/>
      <c r="AO454" s="215"/>
      <c r="AP454" s="216"/>
      <c r="AQ454" s="148"/>
      <c r="AR454" s="148"/>
      <c r="AT454" s="153"/>
      <c r="AU454" s="153"/>
      <c r="AV454" s="153"/>
      <c r="AW454" s="171"/>
      <c r="AX454" s="45"/>
      <c r="AY454" s="153"/>
      <c r="AZ454" s="153"/>
      <c r="BA454" s="45"/>
      <c r="BB454" s="45"/>
      <c r="BC454" s="45"/>
      <c r="BD454" s="45"/>
      <c r="BE454" s="3"/>
      <c r="BF454" s="3"/>
      <c r="BG454" s="3"/>
      <c r="BH454" s="3"/>
    </row>
    <row r="455" spans="3:60" ht="14.1" customHeight="1" x14ac:dyDescent="0.15">
      <c r="C455" s="262">
        <v>6</v>
      </c>
      <c r="D455" s="265" t="s">
        <v>118</v>
      </c>
      <c r="E455" s="268">
        <v>12</v>
      </c>
      <c r="F455" s="268" t="s">
        <v>119</v>
      </c>
      <c r="G455" s="262" t="s">
        <v>126</v>
      </c>
      <c r="H455" s="268"/>
      <c r="I455" s="217" t="s">
        <v>155</v>
      </c>
      <c r="J455" s="218"/>
      <c r="K455" s="219"/>
      <c r="L455" s="223">
        <f t="shared" ref="L455" si="211">$M$231</f>
        <v>1500</v>
      </c>
      <c r="M455" s="224"/>
      <c r="N455" s="224"/>
      <c r="O455" s="224"/>
      <c r="P455" s="229">
        <f t="shared" ref="P455" si="212">$M$238</f>
        <v>20</v>
      </c>
      <c r="Q455" s="230"/>
      <c r="R455" s="230"/>
      <c r="S455" s="230"/>
      <c r="T455" s="230"/>
      <c r="U455" s="231"/>
      <c r="V455" s="238">
        <f t="shared" ref="V455" si="213">IF(AND(I455="△",AV455="●"),IF(L455=0,20,20+ROUNDDOWN((L455-1000)/1000,0)*20),0)</f>
        <v>20</v>
      </c>
      <c r="W455" s="238"/>
      <c r="X455" s="239"/>
      <c r="Y455" s="244">
        <f t="shared" ref="Y455" si="214">IF(AND(I455="△",AV455="●"),IF(P455&gt;=10,P455*0.2,0),0)</f>
        <v>4</v>
      </c>
      <c r="Z455" s="245"/>
      <c r="AA455" s="246"/>
      <c r="AB455" s="253">
        <f t="shared" ref="AB455" si="215">V455+Y455</f>
        <v>24</v>
      </c>
      <c r="AC455" s="254"/>
      <c r="AD455" s="254"/>
      <c r="AE455" s="255"/>
      <c r="AF455" s="200">
        <v>1</v>
      </c>
      <c r="AG455" s="201"/>
      <c r="AH455" s="202"/>
      <c r="AI455" s="206">
        <f>IF(AF455=1,$AL$37,IF(AF455=2,$AL$55,IF(AF455=3,$AL$74,IF(AF455=4,$AL$93,IF(AF455=5,$AL$112,IF(AF455=6,$AL$131,IF(AF455=7,$AL$150,IF(AF455=8,$AL$169,IF(AF455=9,$AL$188,IF(AF455=10,$AL$207,0))))))))))</f>
        <v>0.25</v>
      </c>
      <c r="AJ455" s="207"/>
      <c r="AK455" s="208"/>
      <c r="AL455" s="211">
        <f t="shared" ref="AL455" si="216">IF(I455="○",AB455,ROUNDUP(AB455*AI455,1))</f>
        <v>6</v>
      </c>
      <c r="AM455" s="211"/>
      <c r="AN455" s="211"/>
      <c r="AO455" s="211"/>
      <c r="AP455" s="212"/>
      <c r="AQ455" s="148"/>
      <c r="AR455" s="148"/>
      <c r="AT455" s="153"/>
      <c r="AU455" s="153"/>
      <c r="AV455" s="153" t="str">
        <f>IF(OR(I455="×",AV459="×"),"×","●")</f>
        <v>●</v>
      </c>
      <c r="AW455" s="171" t="str">
        <f>IF(AV455="●",IF(I455="定","-",I455),"-")</f>
        <v>△</v>
      </c>
      <c r="AX455" s="45"/>
      <c r="AY455" s="153"/>
      <c r="AZ455" s="153"/>
      <c r="BA455" s="45"/>
      <c r="BB455" s="45"/>
      <c r="BC455" s="45"/>
      <c r="BD455" s="45"/>
      <c r="BE455" s="3"/>
      <c r="BF455" s="3"/>
      <c r="BG455" s="3"/>
      <c r="BH455" s="3"/>
    </row>
    <row r="456" spans="3:60" ht="14.1" customHeight="1" x14ac:dyDescent="0.15">
      <c r="C456" s="263"/>
      <c r="D456" s="266"/>
      <c r="E456" s="269"/>
      <c r="F456" s="269"/>
      <c r="G456" s="263"/>
      <c r="H456" s="269"/>
      <c r="I456" s="217"/>
      <c r="J456" s="218"/>
      <c r="K456" s="219"/>
      <c r="L456" s="225"/>
      <c r="M456" s="226"/>
      <c r="N456" s="226"/>
      <c r="O456" s="226"/>
      <c r="P456" s="232"/>
      <c r="Q456" s="233"/>
      <c r="R456" s="233"/>
      <c r="S456" s="233"/>
      <c r="T456" s="233"/>
      <c r="U456" s="234"/>
      <c r="V456" s="240"/>
      <c r="W456" s="240"/>
      <c r="X456" s="241"/>
      <c r="Y456" s="247"/>
      <c r="Z456" s="248"/>
      <c r="AA456" s="249"/>
      <c r="AB456" s="256"/>
      <c r="AC456" s="257"/>
      <c r="AD456" s="257"/>
      <c r="AE456" s="258"/>
      <c r="AF456" s="200"/>
      <c r="AG456" s="201"/>
      <c r="AH456" s="202"/>
      <c r="AI456" s="209"/>
      <c r="AJ456" s="209"/>
      <c r="AK456" s="210"/>
      <c r="AL456" s="213"/>
      <c r="AM456" s="213"/>
      <c r="AN456" s="213"/>
      <c r="AO456" s="213"/>
      <c r="AP456" s="214"/>
      <c r="AQ456" s="148"/>
      <c r="AR456" s="148"/>
      <c r="AT456" s="153"/>
      <c r="AU456" s="153"/>
      <c r="AV456" s="153"/>
      <c r="AW456" s="171"/>
      <c r="AX456" s="45"/>
      <c r="AY456" s="153"/>
      <c r="AZ456" s="153"/>
      <c r="BA456" s="45"/>
      <c r="BB456" s="45"/>
      <c r="BC456" s="45"/>
      <c r="BD456" s="45"/>
      <c r="BE456" s="3"/>
      <c r="BF456" s="3"/>
      <c r="BG456" s="3"/>
      <c r="BH456" s="3"/>
    </row>
    <row r="457" spans="3:60" ht="14.1" customHeight="1" x14ac:dyDescent="0.15">
      <c r="C457" s="263"/>
      <c r="D457" s="266"/>
      <c r="E457" s="269"/>
      <c r="F457" s="269"/>
      <c r="G457" s="263"/>
      <c r="H457" s="269"/>
      <c r="I457" s="217"/>
      <c r="J457" s="218"/>
      <c r="K457" s="219"/>
      <c r="L457" s="225"/>
      <c r="M457" s="226"/>
      <c r="N457" s="226"/>
      <c r="O457" s="226"/>
      <c r="P457" s="232"/>
      <c r="Q457" s="233"/>
      <c r="R457" s="233"/>
      <c r="S457" s="233"/>
      <c r="T457" s="233"/>
      <c r="U457" s="234"/>
      <c r="V457" s="240"/>
      <c r="W457" s="240"/>
      <c r="X457" s="241"/>
      <c r="Y457" s="247"/>
      <c r="Z457" s="248"/>
      <c r="AA457" s="249"/>
      <c r="AB457" s="256"/>
      <c r="AC457" s="257"/>
      <c r="AD457" s="257"/>
      <c r="AE457" s="258"/>
      <c r="AF457" s="200"/>
      <c r="AG457" s="201"/>
      <c r="AH457" s="202"/>
      <c r="AI457" s="209"/>
      <c r="AJ457" s="209"/>
      <c r="AK457" s="210"/>
      <c r="AL457" s="213"/>
      <c r="AM457" s="213"/>
      <c r="AN457" s="213"/>
      <c r="AO457" s="213"/>
      <c r="AP457" s="214"/>
      <c r="AQ457" s="148"/>
      <c r="AR457" s="148"/>
      <c r="AT457" s="153"/>
      <c r="AU457" s="153"/>
      <c r="AV457" s="153"/>
      <c r="AW457" s="171"/>
      <c r="AX457" s="45"/>
      <c r="AY457" s="153"/>
      <c r="AZ457" s="153"/>
      <c r="BA457" s="45"/>
      <c r="BB457" s="45"/>
      <c r="BC457" s="45"/>
      <c r="BD457" s="45"/>
      <c r="BE457" s="3"/>
      <c r="BF457" s="3"/>
      <c r="BG457" s="3"/>
      <c r="BH457" s="3"/>
    </row>
    <row r="458" spans="3:60" ht="14.1" customHeight="1" x14ac:dyDescent="0.15">
      <c r="C458" s="264"/>
      <c r="D458" s="267"/>
      <c r="E458" s="270"/>
      <c r="F458" s="270"/>
      <c r="G458" s="264"/>
      <c r="H458" s="270"/>
      <c r="I458" s="220"/>
      <c r="J458" s="221"/>
      <c r="K458" s="222"/>
      <c r="L458" s="227"/>
      <c r="M458" s="228"/>
      <c r="N458" s="228"/>
      <c r="O458" s="228"/>
      <c r="P458" s="235"/>
      <c r="Q458" s="236"/>
      <c r="R458" s="236"/>
      <c r="S458" s="236"/>
      <c r="T458" s="236"/>
      <c r="U458" s="237"/>
      <c r="V458" s="242"/>
      <c r="W458" s="242"/>
      <c r="X458" s="243"/>
      <c r="Y458" s="250"/>
      <c r="Z458" s="251"/>
      <c r="AA458" s="252"/>
      <c r="AB458" s="259"/>
      <c r="AC458" s="260"/>
      <c r="AD458" s="260"/>
      <c r="AE458" s="261"/>
      <c r="AF458" s="203"/>
      <c r="AG458" s="204"/>
      <c r="AH458" s="205"/>
      <c r="AI458" s="209"/>
      <c r="AJ458" s="209"/>
      <c r="AK458" s="210"/>
      <c r="AL458" s="215"/>
      <c r="AM458" s="215"/>
      <c r="AN458" s="215"/>
      <c r="AO458" s="215"/>
      <c r="AP458" s="216"/>
      <c r="AQ458" s="148"/>
      <c r="AR458" s="148"/>
      <c r="AT458" s="153"/>
      <c r="AU458" s="153"/>
      <c r="AV458" s="153"/>
      <c r="AW458" s="171"/>
      <c r="AX458" s="45"/>
      <c r="AY458" s="153"/>
      <c r="AZ458" s="153"/>
      <c r="BA458" s="45"/>
      <c r="BB458" s="45"/>
      <c r="BC458" s="45"/>
      <c r="BD458" s="45"/>
      <c r="BE458" s="3"/>
      <c r="BF458" s="3"/>
      <c r="BG458" s="3"/>
      <c r="BH458" s="3"/>
    </row>
    <row r="459" spans="3:60" ht="14.1" customHeight="1" x14ac:dyDescent="0.15">
      <c r="C459" s="262">
        <v>6</v>
      </c>
      <c r="D459" s="265" t="s">
        <v>118</v>
      </c>
      <c r="E459" s="268">
        <v>13</v>
      </c>
      <c r="F459" s="268" t="s">
        <v>119</v>
      </c>
      <c r="G459" s="262" t="s">
        <v>127</v>
      </c>
      <c r="H459" s="268"/>
      <c r="I459" s="217" t="s">
        <v>155</v>
      </c>
      <c r="J459" s="218"/>
      <c r="K459" s="219"/>
      <c r="L459" s="223">
        <f t="shared" ref="L459" si="217">$M$231</f>
        <v>1500</v>
      </c>
      <c r="M459" s="224"/>
      <c r="N459" s="224"/>
      <c r="O459" s="224"/>
      <c r="P459" s="229">
        <f t="shared" ref="P459" si="218">$M$238</f>
        <v>20</v>
      </c>
      <c r="Q459" s="230"/>
      <c r="R459" s="230"/>
      <c r="S459" s="230"/>
      <c r="T459" s="230"/>
      <c r="U459" s="231"/>
      <c r="V459" s="238">
        <f t="shared" ref="V459" si="219">IF(AND(I459="△",AV459="●"),IF(L459=0,20,20+ROUNDDOWN((L459-1000)/1000,0)*20),0)</f>
        <v>20</v>
      </c>
      <c r="W459" s="238"/>
      <c r="X459" s="239"/>
      <c r="Y459" s="244">
        <f t="shared" ref="Y459" si="220">IF(AND(I459="△",AV459="●"),IF(P459&gt;=10,P459*0.2,0),0)</f>
        <v>4</v>
      </c>
      <c r="Z459" s="245"/>
      <c r="AA459" s="246"/>
      <c r="AB459" s="253">
        <f t="shared" ref="AB459" si="221">V459+Y459</f>
        <v>24</v>
      </c>
      <c r="AC459" s="254"/>
      <c r="AD459" s="254"/>
      <c r="AE459" s="255"/>
      <c r="AF459" s="200">
        <v>1</v>
      </c>
      <c r="AG459" s="201"/>
      <c r="AH459" s="202"/>
      <c r="AI459" s="206">
        <f>IF(AF459=1,$AL$37,IF(AF459=2,$AL$55,IF(AF459=3,$AL$74,IF(AF459=4,$AL$93,IF(AF459=5,$AL$112,IF(AF459=6,$AL$131,IF(AF459=7,$AL$150,IF(AF459=8,$AL$169,IF(AF459=9,$AL$188,IF(AF459=10,$AL$207,0))))))))))</f>
        <v>0.25</v>
      </c>
      <c r="AJ459" s="207"/>
      <c r="AK459" s="208"/>
      <c r="AL459" s="211">
        <f>IF(I459="○",AB459,ROUNDUP(AB459*AI459,1))</f>
        <v>6</v>
      </c>
      <c r="AM459" s="211"/>
      <c r="AN459" s="211"/>
      <c r="AO459" s="211"/>
      <c r="AP459" s="212"/>
      <c r="AQ459" s="148"/>
      <c r="AR459" s="148"/>
      <c r="AT459" s="153"/>
      <c r="AU459" s="171"/>
      <c r="AV459" s="153" t="str">
        <f>IF(OR(I459="×",AV463="×"),"×","●")</f>
        <v>●</v>
      </c>
      <c r="AW459" s="171" t="str">
        <f>IF(AV459="●",IF(I459="定","-",I459),"-")</f>
        <v>△</v>
      </c>
      <c r="AX459" s="45"/>
      <c r="AY459" s="153"/>
      <c r="AZ459" s="171"/>
      <c r="BA459" s="45"/>
      <c r="BB459" s="45"/>
      <c r="BC459" s="45"/>
      <c r="BD459" s="45"/>
      <c r="BE459" s="3"/>
      <c r="BF459" s="3"/>
      <c r="BG459" s="3"/>
      <c r="BH459" s="3"/>
    </row>
    <row r="460" spans="3:60" ht="14.1" customHeight="1" x14ac:dyDescent="0.15">
      <c r="C460" s="263"/>
      <c r="D460" s="266"/>
      <c r="E460" s="269"/>
      <c r="F460" s="269"/>
      <c r="G460" s="263"/>
      <c r="H460" s="269"/>
      <c r="I460" s="217"/>
      <c r="J460" s="218"/>
      <c r="K460" s="219"/>
      <c r="L460" s="225"/>
      <c r="M460" s="226"/>
      <c r="N460" s="226"/>
      <c r="O460" s="226"/>
      <c r="P460" s="232"/>
      <c r="Q460" s="233"/>
      <c r="R460" s="233"/>
      <c r="S460" s="233"/>
      <c r="T460" s="233"/>
      <c r="U460" s="234"/>
      <c r="V460" s="240"/>
      <c r="W460" s="240"/>
      <c r="X460" s="241"/>
      <c r="Y460" s="247"/>
      <c r="Z460" s="248"/>
      <c r="AA460" s="249"/>
      <c r="AB460" s="256"/>
      <c r="AC460" s="257"/>
      <c r="AD460" s="257"/>
      <c r="AE460" s="258"/>
      <c r="AF460" s="200"/>
      <c r="AG460" s="201"/>
      <c r="AH460" s="202"/>
      <c r="AI460" s="209"/>
      <c r="AJ460" s="209"/>
      <c r="AK460" s="210"/>
      <c r="AL460" s="213"/>
      <c r="AM460" s="213"/>
      <c r="AN460" s="213"/>
      <c r="AO460" s="213"/>
      <c r="AP460" s="214"/>
      <c r="AQ460" s="148"/>
      <c r="AR460" s="148"/>
      <c r="AT460" s="153"/>
      <c r="AU460" s="171"/>
      <c r="AV460" s="153"/>
      <c r="AW460" s="171"/>
      <c r="AX460" s="45"/>
      <c r="AY460" s="153"/>
      <c r="AZ460" s="171"/>
      <c r="BA460" s="45"/>
      <c r="BB460" s="45"/>
      <c r="BC460" s="45"/>
      <c r="BD460" s="45"/>
      <c r="BE460" s="3"/>
      <c r="BF460" s="3"/>
      <c r="BG460" s="3"/>
      <c r="BH460" s="3"/>
    </row>
    <row r="461" spans="3:60" ht="14.1" customHeight="1" x14ac:dyDescent="0.15">
      <c r="C461" s="263"/>
      <c r="D461" s="266"/>
      <c r="E461" s="269"/>
      <c r="F461" s="269"/>
      <c r="G461" s="263"/>
      <c r="H461" s="269"/>
      <c r="I461" s="217"/>
      <c r="J461" s="218"/>
      <c r="K461" s="219"/>
      <c r="L461" s="225"/>
      <c r="M461" s="226"/>
      <c r="N461" s="226"/>
      <c r="O461" s="226"/>
      <c r="P461" s="232"/>
      <c r="Q461" s="233"/>
      <c r="R461" s="233"/>
      <c r="S461" s="233"/>
      <c r="T461" s="233"/>
      <c r="U461" s="234"/>
      <c r="V461" s="240"/>
      <c r="W461" s="240"/>
      <c r="X461" s="241"/>
      <c r="Y461" s="247"/>
      <c r="Z461" s="248"/>
      <c r="AA461" s="249"/>
      <c r="AB461" s="256"/>
      <c r="AC461" s="257"/>
      <c r="AD461" s="257"/>
      <c r="AE461" s="258"/>
      <c r="AF461" s="200"/>
      <c r="AG461" s="201"/>
      <c r="AH461" s="202"/>
      <c r="AI461" s="209"/>
      <c r="AJ461" s="209"/>
      <c r="AK461" s="210"/>
      <c r="AL461" s="213"/>
      <c r="AM461" s="213"/>
      <c r="AN461" s="213"/>
      <c r="AO461" s="213"/>
      <c r="AP461" s="214"/>
      <c r="AQ461" s="148"/>
      <c r="AR461" s="148"/>
      <c r="AT461" s="153"/>
      <c r="AU461" s="171"/>
      <c r="AV461" s="153"/>
      <c r="AW461" s="171"/>
      <c r="AX461" s="45"/>
      <c r="AY461" s="153"/>
      <c r="AZ461" s="171"/>
      <c r="BA461" s="45"/>
      <c r="BB461" s="45"/>
      <c r="BC461" s="45"/>
      <c r="BD461" s="45"/>
      <c r="BE461" s="3"/>
      <c r="BF461" s="3"/>
      <c r="BG461" s="3"/>
      <c r="BH461" s="3"/>
    </row>
    <row r="462" spans="3:60" ht="14.1" customHeight="1" x14ac:dyDescent="0.15">
      <c r="C462" s="264"/>
      <c r="D462" s="267"/>
      <c r="E462" s="270"/>
      <c r="F462" s="270"/>
      <c r="G462" s="264"/>
      <c r="H462" s="270"/>
      <c r="I462" s="220"/>
      <c r="J462" s="221"/>
      <c r="K462" s="222"/>
      <c r="L462" s="227"/>
      <c r="M462" s="228"/>
      <c r="N462" s="228"/>
      <c r="O462" s="228"/>
      <c r="P462" s="235"/>
      <c r="Q462" s="236"/>
      <c r="R462" s="236"/>
      <c r="S462" s="236"/>
      <c r="T462" s="236"/>
      <c r="U462" s="237"/>
      <c r="V462" s="242"/>
      <c r="W462" s="242"/>
      <c r="X462" s="243"/>
      <c r="Y462" s="250"/>
      <c r="Z462" s="251"/>
      <c r="AA462" s="252"/>
      <c r="AB462" s="259"/>
      <c r="AC462" s="260"/>
      <c r="AD462" s="260"/>
      <c r="AE462" s="261"/>
      <c r="AF462" s="203"/>
      <c r="AG462" s="204"/>
      <c r="AH462" s="205"/>
      <c r="AI462" s="209"/>
      <c r="AJ462" s="209"/>
      <c r="AK462" s="210"/>
      <c r="AL462" s="215"/>
      <c r="AM462" s="215"/>
      <c r="AN462" s="215"/>
      <c r="AO462" s="215"/>
      <c r="AP462" s="216"/>
      <c r="AQ462" s="148"/>
      <c r="AR462" s="148"/>
      <c r="AT462" s="153"/>
      <c r="AU462" s="171"/>
      <c r="AV462" s="153"/>
      <c r="AW462" s="171"/>
      <c r="AX462" s="45"/>
      <c r="AY462" s="153"/>
      <c r="AZ462" s="171"/>
      <c r="BA462" s="45"/>
      <c r="BB462" s="45"/>
      <c r="BC462" s="45"/>
      <c r="BD462" s="45"/>
      <c r="BE462" s="3"/>
      <c r="BF462" s="3"/>
      <c r="BG462" s="3"/>
      <c r="BH462" s="3"/>
    </row>
    <row r="463" spans="3:60" ht="14.1" customHeight="1" x14ac:dyDescent="0.15">
      <c r="C463" s="262">
        <v>6</v>
      </c>
      <c r="D463" s="265" t="s">
        <v>118</v>
      </c>
      <c r="E463" s="268">
        <v>14</v>
      </c>
      <c r="F463" s="268" t="s">
        <v>119</v>
      </c>
      <c r="G463" s="262" t="s">
        <v>128</v>
      </c>
      <c r="H463" s="268"/>
      <c r="I463" s="217" t="s">
        <v>155</v>
      </c>
      <c r="J463" s="218"/>
      <c r="K463" s="219"/>
      <c r="L463" s="223">
        <f t="shared" ref="L463" si="222">$M$231</f>
        <v>1500</v>
      </c>
      <c r="M463" s="224"/>
      <c r="N463" s="224"/>
      <c r="O463" s="224"/>
      <c r="P463" s="229">
        <f t="shared" ref="P463" si="223">$M$238</f>
        <v>20</v>
      </c>
      <c r="Q463" s="230"/>
      <c r="R463" s="230"/>
      <c r="S463" s="230"/>
      <c r="T463" s="230"/>
      <c r="U463" s="231"/>
      <c r="V463" s="238">
        <f t="shared" ref="V463" si="224">IF(AND(I463="△",AV463="●"),IF(L463=0,20,20+ROUNDDOWN((L463-1000)/1000,0)*20),0)</f>
        <v>20</v>
      </c>
      <c r="W463" s="238"/>
      <c r="X463" s="239"/>
      <c r="Y463" s="244">
        <f t="shared" ref="Y463" si="225">IF(AND(I463="△",AV463="●"),IF(P463&gt;=10,P463*0.2,0),0)</f>
        <v>4</v>
      </c>
      <c r="Z463" s="245"/>
      <c r="AA463" s="246"/>
      <c r="AB463" s="253">
        <f t="shared" ref="AB463" si="226">V463+Y463</f>
        <v>24</v>
      </c>
      <c r="AC463" s="254"/>
      <c r="AD463" s="254"/>
      <c r="AE463" s="255"/>
      <c r="AF463" s="200">
        <v>1</v>
      </c>
      <c r="AG463" s="201"/>
      <c r="AH463" s="202"/>
      <c r="AI463" s="206">
        <f>IF(AF463=1,$AL$37,IF(AF463=2,$AL$55,IF(AF463=3,$AL$74,IF(AF463=4,$AL$93,IF(AF463=5,$AL$112,IF(AF463=6,$AL$131,IF(AF463=7,$AL$150,IF(AF463=8,$AL$169,IF(AF463=9,$AL$188,IF(AF463=10,$AL$207,0))))))))))</f>
        <v>0.25</v>
      </c>
      <c r="AJ463" s="207"/>
      <c r="AK463" s="208"/>
      <c r="AL463" s="211">
        <f>IF(I463="○",AB463,ROUNDUP(AB463*AI463,1))</f>
        <v>6</v>
      </c>
      <c r="AM463" s="211"/>
      <c r="AN463" s="211"/>
      <c r="AO463" s="211"/>
      <c r="AP463" s="212"/>
      <c r="AQ463" s="148"/>
      <c r="AR463" s="148"/>
      <c r="AT463" s="153"/>
      <c r="AU463" s="171"/>
      <c r="AV463" s="153" t="str">
        <f>IF(OR(I463="×",AV467="×"),"×","●")</f>
        <v>●</v>
      </c>
      <c r="AW463" s="171" t="str">
        <f>IF(AV463="●",IF(I463="定","-",I463),"-")</f>
        <v>△</v>
      </c>
      <c r="AX463" s="45"/>
      <c r="AY463" s="153"/>
      <c r="AZ463" s="171"/>
      <c r="BA463" s="45"/>
      <c r="BB463" s="45"/>
      <c r="BC463" s="45"/>
      <c r="BD463" s="45"/>
      <c r="BE463" s="3"/>
      <c r="BF463" s="3"/>
      <c r="BG463" s="3"/>
      <c r="BH463" s="3"/>
    </row>
    <row r="464" spans="3:60" ht="14.1" customHeight="1" x14ac:dyDescent="0.15">
      <c r="C464" s="263"/>
      <c r="D464" s="266"/>
      <c r="E464" s="269"/>
      <c r="F464" s="269"/>
      <c r="G464" s="263"/>
      <c r="H464" s="269"/>
      <c r="I464" s="217"/>
      <c r="J464" s="218"/>
      <c r="K464" s="219"/>
      <c r="L464" s="225"/>
      <c r="M464" s="226"/>
      <c r="N464" s="226"/>
      <c r="O464" s="226"/>
      <c r="P464" s="232"/>
      <c r="Q464" s="233"/>
      <c r="R464" s="233"/>
      <c r="S464" s="233"/>
      <c r="T464" s="233"/>
      <c r="U464" s="234"/>
      <c r="V464" s="240"/>
      <c r="W464" s="240"/>
      <c r="X464" s="241"/>
      <c r="Y464" s="247"/>
      <c r="Z464" s="248"/>
      <c r="AA464" s="249"/>
      <c r="AB464" s="256"/>
      <c r="AC464" s="257"/>
      <c r="AD464" s="257"/>
      <c r="AE464" s="258"/>
      <c r="AF464" s="200"/>
      <c r="AG464" s="201"/>
      <c r="AH464" s="202"/>
      <c r="AI464" s="209"/>
      <c r="AJ464" s="209"/>
      <c r="AK464" s="210"/>
      <c r="AL464" s="213"/>
      <c r="AM464" s="213"/>
      <c r="AN464" s="213"/>
      <c r="AO464" s="213"/>
      <c r="AP464" s="214"/>
      <c r="AQ464" s="148"/>
      <c r="AR464" s="148"/>
      <c r="AT464" s="153"/>
      <c r="AU464" s="171"/>
      <c r="AV464" s="153"/>
      <c r="AW464" s="171"/>
      <c r="AX464" s="45"/>
      <c r="AY464" s="153"/>
      <c r="AZ464" s="171"/>
      <c r="BA464" s="45"/>
      <c r="BB464" s="45"/>
      <c r="BC464" s="45"/>
      <c r="BD464" s="45"/>
      <c r="BE464" s="3"/>
      <c r="BF464" s="3"/>
      <c r="BG464" s="3"/>
      <c r="BH464" s="3"/>
    </row>
    <row r="465" spans="3:60" ht="14.1" customHeight="1" x14ac:dyDescent="0.15">
      <c r="C465" s="263"/>
      <c r="D465" s="266"/>
      <c r="E465" s="269"/>
      <c r="F465" s="269"/>
      <c r="G465" s="263"/>
      <c r="H465" s="269"/>
      <c r="I465" s="217"/>
      <c r="J465" s="218"/>
      <c r="K465" s="219"/>
      <c r="L465" s="225"/>
      <c r="M465" s="226"/>
      <c r="N465" s="226"/>
      <c r="O465" s="226"/>
      <c r="P465" s="232"/>
      <c r="Q465" s="233"/>
      <c r="R465" s="233"/>
      <c r="S465" s="233"/>
      <c r="T465" s="233"/>
      <c r="U465" s="234"/>
      <c r="V465" s="240"/>
      <c r="W465" s="240"/>
      <c r="X465" s="241"/>
      <c r="Y465" s="247"/>
      <c r="Z465" s="248"/>
      <c r="AA465" s="249"/>
      <c r="AB465" s="256"/>
      <c r="AC465" s="257"/>
      <c r="AD465" s="257"/>
      <c r="AE465" s="258"/>
      <c r="AF465" s="200"/>
      <c r="AG465" s="201"/>
      <c r="AH465" s="202"/>
      <c r="AI465" s="209"/>
      <c r="AJ465" s="209"/>
      <c r="AK465" s="210"/>
      <c r="AL465" s="213"/>
      <c r="AM465" s="213"/>
      <c r="AN465" s="213"/>
      <c r="AO465" s="213"/>
      <c r="AP465" s="214"/>
      <c r="AQ465" s="148"/>
      <c r="AR465" s="148"/>
      <c r="AT465" s="153"/>
      <c r="AU465" s="171"/>
      <c r="AV465" s="153"/>
      <c r="AW465" s="171"/>
      <c r="AX465" s="45"/>
      <c r="AY465" s="153"/>
      <c r="AZ465" s="171"/>
      <c r="BA465" s="45"/>
      <c r="BB465" s="45"/>
      <c r="BC465" s="45"/>
      <c r="BD465" s="45"/>
      <c r="BE465" s="3"/>
      <c r="BF465" s="3"/>
      <c r="BG465" s="3"/>
      <c r="BH465" s="3"/>
    </row>
    <row r="466" spans="3:60" ht="14.1" customHeight="1" x14ac:dyDescent="0.15">
      <c r="C466" s="264"/>
      <c r="D466" s="267"/>
      <c r="E466" s="270"/>
      <c r="F466" s="270"/>
      <c r="G466" s="264"/>
      <c r="H466" s="270"/>
      <c r="I466" s="220"/>
      <c r="J466" s="221"/>
      <c r="K466" s="222"/>
      <c r="L466" s="227"/>
      <c r="M466" s="228"/>
      <c r="N466" s="228"/>
      <c r="O466" s="228"/>
      <c r="P466" s="235"/>
      <c r="Q466" s="236"/>
      <c r="R466" s="236"/>
      <c r="S466" s="236"/>
      <c r="T466" s="236"/>
      <c r="U466" s="237"/>
      <c r="V466" s="242"/>
      <c r="W466" s="242"/>
      <c r="X466" s="243"/>
      <c r="Y466" s="250"/>
      <c r="Z466" s="251"/>
      <c r="AA466" s="252"/>
      <c r="AB466" s="259"/>
      <c r="AC466" s="260"/>
      <c r="AD466" s="260"/>
      <c r="AE466" s="261"/>
      <c r="AF466" s="203"/>
      <c r="AG466" s="204"/>
      <c r="AH466" s="205"/>
      <c r="AI466" s="209"/>
      <c r="AJ466" s="209"/>
      <c r="AK466" s="210"/>
      <c r="AL466" s="215"/>
      <c r="AM466" s="215"/>
      <c r="AN466" s="215"/>
      <c r="AO466" s="215"/>
      <c r="AP466" s="216"/>
      <c r="AQ466" s="148"/>
      <c r="AR466" s="148"/>
      <c r="AT466" s="153"/>
      <c r="AU466" s="171"/>
      <c r="AV466" s="153"/>
      <c r="AW466" s="171"/>
      <c r="AX466" s="45"/>
      <c r="AY466" s="153"/>
      <c r="AZ466" s="171"/>
      <c r="BA466" s="45"/>
      <c r="BB466" s="45"/>
      <c r="BC466" s="45"/>
      <c r="BD466" s="45"/>
      <c r="BE466" s="3"/>
      <c r="BF466" s="3"/>
      <c r="BG466" s="3"/>
      <c r="BH466" s="3"/>
    </row>
    <row r="467" spans="3:60" ht="14.1" customHeight="1" x14ac:dyDescent="0.15">
      <c r="C467" s="262">
        <v>6</v>
      </c>
      <c r="D467" s="265" t="s">
        <v>118</v>
      </c>
      <c r="E467" s="268">
        <v>15</v>
      </c>
      <c r="F467" s="268" t="s">
        <v>119</v>
      </c>
      <c r="G467" s="262" t="s">
        <v>129</v>
      </c>
      <c r="H467" s="268"/>
      <c r="I467" s="217" t="s">
        <v>155</v>
      </c>
      <c r="J467" s="218"/>
      <c r="K467" s="219"/>
      <c r="L467" s="223">
        <f t="shared" ref="L467" si="227">$M$231</f>
        <v>1500</v>
      </c>
      <c r="M467" s="224"/>
      <c r="N467" s="224"/>
      <c r="O467" s="224"/>
      <c r="P467" s="229">
        <f t="shared" ref="P467" si="228">$M$238</f>
        <v>20</v>
      </c>
      <c r="Q467" s="230"/>
      <c r="R467" s="230"/>
      <c r="S467" s="230"/>
      <c r="T467" s="230"/>
      <c r="U467" s="231"/>
      <c r="V467" s="238">
        <f t="shared" ref="V467" si="229">IF(AND(I467="△",AV467="●"),IF(L467=0,20,20+ROUNDDOWN((L467-1000)/1000,0)*20),0)</f>
        <v>20</v>
      </c>
      <c r="W467" s="238"/>
      <c r="X467" s="239"/>
      <c r="Y467" s="244">
        <f t="shared" ref="Y467" si="230">IF(AND(I467="△",AV467="●"),IF(P467&gt;=10,P467*0.2,0),0)</f>
        <v>4</v>
      </c>
      <c r="Z467" s="245"/>
      <c r="AA467" s="246"/>
      <c r="AB467" s="253">
        <f t="shared" ref="AB467" si="231">V467+Y467</f>
        <v>24</v>
      </c>
      <c r="AC467" s="254"/>
      <c r="AD467" s="254"/>
      <c r="AE467" s="255"/>
      <c r="AF467" s="200">
        <v>1</v>
      </c>
      <c r="AG467" s="201"/>
      <c r="AH467" s="202"/>
      <c r="AI467" s="206">
        <f>IF(AF467=1,$AL$37,IF(AF467=2,$AL$55,IF(AF467=3,$AL$74,IF(AF467=4,$AL$93,IF(AF467=5,$AL$112,IF(AF467=6,$AL$131,IF(AF467=7,$AL$150,IF(AF467=8,$AL$169,IF(AF467=9,$AL$188,IF(AF467=10,$AL$207,0))))))))))</f>
        <v>0.25</v>
      </c>
      <c r="AJ467" s="207"/>
      <c r="AK467" s="208"/>
      <c r="AL467" s="211">
        <f>IF(I467="○",AB467,ROUNDUP(AB467*AI467,1))</f>
        <v>6</v>
      </c>
      <c r="AM467" s="211"/>
      <c r="AN467" s="211"/>
      <c r="AO467" s="211"/>
      <c r="AP467" s="212"/>
      <c r="AQ467" s="148"/>
      <c r="AR467" s="148"/>
      <c r="AT467" s="153"/>
      <c r="AU467" s="171"/>
      <c r="AV467" s="153" t="str">
        <f>IF(OR(I467="×",AV471="×"),"×","●")</f>
        <v>●</v>
      </c>
      <c r="AW467" s="171" t="str">
        <f>IF(AV467="●",IF(I467="定","-",I467),"-")</f>
        <v>△</v>
      </c>
      <c r="AX467" s="45"/>
      <c r="AY467" s="153"/>
      <c r="AZ467" s="171"/>
      <c r="BA467" s="45"/>
      <c r="BB467" s="45"/>
      <c r="BC467" s="45"/>
      <c r="BD467" s="45"/>
      <c r="BE467" s="3"/>
      <c r="BF467" s="3"/>
      <c r="BG467" s="3"/>
      <c r="BH467" s="3"/>
    </row>
    <row r="468" spans="3:60" ht="14.1" customHeight="1" x14ac:dyDescent="0.15">
      <c r="C468" s="263"/>
      <c r="D468" s="266"/>
      <c r="E468" s="269"/>
      <c r="F468" s="269"/>
      <c r="G468" s="263"/>
      <c r="H468" s="269"/>
      <c r="I468" s="217"/>
      <c r="J468" s="218"/>
      <c r="K468" s="219"/>
      <c r="L468" s="225"/>
      <c r="M468" s="226"/>
      <c r="N468" s="226"/>
      <c r="O468" s="226"/>
      <c r="P468" s="232"/>
      <c r="Q468" s="233"/>
      <c r="R468" s="233"/>
      <c r="S468" s="233"/>
      <c r="T468" s="233"/>
      <c r="U468" s="234"/>
      <c r="V468" s="240"/>
      <c r="W468" s="240"/>
      <c r="X468" s="241"/>
      <c r="Y468" s="247"/>
      <c r="Z468" s="248"/>
      <c r="AA468" s="249"/>
      <c r="AB468" s="256"/>
      <c r="AC468" s="257"/>
      <c r="AD468" s="257"/>
      <c r="AE468" s="258"/>
      <c r="AF468" s="200"/>
      <c r="AG468" s="201"/>
      <c r="AH468" s="202"/>
      <c r="AI468" s="209"/>
      <c r="AJ468" s="209"/>
      <c r="AK468" s="210"/>
      <c r="AL468" s="213"/>
      <c r="AM468" s="213"/>
      <c r="AN468" s="213"/>
      <c r="AO468" s="213"/>
      <c r="AP468" s="214"/>
      <c r="AQ468" s="148"/>
      <c r="AR468" s="148"/>
      <c r="AT468" s="153"/>
      <c r="AU468" s="171"/>
      <c r="AV468" s="153"/>
      <c r="AW468" s="171"/>
      <c r="AX468" s="45"/>
      <c r="AY468" s="153"/>
      <c r="AZ468" s="171"/>
      <c r="BA468" s="45"/>
      <c r="BB468" s="45"/>
      <c r="BC468" s="45"/>
      <c r="BD468" s="45"/>
      <c r="BE468" s="3"/>
      <c r="BF468" s="3"/>
      <c r="BG468" s="3"/>
      <c r="BH468" s="3"/>
    </row>
    <row r="469" spans="3:60" ht="14.1" customHeight="1" x14ac:dyDescent="0.15">
      <c r="C469" s="263"/>
      <c r="D469" s="266"/>
      <c r="E469" s="269"/>
      <c r="F469" s="269"/>
      <c r="G469" s="263"/>
      <c r="H469" s="269"/>
      <c r="I469" s="217"/>
      <c r="J469" s="218"/>
      <c r="K469" s="219"/>
      <c r="L469" s="225"/>
      <c r="M469" s="226"/>
      <c r="N469" s="226"/>
      <c r="O469" s="226"/>
      <c r="P469" s="232"/>
      <c r="Q469" s="233"/>
      <c r="R469" s="233"/>
      <c r="S469" s="233"/>
      <c r="T469" s="233"/>
      <c r="U469" s="234"/>
      <c r="V469" s="240"/>
      <c r="W469" s="240"/>
      <c r="X469" s="241"/>
      <c r="Y469" s="247"/>
      <c r="Z469" s="248"/>
      <c r="AA469" s="249"/>
      <c r="AB469" s="256"/>
      <c r="AC469" s="257"/>
      <c r="AD469" s="257"/>
      <c r="AE469" s="258"/>
      <c r="AF469" s="200"/>
      <c r="AG469" s="201"/>
      <c r="AH469" s="202"/>
      <c r="AI469" s="209"/>
      <c r="AJ469" s="209"/>
      <c r="AK469" s="210"/>
      <c r="AL469" s="213"/>
      <c r="AM469" s="213"/>
      <c r="AN469" s="213"/>
      <c r="AO469" s="213"/>
      <c r="AP469" s="214"/>
      <c r="AQ469" s="148"/>
      <c r="AR469" s="148"/>
      <c r="AT469" s="153"/>
      <c r="AU469" s="171"/>
      <c r="AV469" s="153"/>
      <c r="AW469" s="171"/>
      <c r="AX469" s="45"/>
      <c r="AY469" s="153"/>
      <c r="AZ469" s="171"/>
      <c r="BA469" s="45"/>
      <c r="BB469" s="45"/>
      <c r="BC469" s="45"/>
      <c r="BD469" s="45"/>
      <c r="BE469" s="3"/>
      <c r="BF469" s="3"/>
      <c r="BG469" s="3"/>
      <c r="BH469" s="3"/>
    </row>
    <row r="470" spans="3:60" ht="14.1" customHeight="1" x14ac:dyDescent="0.15">
      <c r="C470" s="264"/>
      <c r="D470" s="267"/>
      <c r="E470" s="270"/>
      <c r="F470" s="270"/>
      <c r="G470" s="264"/>
      <c r="H470" s="270"/>
      <c r="I470" s="220"/>
      <c r="J470" s="221"/>
      <c r="K470" s="222"/>
      <c r="L470" s="227"/>
      <c r="M470" s="228"/>
      <c r="N470" s="228"/>
      <c r="O470" s="228"/>
      <c r="P470" s="235"/>
      <c r="Q470" s="236"/>
      <c r="R470" s="236"/>
      <c r="S470" s="236"/>
      <c r="T470" s="236"/>
      <c r="U470" s="237"/>
      <c r="V470" s="242"/>
      <c r="W470" s="242"/>
      <c r="X470" s="243"/>
      <c r="Y470" s="250"/>
      <c r="Z470" s="251"/>
      <c r="AA470" s="252"/>
      <c r="AB470" s="259"/>
      <c r="AC470" s="260"/>
      <c r="AD470" s="260"/>
      <c r="AE470" s="261"/>
      <c r="AF470" s="203"/>
      <c r="AG470" s="204"/>
      <c r="AH470" s="205"/>
      <c r="AI470" s="209"/>
      <c r="AJ470" s="209"/>
      <c r="AK470" s="210"/>
      <c r="AL470" s="215"/>
      <c r="AM470" s="215"/>
      <c r="AN470" s="215"/>
      <c r="AO470" s="215"/>
      <c r="AP470" s="216"/>
      <c r="AQ470" s="148"/>
      <c r="AR470" s="148"/>
      <c r="AT470" s="153"/>
      <c r="AU470" s="171"/>
      <c r="AV470" s="153"/>
      <c r="AW470" s="171"/>
      <c r="AX470" s="45"/>
      <c r="AY470" s="153"/>
      <c r="AZ470" s="171"/>
      <c r="BA470" s="45"/>
      <c r="BB470" s="45"/>
      <c r="BC470" s="45"/>
      <c r="BD470" s="45"/>
      <c r="BE470" s="3"/>
      <c r="BF470" s="3"/>
      <c r="BG470" s="3"/>
      <c r="BH470" s="3"/>
    </row>
    <row r="471" spans="3:60" ht="14.1" customHeight="1" x14ac:dyDescent="0.15">
      <c r="C471" s="262">
        <v>6</v>
      </c>
      <c r="D471" s="265" t="s">
        <v>118</v>
      </c>
      <c r="E471" s="268">
        <v>16</v>
      </c>
      <c r="F471" s="268" t="s">
        <v>119</v>
      </c>
      <c r="G471" s="262" t="s">
        <v>123</v>
      </c>
      <c r="H471" s="268"/>
      <c r="I471" s="217" t="s">
        <v>155</v>
      </c>
      <c r="J471" s="218"/>
      <c r="K471" s="219"/>
      <c r="L471" s="223">
        <f t="shared" ref="L471" si="232">$M$231</f>
        <v>1500</v>
      </c>
      <c r="M471" s="224"/>
      <c r="N471" s="224"/>
      <c r="O471" s="224"/>
      <c r="P471" s="229">
        <f t="shared" ref="P471" si="233">$M$238</f>
        <v>20</v>
      </c>
      <c r="Q471" s="230"/>
      <c r="R471" s="230"/>
      <c r="S471" s="230"/>
      <c r="T471" s="230"/>
      <c r="U471" s="231"/>
      <c r="V471" s="238">
        <f t="shared" ref="V471" si="234">IF(AND(I471="△",AV471="●"),IF(L471=0,20,20+ROUNDDOWN((L471-1000)/1000,0)*20),0)</f>
        <v>20</v>
      </c>
      <c r="W471" s="238"/>
      <c r="X471" s="239"/>
      <c r="Y471" s="244">
        <f t="shared" ref="Y471" si="235">IF(AND(I471="△",AV471="●"),IF(P471&gt;=10,P471*0.2,0),0)</f>
        <v>4</v>
      </c>
      <c r="Z471" s="245"/>
      <c r="AA471" s="246"/>
      <c r="AB471" s="253">
        <f t="shared" ref="AB471" si="236">V471+Y471</f>
        <v>24</v>
      </c>
      <c r="AC471" s="254"/>
      <c r="AD471" s="254"/>
      <c r="AE471" s="255"/>
      <c r="AF471" s="200">
        <v>1</v>
      </c>
      <c r="AG471" s="201"/>
      <c r="AH471" s="202"/>
      <c r="AI471" s="206">
        <f>IF(AF471=1,$AL$37,IF(AF471=2,$AL$55,IF(AF471=3,$AL$74,IF(AF471=4,$AL$93,IF(AF471=5,$AL$112,IF(AF471=6,$AL$131,IF(AF471=7,$AL$150,IF(AF471=8,$AL$169,IF(AF471=9,$AL$188,IF(AF471=10,$AL$207,0))))))))))</f>
        <v>0.25</v>
      </c>
      <c r="AJ471" s="207"/>
      <c r="AK471" s="208"/>
      <c r="AL471" s="211">
        <f>IF(I471="○",AB471,ROUNDUP(AB471*AI471,1))</f>
        <v>6</v>
      </c>
      <c r="AM471" s="211"/>
      <c r="AN471" s="211"/>
      <c r="AO471" s="211"/>
      <c r="AP471" s="212"/>
      <c r="AQ471" s="148"/>
      <c r="AR471" s="148"/>
      <c r="AT471" s="153"/>
      <c r="AU471" s="171"/>
      <c r="AV471" s="153" t="str">
        <f>IF(OR(I471="×",AV475="×"),"×","●")</f>
        <v>●</v>
      </c>
      <c r="AW471" s="171" t="str">
        <f>IF(AV471="●",IF(I471="定","-",I471),"-")</f>
        <v>△</v>
      </c>
      <c r="AX471" s="45"/>
      <c r="AY471" s="153"/>
      <c r="AZ471" s="171"/>
      <c r="BA471" s="45"/>
      <c r="BB471" s="45"/>
      <c r="BC471" s="45"/>
      <c r="BD471" s="45"/>
      <c r="BE471" s="3"/>
      <c r="BF471" s="3"/>
      <c r="BG471" s="3"/>
      <c r="BH471" s="3"/>
    </row>
    <row r="472" spans="3:60" ht="14.1" customHeight="1" x14ac:dyDescent="0.15">
      <c r="C472" s="263"/>
      <c r="D472" s="266"/>
      <c r="E472" s="269"/>
      <c r="F472" s="269"/>
      <c r="G472" s="263"/>
      <c r="H472" s="269"/>
      <c r="I472" s="217"/>
      <c r="J472" s="218"/>
      <c r="K472" s="219"/>
      <c r="L472" s="225"/>
      <c r="M472" s="226"/>
      <c r="N472" s="226"/>
      <c r="O472" s="226"/>
      <c r="P472" s="232"/>
      <c r="Q472" s="233"/>
      <c r="R472" s="233"/>
      <c r="S472" s="233"/>
      <c r="T472" s="233"/>
      <c r="U472" s="234"/>
      <c r="V472" s="240"/>
      <c r="W472" s="240"/>
      <c r="X472" s="241"/>
      <c r="Y472" s="247"/>
      <c r="Z472" s="248"/>
      <c r="AA472" s="249"/>
      <c r="AB472" s="256"/>
      <c r="AC472" s="257"/>
      <c r="AD472" s="257"/>
      <c r="AE472" s="258"/>
      <c r="AF472" s="200"/>
      <c r="AG472" s="201"/>
      <c r="AH472" s="202"/>
      <c r="AI472" s="209"/>
      <c r="AJ472" s="209"/>
      <c r="AK472" s="210"/>
      <c r="AL472" s="213"/>
      <c r="AM472" s="213"/>
      <c r="AN472" s="213"/>
      <c r="AO472" s="213"/>
      <c r="AP472" s="214"/>
      <c r="AQ472" s="148"/>
      <c r="AR472" s="148"/>
      <c r="AT472" s="153"/>
      <c r="AU472" s="171"/>
      <c r="AV472" s="153"/>
      <c r="AW472" s="171"/>
      <c r="AX472" s="45"/>
      <c r="AY472" s="153"/>
      <c r="AZ472" s="171"/>
      <c r="BA472" s="45"/>
      <c r="BB472" s="45"/>
      <c r="BC472" s="45"/>
      <c r="BD472" s="45"/>
      <c r="BE472" s="3"/>
      <c r="BF472" s="3"/>
      <c r="BG472" s="3"/>
      <c r="BH472" s="3"/>
    </row>
    <row r="473" spans="3:60" ht="14.1" customHeight="1" x14ac:dyDescent="0.15">
      <c r="C473" s="263"/>
      <c r="D473" s="266"/>
      <c r="E473" s="269"/>
      <c r="F473" s="269"/>
      <c r="G473" s="263"/>
      <c r="H473" s="269"/>
      <c r="I473" s="217"/>
      <c r="J473" s="218"/>
      <c r="K473" s="219"/>
      <c r="L473" s="225"/>
      <c r="M473" s="226"/>
      <c r="N473" s="226"/>
      <c r="O473" s="226"/>
      <c r="P473" s="232"/>
      <c r="Q473" s="233"/>
      <c r="R473" s="233"/>
      <c r="S473" s="233"/>
      <c r="T473" s="233"/>
      <c r="U473" s="234"/>
      <c r="V473" s="240"/>
      <c r="W473" s="240"/>
      <c r="X473" s="241"/>
      <c r="Y473" s="247"/>
      <c r="Z473" s="248"/>
      <c r="AA473" s="249"/>
      <c r="AB473" s="256"/>
      <c r="AC473" s="257"/>
      <c r="AD473" s="257"/>
      <c r="AE473" s="258"/>
      <c r="AF473" s="200"/>
      <c r="AG473" s="201"/>
      <c r="AH473" s="202"/>
      <c r="AI473" s="209"/>
      <c r="AJ473" s="209"/>
      <c r="AK473" s="210"/>
      <c r="AL473" s="213"/>
      <c r="AM473" s="213"/>
      <c r="AN473" s="213"/>
      <c r="AO473" s="213"/>
      <c r="AP473" s="214"/>
      <c r="AQ473" s="148"/>
      <c r="AR473" s="148"/>
      <c r="AT473" s="153"/>
      <c r="AU473" s="171"/>
      <c r="AV473" s="153"/>
      <c r="AW473" s="171"/>
      <c r="AX473" s="45"/>
      <c r="AY473" s="153"/>
      <c r="AZ473" s="171"/>
      <c r="BA473" s="45"/>
      <c r="BB473" s="45"/>
      <c r="BC473" s="45"/>
      <c r="BD473" s="45"/>
      <c r="BE473" s="3"/>
      <c r="BF473" s="3"/>
      <c r="BG473" s="3"/>
      <c r="BH473" s="3"/>
    </row>
    <row r="474" spans="3:60" ht="14.1" customHeight="1" x14ac:dyDescent="0.15">
      <c r="C474" s="264"/>
      <c r="D474" s="267"/>
      <c r="E474" s="270"/>
      <c r="F474" s="270"/>
      <c r="G474" s="264"/>
      <c r="H474" s="270"/>
      <c r="I474" s="220"/>
      <c r="J474" s="221"/>
      <c r="K474" s="222"/>
      <c r="L474" s="227"/>
      <c r="M474" s="228"/>
      <c r="N474" s="228"/>
      <c r="O474" s="228"/>
      <c r="P474" s="235"/>
      <c r="Q474" s="236"/>
      <c r="R474" s="236"/>
      <c r="S474" s="236"/>
      <c r="T474" s="236"/>
      <c r="U474" s="237"/>
      <c r="V474" s="242"/>
      <c r="W474" s="242"/>
      <c r="X474" s="243"/>
      <c r="Y474" s="250"/>
      <c r="Z474" s="251"/>
      <c r="AA474" s="252"/>
      <c r="AB474" s="259"/>
      <c r="AC474" s="260"/>
      <c r="AD474" s="260"/>
      <c r="AE474" s="261"/>
      <c r="AF474" s="203"/>
      <c r="AG474" s="204"/>
      <c r="AH474" s="205"/>
      <c r="AI474" s="209"/>
      <c r="AJ474" s="209"/>
      <c r="AK474" s="210"/>
      <c r="AL474" s="215"/>
      <c r="AM474" s="215"/>
      <c r="AN474" s="215"/>
      <c r="AO474" s="215"/>
      <c r="AP474" s="216"/>
      <c r="AQ474" s="148"/>
      <c r="AR474" s="148"/>
      <c r="AT474" s="153"/>
      <c r="AU474" s="171"/>
      <c r="AV474" s="153"/>
      <c r="AW474" s="171"/>
      <c r="AX474" s="45"/>
      <c r="AY474" s="153"/>
      <c r="AZ474" s="171"/>
      <c r="BA474" s="45"/>
      <c r="BB474" s="45"/>
      <c r="BC474" s="45"/>
      <c r="BD474" s="45"/>
      <c r="BE474" s="3"/>
      <c r="BF474" s="3"/>
      <c r="BG474" s="3"/>
      <c r="BH474" s="3"/>
    </row>
    <row r="475" spans="3:60" ht="14.1" customHeight="1" x14ac:dyDescent="0.15">
      <c r="C475" s="262">
        <v>6</v>
      </c>
      <c r="D475" s="265" t="s">
        <v>118</v>
      </c>
      <c r="E475" s="268">
        <v>17</v>
      </c>
      <c r="F475" s="268" t="s">
        <v>119</v>
      </c>
      <c r="G475" s="262" t="s">
        <v>124</v>
      </c>
      <c r="H475" s="268"/>
      <c r="I475" s="217" t="s">
        <v>155</v>
      </c>
      <c r="J475" s="218"/>
      <c r="K475" s="219"/>
      <c r="L475" s="223">
        <f t="shared" ref="L475" si="237">$M$231</f>
        <v>1500</v>
      </c>
      <c r="M475" s="224"/>
      <c r="N475" s="224"/>
      <c r="O475" s="224"/>
      <c r="P475" s="229">
        <f t="shared" ref="P475" si="238">$M$238</f>
        <v>20</v>
      </c>
      <c r="Q475" s="230"/>
      <c r="R475" s="230"/>
      <c r="S475" s="230"/>
      <c r="T475" s="230"/>
      <c r="U475" s="231"/>
      <c r="V475" s="238">
        <f t="shared" ref="V475" si="239">IF(AND(I475="△",AV475="●"),IF(L475=0,20,20+ROUNDDOWN((L475-1000)/1000,0)*20),0)</f>
        <v>20</v>
      </c>
      <c r="W475" s="238"/>
      <c r="X475" s="239"/>
      <c r="Y475" s="244">
        <f t="shared" ref="Y475" si="240">IF(AND(I475="△",AV475="●"),IF(P475&gt;=10,P475*0.2,0),0)</f>
        <v>4</v>
      </c>
      <c r="Z475" s="245"/>
      <c r="AA475" s="246"/>
      <c r="AB475" s="253">
        <f t="shared" ref="AB475" si="241">V475+Y475</f>
        <v>24</v>
      </c>
      <c r="AC475" s="254"/>
      <c r="AD475" s="254"/>
      <c r="AE475" s="255"/>
      <c r="AF475" s="200">
        <v>1</v>
      </c>
      <c r="AG475" s="201"/>
      <c r="AH475" s="202"/>
      <c r="AI475" s="206">
        <f>IF(AF475=1,$AL$37,IF(AF475=2,$AL$55,IF(AF475=3,$AL$74,IF(AF475=4,$AL$93,IF(AF475=5,$AL$112,IF(AF475=6,$AL$131,IF(AF475=7,$AL$150,IF(AF475=8,$AL$169,IF(AF475=9,$AL$188,IF(AF475=10,$AL$207,0))))))))))</f>
        <v>0.25</v>
      </c>
      <c r="AJ475" s="207"/>
      <c r="AK475" s="208"/>
      <c r="AL475" s="211">
        <f>IF(I475="○",AB475,ROUNDUP(AB475*AI475,1))</f>
        <v>6</v>
      </c>
      <c r="AM475" s="211"/>
      <c r="AN475" s="211"/>
      <c r="AO475" s="211"/>
      <c r="AP475" s="212"/>
      <c r="AQ475" s="148"/>
      <c r="AR475" s="148"/>
      <c r="AT475" s="153"/>
      <c r="AU475" s="171"/>
      <c r="AV475" s="153" t="str">
        <f>IF(OR(I475="×",AV479="×"),"×","●")</f>
        <v>●</v>
      </c>
      <c r="AW475" s="171" t="str">
        <f>IF(AV475="●",IF(I475="定","-",I475),"-")</f>
        <v>△</v>
      </c>
      <c r="AX475" s="45"/>
      <c r="AY475" s="153"/>
      <c r="AZ475" s="171"/>
      <c r="BA475" s="45"/>
      <c r="BB475" s="45"/>
      <c r="BC475" s="45"/>
      <c r="BD475" s="45"/>
      <c r="BE475" s="3"/>
      <c r="BF475" s="3"/>
      <c r="BG475" s="3"/>
      <c r="BH475" s="3"/>
    </row>
    <row r="476" spans="3:60" ht="14.1" customHeight="1" x14ac:dyDescent="0.15">
      <c r="C476" s="263"/>
      <c r="D476" s="266"/>
      <c r="E476" s="269"/>
      <c r="F476" s="269"/>
      <c r="G476" s="263"/>
      <c r="H476" s="269"/>
      <c r="I476" s="217"/>
      <c r="J476" s="218"/>
      <c r="K476" s="219"/>
      <c r="L476" s="225"/>
      <c r="M476" s="226"/>
      <c r="N476" s="226"/>
      <c r="O476" s="226"/>
      <c r="P476" s="232"/>
      <c r="Q476" s="233"/>
      <c r="R476" s="233"/>
      <c r="S476" s="233"/>
      <c r="T476" s="233"/>
      <c r="U476" s="234"/>
      <c r="V476" s="240"/>
      <c r="W476" s="240"/>
      <c r="X476" s="241"/>
      <c r="Y476" s="247"/>
      <c r="Z476" s="248"/>
      <c r="AA476" s="249"/>
      <c r="AB476" s="256"/>
      <c r="AC476" s="257"/>
      <c r="AD476" s="257"/>
      <c r="AE476" s="258"/>
      <c r="AF476" s="200"/>
      <c r="AG476" s="201"/>
      <c r="AH476" s="202"/>
      <c r="AI476" s="209"/>
      <c r="AJ476" s="209"/>
      <c r="AK476" s="210"/>
      <c r="AL476" s="213"/>
      <c r="AM476" s="213"/>
      <c r="AN476" s="213"/>
      <c r="AO476" s="213"/>
      <c r="AP476" s="214"/>
      <c r="AQ476" s="148"/>
      <c r="AR476" s="148"/>
      <c r="AT476" s="153"/>
      <c r="AU476" s="171"/>
      <c r="AV476" s="153"/>
      <c r="AW476" s="171"/>
      <c r="AX476" s="45"/>
      <c r="AY476" s="153"/>
      <c r="AZ476" s="171"/>
      <c r="BA476" s="45"/>
      <c r="BB476" s="45"/>
      <c r="BC476" s="45"/>
      <c r="BD476" s="45"/>
      <c r="BE476" s="3"/>
      <c r="BF476" s="3"/>
      <c r="BG476" s="3"/>
      <c r="BH476" s="3"/>
    </row>
    <row r="477" spans="3:60" ht="14.1" customHeight="1" x14ac:dyDescent="0.15">
      <c r="C477" s="263"/>
      <c r="D477" s="266"/>
      <c r="E477" s="269"/>
      <c r="F477" s="269"/>
      <c r="G477" s="263"/>
      <c r="H477" s="269"/>
      <c r="I477" s="217"/>
      <c r="J477" s="218"/>
      <c r="K477" s="219"/>
      <c r="L477" s="225"/>
      <c r="M477" s="226"/>
      <c r="N477" s="226"/>
      <c r="O477" s="226"/>
      <c r="P477" s="232"/>
      <c r="Q477" s="233"/>
      <c r="R477" s="233"/>
      <c r="S477" s="233"/>
      <c r="T477" s="233"/>
      <c r="U477" s="234"/>
      <c r="V477" s="240"/>
      <c r="W477" s="240"/>
      <c r="X477" s="241"/>
      <c r="Y477" s="247"/>
      <c r="Z477" s="248"/>
      <c r="AA477" s="249"/>
      <c r="AB477" s="256"/>
      <c r="AC477" s="257"/>
      <c r="AD477" s="257"/>
      <c r="AE477" s="258"/>
      <c r="AF477" s="200"/>
      <c r="AG477" s="201"/>
      <c r="AH477" s="202"/>
      <c r="AI477" s="209"/>
      <c r="AJ477" s="209"/>
      <c r="AK477" s="210"/>
      <c r="AL477" s="213"/>
      <c r="AM477" s="213"/>
      <c r="AN477" s="213"/>
      <c r="AO477" s="213"/>
      <c r="AP477" s="214"/>
      <c r="AQ477" s="148"/>
      <c r="AR477" s="148"/>
      <c r="AT477" s="153"/>
      <c r="AU477" s="171"/>
      <c r="AV477" s="153"/>
      <c r="AW477" s="171"/>
      <c r="AX477" s="45"/>
      <c r="AY477" s="153"/>
      <c r="AZ477" s="171"/>
      <c r="BA477" s="45"/>
      <c r="BB477" s="45"/>
      <c r="BC477" s="45"/>
      <c r="BD477" s="45"/>
      <c r="BE477" s="3"/>
      <c r="BF477" s="3"/>
      <c r="BG477" s="3"/>
      <c r="BH477" s="3"/>
    </row>
    <row r="478" spans="3:60" ht="14.1" customHeight="1" x14ac:dyDescent="0.15">
      <c r="C478" s="264"/>
      <c r="D478" s="267"/>
      <c r="E478" s="270"/>
      <c r="F478" s="270"/>
      <c r="G478" s="264"/>
      <c r="H478" s="270"/>
      <c r="I478" s="220"/>
      <c r="J478" s="221"/>
      <c r="K478" s="222"/>
      <c r="L478" s="227"/>
      <c r="M478" s="228"/>
      <c r="N478" s="228"/>
      <c r="O478" s="228"/>
      <c r="P478" s="235"/>
      <c r="Q478" s="236"/>
      <c r="R478" s="236"/>
      <c r="S478" s="236"/>
      <c r="T478" s="236"/>
      <c r="U478" s="237"/>
      <c r="V478" s="242"/>
      <c r="W478" s="242"/>
      <c r="X478" s="243"/>
      <c r="Y478" s="250"/>
      <c r="Z478" s="251"/>
      <c r="AA478" s="252"/>
      <c r="AB478" s="259"/>
      <c r="AC478" s="260"/>
      <c r="AD478" s="260"/>
      <c r="AE478" s="261"/>
      <c r="AF478" s="203"/>
      <c r="AG478" s="204"/>
      <c r="AH478" s="205"/>
      <c r="AI478" s="209"/>
      <c r="AJ478" s="209"/>
      <c r="AK478" s="210"/>
      <c r="AL478" s="215"/>
      <c r="AM478" s="215"/>
      <c r="AN478" s="215"/>
      <c r="AO478" s="215"/>
      <c r="AP478" s="216"/>
      <c r="AQ478" s="148"/>
      <c r="AR478" s="148"/>
      <c r="AT478" s="153"/>
      <c r="AU478" s="171"/>
      <c r="AV478" s="153"/>
      <c r="AW478" s="171"/>
      <c r="AX478" s="45"/>
      <c r="AY478" s="153"/>
      <c r="AZ478" s="171"/>
      <c r="BA478" s="45"/>
      <c r="BB478" s="45"/>
      <c r="BC478" s="45"/>
      <c r="BD478" s="45"/>
      <c r="BE478" s="3"/>
      <c r="BF478" s="3"/>
      <c r="BG478" s="3"/>
      <c r="BH478" s="3"/>
    </row>
    <row r="479" spans="3:60" ht="14.1" customHeight="1" x14ac:dyDescent="0.15">
      <c r="C479" s="262">
        <v>6</v>
      </c>
      <c r="D479" s="265" t="s">
        <v>118</v>
      </c>
      <c r="E479" s="268">
        <v>18</v>
      </c>
      <c r="F479" s="268" t="s">
        <v>119</v>
      </c>
      <c r="G479" s="262" t="s">
        <v>125</v>
      </c>
      <c r="H479" s="268"/>
      <c r="I479" s="217" t="s">
        <v>155</v>
      </c>
      <c r="J479" s="218"/>
      <c r="K479" s="219"/>
      <c r="L479" s="223">
        <f t="shared" ref="L479" si="242">$M$231</f>
        <v>1500</v>
      </c>
      <c r="M479" s="224"/>
      <c r="N479" s="224"/>
      <c r="O479" s="224"/>
      <c r="P479" s="229">
        <f t="shared" ref="P479" si="243">$M$238</f>
        <v>20</v>
      </c>
      <c r="Q479" s="230"/>
      <c r="R479" s="230"/>
      <c r="S479" s="230"/>
      <c r="T479" s="230"/>
      <c r="U479" s="231"/>
      <c r="V479" s="238">
        <f t="shared" ref="V479" si="244">IF(AND(I479="△",AV479="●"),IF(L479=0,20,20+ROUNDDOWN((L479-1000)/1000,0)*20),0)</f>
        <v>20</v>
      </c>
      <c r="W479" s="238"/>
      <c r="X479" s="239"/>
      <c r="Y479" s="244">
        <f t="shared" ref="Y479" si="245">IF(AND(I479="△",AV479="●"),IF(P479&gt;=10,P479*0.2,0),0)</f>
        <v>4</v>
      </c>
      <c r="Z479" s="245"/>
      <c r="AA479" s="246"/>
      <c r="AB479" s="253">
        <f t="shared" ref="AB479" si="246">V479+Y479</f>
        <v>24</v>
      </c>
      <c r="AC479" s="254"/>
      <c r="AD479" s="254"/>
      <c r="AE479" s="255"/>
      <c r="AF479" s="271">
        <v>2</v>
      </c>
      <c r="AG479" s="272"/>
      <c r="AH479" s="273"/>
      <c r="AI479" s="206">
        <f>IF(AF479=1,$AL$37,IF(AF479=2,$AL$55,IF(AF479=3,$AL$74,IF(AF479=4,$AL$93,IF(AF479=5,$AL$112,IF(AF479=6,$AL$131,IF(AF479=7,$AL$150,IF(AF479=8,$AL$169,IF(AF479=9,$AL$188,IF(AF479=10,$AL$207,0))))))))))</f>
        <v>0.16700000000000001</v>
      </c>
      <c r="AJ479" s="207"/>
      <c r="AK479" s="208"/>
      <c r="AL479" s="211">
        <f t="shared" ref="AL479" si="247">IF(I479="○",AB479,ROUNDUP(AB479*AI479,1))</f>
        <v>4.0999999999999996</v>
      </c>
      <c r="AM479" s="211"/>
      <c r="AN479" s="211"/>
      <c r="AO479" s="211"/>
      <c r="AP479" s="212"/>
      <c r="AQ479" s="148"/>
      <c r="AR479" s="148"/>
      <c r="AT479" s="153"/>
      <c r="AU479" s="153"/>
      <c r="AV479" s="153" t="str">
        <f>IF(OR(I479="×",AV483="×"),"×","●")</f>
        <v>●</v>
      </c>
      <c r="AW479" s="171" t="str">
        <f>IF(AV479="●",IF(I479="定","-",I479),"-")</f>
        <v>△</v>
      </c>
      <c r="AX479" s="45"/>
      <c r="AY479" s="153"/>
      <c r="AZ479" s="153"/>
      <c r="BA479" s="45"/>
      <c r="BB479" s="45"/>
      <c r="BC479" s="45"/>
      <c r="BD479" s="45"/>
      <c r="BE479" s="3"/>
      <c r="BF479" s="3"/>
      <c r="BG479" s="3"/>
      <c r="BH479" s="3"/>
    </row>
    <row r="480" spans="3:60" ht="14.1" customHeight="1" x14ac:dyDescent="0.15">
      <c r="C480" s="263"/>
      <c r="D480" s="266"/>
      <c r="E480" s="269"/>
      <c r="F480" s="269"/>
      <c r="G480" s="263"/>
      <c r="H480" s="269"/>
      <c r="I480" s="217"/>
      <c r="J480" s="218"/>
      <c r="K480" s="219"/>
      <c r="L480" s="225"/>
      <c r="M480" s="226"/>
      <c r="N480" s="226"/>
      <c r="O480" s="226"/>
      <c r="P480" s="232"/>
      <c r="Q480" s="233"/>
      <c r="R480" s="233"/>
      <c r="S480" s="233"/>
      <c r="T480" s="233"/>
      <c r="U480" s="234"/>
      <c r="V480" s="240"/>
      <c r="W480" s="240"/>
      <c r="X480" s="241"/>
      <c r="Y480" s="247"/>
      <c r="Z480" s="248"/>
      <c r="AA480" s="249"/>
      <c r="AB480" s="256"/>
      <c r="AC480" s="257"/>
      <c r="AD480" s="257"/>
      <c r="AE480" s="258"/>
      <c r="AF480" s="271"/>
      <c r="AG480" s="272"/>
      <c r="AH480" s="273"/>
      <c r="AI480" s="209"/>
      <c r="AJ480" s="209"/>
      <c r="AK480" s="210"/>
      <c r="AL480" s="213"/>
      <c r="AM480" s="213"/>
      <c r="AN480" s="213"/>
      <c r="AO480" s="213"/>
      <c r="AP480" s="214"/>
      <c r="AQ480" s="148"/>
      <c r="AR480" s="148"/>
      <c r="AT480" s="153"/>
      <c r="AU480" s="153"/>
      <c r="AV480" s="153"/>
      <c r="AW480" s="171"/>
      <c r="AX480" s="45"/>
      <c r="AY480" s="153"/>
      <c r="AZ480" s="153"/>
      <c r="BA480" s="45"/>
      <c r="BB480" s="45"/>
      <c r="BC480" s="45"/>
      <c r="BD480" s="45"/>
      <c r="BE480" s="3"/>
      <c r="BF480" s="3"/>
      <c r="BG480" s="3"/>
      <c r="BH480" s="3"/>
    </row>
    <row r="481" spans="3:62" ht="14.1" customHeight="1" x14ac:dyDescent="0.15">
      <c r="C481" s="263"/>
      <c r="D481" s="266"/>
      <c r="E481" s="269"/>
      <c r="F481" s="269"/>
      <c r="G481" s="263"/>
      <c r="H481" s="269"/>
      <c r="I481" s="217"/>
      <c r="J481" s="218"/>
      <c r="K481" s="219"/>
      <c r="L481" s="225"/>
      <c r="M481" s="226"/>
      <c r="N481" s="226"/>
      <c r="O481" s="226"/>
      <c r="P481" s="232"/>
      <c r="Q481" s="233"/>
      <c r="R481" s="233"/>
      <c r="S481" s="233"/>
      <c r="T481" s="233"/>
      <c r="U481" s="234"/>
      <c r="V481" s="240"/>
      <c r="W481" s="240"/>
      <c r="X481" s="241"/>
      <c r="Y481" s="247"/>
      <c r="Z481" s="248"/>
      <c r="AA481" s="249"/>
      <c r="AB481" s="256"/>
      <c r="AC481" s="257"/>
      <c r="AD481" s="257"/>
      <c r="AE481" s="258"/>
      <c r="AF481" s="271"/>
      <c r="AG481" s="272"/>
      <c r="AH481" s="273"/>
      <c r="AI481" s="209"/>
      <c r="AJ481" s="209"/>
      <c r="AK481" s="210"/>
      <c r="AL481" s="213"/>
      <c r="AM481" s="213"/>
      <c r="AN481" s="213"/>
      <c r="AO481" s="213"/>
      <c r="AP481" s="214"/>
      <c r="AQ481" s="148"/>
      <c r="AR481" s="148"/>
      <c r="AT481" s="153"/>
      <c r="AU481" s="153"/>
      <c r="AV481" s="153"/>
      <c r="AW481" s="171"/>
      <c r="AX481" s="45"/>
      <c r="AY481" s="153"/>
      <c r="AZ481" s="153"/>
      <c r="BA481" s="45"/>
      <c r="BB481" s="45"/>
      <c r="BC481" s="45"/>
      <c r="BD481" s="45"/>
      <c r="BE481" s="3"/>
      <c r="BF481" s="3"/>
      <c r="BG481" s="3"/>
      <c r="BH481" s="3"/>
    </row>
    <row r="482" spans="3:62" ht="14.1" customHeight="1" x14ac:dyDescent="0.15">
      <c r="C482" s="264"/>
      <c r="D482" s="267"/>
      <c r="E482" s="270"/>
      <c r="F482" s="270"/>
      <c r="G482" s="264"/>
      <c r="H482" s="270"/>
      <c r="I482" s="220"/>
      <c r="J482" s="221"/>
      <c r="K482" s="222"/>
      <c r="L482" s="227"/>
      <c r="M482" s="228"/>
      <c r="N482" s="228"/>
      <c r="O482" s="228"/>
      <c r="P482" s="235"/>
      <c r="Q482" s="236"/>
      <c r="R482" s="236"/>
      <c r="S482" s="236"/>
      <c r="T482" s="236"/>
      <c r="U482" s="237"/>
      <c r="V482" s="242"/>
      <c r="W482" s="242"/>
      <c r="X482" s="243"/>
      <c r="Y482" s="250"/>
      <c r="Z482" s="251"/>
      <c r="AA482" s="252"/>
      <c r="AB482" s="259"/>
      <c r="AC482" s="260"/>
      <c r="AD482" s="260"/>
      <c r="AE482" s="261"/>
      <c r="AF482" s="274"/>
      <c r="AG482" s="275"/>
      <c r="AH482" s="276"/>
      <c r="AI482" s="209"/>
      <c r="AJ482" s="209"/>
      <c r="AK482" s="210"/>
      <c r="AL482" s="215"/>
      <c r="AM482" s="215"/>
      <c r="AN482" s="215"/>
      <c r="AO482" s="215"/>
      <c r="AP482" s="216"/>
      <c r="AQ482" s="148"/>
      <c r="AR482" s="148"/>
      <c r="AT482" s="153"/>
      <c r="AU482" s="153"/>
      <c r="AV482" s="153"/>
      <c r="AW482" s="171"/>
      <c r="AX482" s="45"/>
      <c r="AY482" s="153"/>
      <c r="AZ482" s="153"/>
      <c r="BA482" s="45"/>
      <c r="BB482" s="45"/>
      <c r="BC482" s="45"/>
      <c r="BD482" s="45"/>
      <c r="BE482" s="3"/>
      <c r="BF482" s="3"/>
      <c r="BG482" s="3"/>
      <c r="BH482" s="3"/>
    </row>
    <row r="483" spans="3:62" ht="14.1" customHeight="1" x14ac:dyDescent="0.15">
      <c r="C483" s="262">
        <v>6</v>
      </c>
      <c r="D483" s="265" t="s">
        <v>118</v>
      </c>
      <c r="E483" s="268">
        <v>19</v>
      </c>
      <c r="F483" s="268" t="s">
        <v>119</v>
      </c>
      <c r="G483" s="262" t="s">
        <v>126</v>
      </c>
      <c r="H483" s="268"/>
      <c r="I483" s="217" t="s">
        <v>155</v>
      </c>
      <c r="J483" s="218"/>
      <c r="K483" s="219"/>
      <c r="L483" s="223">
        <f t="shared" ref="L483" si="248">$M$231</f>
        <v>1500</v>
      </c>
      <c r="M483" s="224"/>
      <c r="N483" s="224"/>
      <c r="O483" s="224"/>
      <c r="P483" s="229">
        <f t="shared" ref="P483" si="249">$M$238</f>
        <v>20</v>
      </c>
      <c r="Q483" s="230"/>
      <c r="R483" s="230"/>
      <c r="S483" s="230"/>
      <c r="T483" s="230"/>
      <c r="U483" s="231"/>
      <c r="V483" s="238">
        <f t="shared" ref="V483" si="250">IF(AND(I483="△",AV483="●"),IF(L483=0,20,20+ROUNDDOWN((L483-1000)/1000,0)*20),0)</f>
        <v>20</v>
      </c>
      <c r="W483" s="238"/>
      <c r="X483" s="239"/>
      <c r="Y483" s="244">
        <f t="shared" ref="Y483" si="251">IF(AND(I483="△",AV483="●"),IF(P483&gt;=10,P483*0.2,0),0)</f>
        <v>4</v>
      </c>
      <c r="Z483" s="245"/>
      <c r="AA483" s="246"/>
      <c r="AB483" s="253">
        <f t="shared" ref="AB483" si="252">V483+Y483</f>
        <v>24</v>
      </c>
      <c r="AC483" s="254"/>
      <c r="AD483" s="254"/>
      <c r="AE483" s="255"/>
      <c r="AF483" s="200">
        <v>1</v>
      </c>
      <c r="AG483" s="201"/>
      <c r="AH483" s="202"/>
      <c r="AI483" s="206">
        <f>IF(AF483=1,$AL$37,IF(AF483=2,$AL$55,IF(AF483=3,$AL$74,IF(AF483=4,$AL$93,IF(AF483=5,$AL$112,IF(AF483=6,$AL$131,IF(AF483=7,$AL$150,IF(AF483=8,$AL$169,IF(AF483=9,$AL$188,IF(AF483=10,$AL$207,0))))))))))</f>
        <v>0.25</v>
      </c>
      <c r="AJ483" s="207"/>
      <c r="AK483" s="208"/>
      <c r="AL483" s="211">
        <f t="shared" ref="AL483" si="253">IF(I483="○",AB483,ROUNDUP(AB483*AI483,1))</f>
        <v>6</v>
      </c>
      <c r="AM483" s="211"/>
      <c r="AN483" s="211"/>
      <c r="AO483" s="211"/>
      <c r="AP483" s="212"/>
      <c r="AQ483" s="148"/>
      <c r="AR483" s="148"/>
      <c r="AT483" s="153"/>
      <c r="AU483" s="153"/>
      <c r="AV483" s="153" t="str">
        <f>IF(OR(I483="×",AV487="×"),"×","●")</f>
        <v>●</v>
      </c>
      <c r="AW483" s="171" t="str">
        <f>IF(AV483="●",IF(I483="定","-",I483),"-")</f>
        <v>△</v>
      </c>
      <c r="AX483" s="45"/>
      <c r="AY483" s="153"/>
      <c r="AZ483" s="153"/>
      <c r="BA483" s="45"/>
      <c r="BB483" s="45"/>
      <c r="BC483" s="45"/>
      <c r="BD483" s="45"/>
      <c r="BE483" s="3"/>
      <c r="BF483" s="3"/>
      <c r="BG483" s="3"/>
      <c r="BH483" s="3"/>
    </row>
    <row r="484" spans="3:62" ht="14.1" customHeight="1" x14ac:dyDescent="0.15">
      <c r="C484" s="263"/>
      <c r="D484" s="266"/>
      <c r="E484" s="269"/>
      <c r="F484" s="269"/>
      <c r="G484" s="263"/>
      <c r="H484" s="269"/>
      <c r="I484" s="217"/>
      <c r="J484" s="218"/>
      <c r="K484" s="219"/>
      <c r="L484" s="225"/>
      <c r="M484" s="226"/>
      <c r="N484" s="226"/>
      <c r="O484" s="226"/>
      <c r="P484" s="232"/>
      <c r="Q484" s="233"/>
      <c r="R484" s="233"/>
      <c r="S484" s="233"/>
      <c r="T484" s="233"/>
      <c r="U484" s="234"/>
      <c r="V484" s="240"/>
      <c r="W484" s="240"/>
      <c r="X484" s="241"/>
      <c r="Y484" s="247"/>
      <c r="Z484" s="248"/>
      <c r="AA484" s="249"/>
      <c r="AB484" s="256"/>
      <c r="AC484" s="257"/>
      <c r="AD484" s="257"/>
      <c r="AE484" s="258"/>
      <c r="AF484" s="200"/>
      <c r="AG484" s="201"/>
      <c r="AH484" s="202"/>
      <c r="AI484" s="209"/>
      <c r="AJ484" s="209"/>
      <c r="AK484" s="210"/>
      <c r="AL484" s="213"/>
      <c r="AM484" s="213"/>
      <c r="AN484" s="213"/>
      <c r="AO484" s="213"/>
      <c r="AP484" s="214"/>
      <c r="AQ484" s="148"/>
      <c r="AR484" s="148"/>
      <c r="AT484" s="153"/>
      <c r="AU484" s="153"/>
      <c r="AV484" s="153"/>
      <c r="AW484" s="171"/>
      <c r="AX484" s="45"/>
      <c r="AY484" s="153"/>
      <c r="AZ484" s="153"/>
      <c r="BA484" s="45"/>
      <c r="BB484" s="45"/>
      <c r="BC484" s="45"/>
      <c r="BD484" s="45"/>
      <c r="BE484" s="3"/>
      <c r="BF484" s="3"/>
      <c r="BG484" s="3"/>
      <c r="BH484" s="3"/>
    </row>
    <row r="485" spans="3:62" ht="14.1" customHeight="1" x14ac:dyDescent="0.15">
      <c r="C485" s="263"/>
      <c r="D485" s="266"/>
      <c r="E485" s="269"/>
      <c r="F485" s="269"/>
      <c r="G485" s="263"/>
      <c r="H485" s="269"/>
      <c r="I485" s="217"/>
      <c r="J485" s="218"/>
      <c r="K485" s="219"/>
      <c r="L485" s="225"/>
      <c r="M485" s="226"/>
      <c r="N485" s="226"/>
      <c r="O485" s="226"/>
      <c r="P485" s="232"/>
      <c r="Q485" s="233"/>
      <c r="R485" s="233"/>
      <c r="S485" s="233"/>
      <c r="T485" s="233"/>
      <c r="U485" s="234"/>
      <c r="V485" s="240"/>
      <c r="W485" s="240"/>
      <c r="X485" s="241"/>
      <c r="Y485" s="247"/>
      <c r="Z485" s="248"/>
      <c r="AA485" s="249"/>
      <c r="AB485" s="256"/>
      <c r="AC485" s="257"/>
      <c r="AD485" s="257"/>
      <c r="AE485" s="258"/>
      <c r="AF485" s="200"/>
      <c r="AG485" s="201"/>
      <c r="AH485" s="202"/>
      <c r="AI485" s="209"/>
      <c r="AJ485" s="209"/>
      <c r="AK485" s="210"/>
      <c r="AL485" s="213"/>
      <c r="AM485" s="213"/>
      <c r="AN485" s="213"/>
      <c r="AO485" s="213"/>
      <c r="AP485" s="214"/>
      <c r="AQ485" s="148"/>
      <c r="AR485" s="148"/>
      <c r="AT485" s="153"/>
      <c r="AU485" s="153"/>
      <c r="AV485" s="153"/>
      <c r="AW485" s="171"/>
      <c r="AX485" s="45"/>
      <c r="AY485" s="153"/>
      <c r="AZ485" s="153"/>
      <c r="BA485" s="45"/>
      <c r="BB485" s="45"/>
      <c r="BC485" s="45"/>
      <c r="BD485" s="45"/>
      <c r="BE485" s="3"/>
      <c r="BF485" s="3"/>
      <c r="BG485" s="3"/>
      <c r="BH485" s="3"/>
    </row>
    <row r="486" spans="3:62" ht="14.1" customHeight="1" x14ac:dyDescent="0.15">
      <c r="C486" s="264"/>
      <c r="D486" s="267"/>
      <c r="E486" s="270"/>
      <c r="F486" s="270"/>
      <c r="G486" s="264"/>
      <c r="H486" s="270"/>
      <c r="I486" s="220"/>
      <c r="J486" s="221"/>
      <c r="K486" s="222"/>
      <c r="L486" s="227"/>
      <c r="M486" s="228"/>
      <c r="N486" s="228"/>
      <c r="O486" s="228"/>
      <c r="P486" s="235"/>
      <c r="Q486" s="236"/>
      <c r="R486" s="236"/>
      <c r="S486" s="236"/>
      <c r="T486" s="236"/>
      <c r="U486" s="237"/>
      <c r="V486" s="242"/>
      <c r="W486" s="242"/>
      <c r="X486" s="243"/>
      <c r="Y486" s="250"/>
      <c r="Z486" s="251"/>
      <c r="AA486" s="252"/>
      <c r="AB486" s="259"/>
      <c r="AC486" s="260"/>
      <c r="AD486" s="260"/>
      <c r="AE486" s="261"/>
      <c r="AF486" s="203"/>
      <c r="AG486" s="204"/>
      <c r="AH486" s="205"/>
      <c r="AI486" s="209"/>
      <c r="AJ486" s="209"/>
      <c r="AK486" s="210"/>
      <c r="AL486" s="215"/>
      <c r="AM486" s="215"/>
      <c r="AN486" s="215"/>
      <c r="AO486" s="215"/>
      <c r="AP486" s="216"/>
      <c r="AQ486" s="148"/>
      <c r="AR486" s="148"/>
      <c r="AT486" s="153"/>
      <c r="AU486" s="153"/>
      <c r="AV486" s="153"/>
      <c r="AW486" s="171"/>
      <c r="AX486" s="45"/>
      <c r="AY486" s="153"/>
      <c r="AZ486" s="153"/>
      <c r="BA486" s="45"/>
      <c r="BB486" s="45"/>
      <c r="BC486" s="45"/>
      <c r="BD486" s="45"/>
      <c r="BE486" s="3"/>
      <c r="BF486" s="3"/>
      <c r="BG486" s="3"/>
      <c r="BH486" s="3"/>
    </row>
    <row r="487" spans="3:62" ht="14.1" customHeight="1" x14ac:dyDescent="0.15">
      <c r="C487" s="262">
        <v>6</v>
      </c>
      <c r="D487" s="265" t="s">
        <v>118</v>
      </c>
      <c r="E487" s="268">
        <v>20</v>
      </c>
      <c r="F487" s="268" t="s">
        <v>119</v>
      </c>
      <c r="G487" s="262" t="s">
        <v>127</v>
      </c>
      <c r="H487" s="268"/>
      <c r="I487" s="217" t="s">
        <v>155</v>
      </c>
      <c r="J487" s="218"/>
      <c r="K487" s="219"/>
      <c r="L487" s="223">
        <f t="shared" ref="L487" si="254">$M$231</f>
        <v>1500</v>
      </c>
      <c r="M487" s="224"/>
      <c r="N487" s="224"/>
      <c r="O487" s="224"/>
      <c r="P487" s="229">
        <f t="shared" ref="P487" si="255">$M$238</f>
        <v>20</v>
      </c>
      <c r="Q487" s="230"/>
      <c r="R487" s="230"/>
      <c r="S487" s="230"/>
      <c r="T487" s="230"/>
      <c r="U487" s="231"/>
      <c r="V487" s="238">
        <f>IF(AND(I487="△",AV487="●"),IF(L487=0,20,20+ROUNDDOWN((L487-1000)/1000,0)*20),0)</f>
        <v>20</v>
      </c>
      <c r="W487" s="238"/>
      <c r="X487" s="239"/>
      <c r="Y487" s="244">
        <f>IF(AND(I487="△",AV487="●"),IF(P487&gt;=10,P487*0.2,0),0)</f>
        <v>4</v>
      </c>
      <c r="Z487" s="245"/>
      <c r="AA487" s="246"/>
      <c r="AB487" s="253">
        <f t="shared" ref="AB487" si="256">V487+Y487</f>
        <v>24</v>
      </c>
      <c r="AC487" s="254"/>
      <c r="AD487" s="254"/>
      <c r="AE487" s="255"/>
      <c r="AF487" s="200">
        <v>1</v>
      </c>
      <c r="AG487" s="201"/>
      <c r="AH487" s="202"/>
      <c r="AI487" s="206">
        <f>IF(AF487=1,$AL$37,IF(AF487=2,$AL$55,IF(AF487=3,$AL$74,IF(AF487=4,$AL$93,IF(AF487=5,$AL$112,IF(AF487=6,$AL$131,IF(AF487=7,$AL$150,IF(AF487=8,$AL$169,IF(AF487=9,$AL$188,IF(AF487=10,$AL$207,0))))))))))</f>
        <v>0.25</v>
      </c>
      <c r="AJ487" s="207"/>
      <c r="AK487" s="208"/>
      <c r="AL487" s="211">
        <f>IF(I487="○",AB487,ROUNDUP(AB487*AI487,1))</f>
        <v>6</v>
      </c>
      <c r="AM487" s="211"/>
      <c r="AN487" s="211"/>
      <c r="AO487" s="211"/>
      <c r="AP487" s="212"/>
      <c r="AQ487" s="148"/>
      <c r="AR487" s="148"/>
      <c r="AT487" s="153"/>
      <c r="AU487" s="171"/>
      <c r="AV487" s="153" t="str">
        <f>IF(I487="×","×","●")</f>
        <v>●</v>
      </c>
      <c r="AW487" s="171" t="str">
        <f>IF(AV487="●",IF(I487="定","-",I487),"-")</f>
        <v>△</v>
      </c>
      <c r="AX487" s="45"/>
      <c r="AY487" s="153"/>
      <c r="AZ487" s="171"/>
      <c r="BA487" s="45"/>
      <c r="BB487" s="45"/>
      <c r="BC487" s="45"/>
      <c r="BD487" s="45"/>
      <c r="BE487" s="3"/>
      <c r="BF487" s="3"/>
      <c r="BG487" s="3"/>
      <c r="BH487" s="3"/>
    </row>
    <row r="488" spans="3:62" ht="14.1" customHeight="1" x14ac:dyDescent="0.15">
      <c r="C488" s="263"/>
      <c r="D488" s="266"/>
      <c r="E488" s="269"/>
      <c r="F488" s="269"/>
      <c r="G488" s="263"/>
      <c r="H488" s="269"/>
      <c r="I488" s="217"/>
      <c r="J488" s="218"/>
      <c r="K488" s="219"/>
      <c r="L488" s="225"/>
      <c r="M488" s="226"/>
      <c r="N488" s="226"/>
      <c r="O488" s="226"/>
      <c r="P488" s="232"/>
      <c r="Q488" s="233"/>
      <c r="R488" s="233"/>
      <c r="S488" s="233"/>
      <c r="T488" s="233"/>
      <c r="U488" s="234"/>
      <c r="V488" s="240"/>
      <c r="W488" s="240"/>
      <c r="X488" s="241"/>
      <c r="Y488" s="247"/>
      <c r="Z488" s="248"/>
      <c r="AA488" s="249"/>
      <c r="AB488" s="256"/>
      <c r="AC488" s="257"/>
      <c r="AD488" s="257"/>
      <c r="AE488" s="258"/>
      <c r="AF488" s="200"/>
      <c r="AG488" s="201"/>
      <c r="AH488" s="202"/>
      <c r="AI488" s="209"/>
      <c r="AJ488" s="209"/>
      <c r="AK488" s="210"/>
      <c r="AL488" s="213"/>
      <c r="AM488" s="213"/>
      <c r="AN488" s="213"/>
      <c r="AO488" s="213"/>
      <c r="AP488" s="214"/>
      <c r="AQ488" s="148"/>
      <c r="AR488" s="148"/>
      <c r="AT488" s="153"/>
      <c r="AU488" s="171"/>
      <c r="AV488" s="153"/>
      <c r="AW488" s="171"/>
      <c r="AX488" s="45"/>
      <c r="AY488" s="153"/>
      <c r="AZ488" s="171"/>
      <c r="BA488" s="45"/>
      <c r="BB488" s="45"/>
      <c r="BC488" s="45"/>
      <c r="BD488" s="45"/>
      <c r="BE488" s="3"/>
      <c r="BF488" s="3"/>
      <c r="BG488" s="3"/>
      <c r="BH488" s="3"/>
    </row>
    <row r="489" spans="3:62" ht="14.1" customHeight="1" x14ac:dyDescent="0.15">
      <c r="C489" s="263"/>
      <c r="D489" s="266"/>
      <c r="E489" s="269"/>
      <c r="F489" s="269"/>
      <c r="G489" s="263"/>
      <c r="H489" s="269"/>
      <c r="I489" s="217"/>
      <c r="J489" s="218"/>
      <c r="K489" s="219"/>
      <c r="L489" s="225"/>
      <c r="M489" s="226"/>
      <c r="N489" s="226"/>
      <c r="O489" s="226"/>
      <c r="P489" s="232"/>
      <c r="Q489" s="233"/>
      <c r="R489" s="233"/>
      <c r="S489" s="233"/>
      <c r="T489" s="233"/>
      <c r="U489" s="234"/>
      <c r="V489" s="240"/>
      <c r="W489" s="240"/>
      <c r="X489" s="241"/>
      <c r="Y489" s="247"/>
      <c r="Z489" s="248"/>
      <c r="AA489" s="249"/>
      <c r="AB489" s="256"/>
      <c r="AC489" s="257"/>
      <c r="AD489" s="257"/>
      <c r="AE489" s="258"/>
      <c r="AF489" s="200"/>
      <c r="AG489" s="201"/>
      <c r="AH489" s="202"/>
      <c r="AI489" s="209"/>
      <c r="AJ489" s="209"/>
      <c r="AK489" s="210"/>
      <c r="AL489" s="213"/>
      <c r="AM489" s="213"/>
      <c r="AN489" s="213"/>
      <c r="AO489" s="213"/>
      <c r="AP489" s="214"/>
      <c r="AQ489" s="148"/>
      <c r="AR489" s="148"/>
      <c r="AT489" s="153"/>
      <c r="AU489" s="171"/>
      <c r="AV489" s="153"/>
      <c r="AW489" s="171"/>
      <c r="AX489" s="45"/>
      <c r="AY489" s="153"/>
      <c r="AZ489" s="171"/>
      <c r="BA489" s="45"/>
      <c r="BB489" s="45"/>
      <c r="BC489" s="45"/>
      <c r="BD489" s="45"/>
      <c r="BE489" s="3"/>
      <c r="BF489" s="3"/>
      <c r="BG489" s="3"/>
      <c r="BH489" s="3"/>
    </row>
    <row r="490" spans="3:62" ht="14.1" customHeight="1" thickBot="1" x14ac:dyDescent="0.2">
      <c r="C490" s="264"/>
      <c r="D490" s="267"/>
      <c r="E490" s="270"/>
      <c r="F490" s="270"/>
      <c r="G490" s="264"/>
      <c r="H490" s="270"/>
      <c r="I490" s="220"/>
      <c r="J490" s="221"/>
      <c r="K490" s="222"/>
      <c r="L490" s="227"/>
      <c r="M490" s="228"/>
      <c r="N490" s="228"/>
      <c r="O490" s="228"/>
      <c r="P490" s="235"/>
      <c r="Q490" s="236"/>
      <c r="R490" s="236"/>
      <c r="S490" s="236"/>
      <c r="T490" s="236"/>
      <c r="U490" s="237"/>
      <c r="V490" s="242"/>
      <c r="W490" s="242"/>
      <c r="X490" s="243"/>
      <c r="Y490" s="250"/>
      <c r="Z490" s="251"/>
      <c r="AA490" s="252"/>
      <c r="AB490" s="259"/>
      <c r="AC490" s="260"/>
      <c r="AD490" s="260"/>
      <c r="AE490" s="261"/>
      <c r="AF490" s="203"/>
      <c r="AG490" s="204"/>
      <c r="AH490" s="205"/>
      <c r="AI490" s="209"/>
      <c r="AJ490" s="209"/>
      <c r="AK490" s="210"/>
      <c r="AL490" s="215"/>
      <c r="AM490" s="215"/>
      <c r="AN490" s="215"/>
      <c r="AO490" s="215"/>
      <c r="AP490" s="216"/>
      <c r="AQ490" s="148"/>
      <c r="AR490" s="148"/>
      <c r="AT490" s="153"/>
      <c r="AU490" s="171"/>
      <c r="AV490" s="153"/>
      <c r="AW490" s="171"/>
      <c r="AX490" s="45"/>
      <c r="AY490" s="153"/>
      <c r="AZ490" s="171"/>
      <c r="BA490" s="45"/>
      <c r="BB490" s="45"/>
      <c r="BC490" s="45"/>
      <c r="BD490" s="45"/>
      <c r="BE490" s="3"/>
      <c r="BF490" s="3"/>
      <c r="BG490" s="3"/>
      <c r="BH490" s="3"/>
    </row>
    <row r="491" spans="3:62" ht="14.1" customHeight="1" thickTop="1" x14ac:dyDescent="0.15">
      <c r="C491" s="172" t="s">
        <v>160</v>
      </c>
      <c r="D491" s="173"/>
      <c r="E491" s="173"/>
      <c r="F491" s="173"/>
      <c r="G491" s="173"/>
      <c r="H491" s="173"/>
      <c r="I491" s="173"/>
      <c r="J491" s="173"/>
      <c r="K491" s="173"/>
      <c r="L491" s="173"/>
      <c r="M491" s="173"/>
      <c r="N491" s="173"/>
      <c r="O491" s="173"/>
      <c r="P491" s="173"/>
      <c r="Q491" s="173"/>
      <c r="R491" s="173"/>
      <c r="S491" s="173"/>
      <c r="T491" s="173"/>
      <c r="U491" s="173"/>
      <c r="V491" s="173"/>
      <c r="W491" s="173"/>
      <c r="X491" s="173"/>
      <c r="Y491" s="173"/>
      <c r="Z491" s="173"/>
      <c r="AA491" s="173"/>
      <c r="AB491" s="173"/>
      <c r="AC491" s="173"/>
      <c r="AD491" s="173"/>
      <c r="AE491" s="173"/>
      <c r="AF491" s="173"/>
      <c r="AG491" s="173"/>
      <c r="AH491" s="174"/>
      <c r="AI491" s="181">
        <f>SUM(AL411:AP490)</f>
        <v>114.3</v>
      </c>
      <c r="AJ491" s="182"/>
      <c r="AK491" s="182"/>
      <c r="AL491" s="182"/>
      <c r="AM491" s="182"/>
      <c r="AN491" s="187" t="s">
        <v>85</v>
      </c>
      <c r="AO491" s="187"/>
      <c r="AP491" s="188"/>
      <c r="AQ491" s="148"/>
      <c r="AR491" s="148"/>
      <c r="AT491" s="193"/>
      <c r="AU491" s="194"/>
      <c r="AV491" s="199"/>
      <c r="AW491" s="154"/>
      <c r="AX491" s="154"/>
      <c r="AY491" s="154"/>
      <c r="AZ491" s="154"/>
      <c r="BA491" s="45"/>
      <c r="BB491" s="45"/>
      <c r="BC491" s="45"/>
      <c r="BD491" s="153"/>
      <c r="BE491" s="153"/>
      <c r="BF491" s="154"/>
      <c r="BG491" s="154"/>
      <c r="BH491" s="154"/>
      <c r="BI491" s="154"/>
      <c r="BJ491" s="154"/>
    </row>
    <row r="492" spans="3:62" ht="14.1" customHeight="1" x14ac:dyDescent="0.15">
      <c r="C492" s="175"/>
      <c r="D492" s="176"/>
      <c r="E492" s="176"/>
      <c r="F492" s="176"/>
      <c r="G492" s="176"/>
      <c r="H492" s="176"/>
      <c r="I492" s="176"/>
      <c r="J492" s="176"/>
      <c r="K492" s="176"/>
      <c r="L492" s="176"/>
      <c r="M492" s="176"/>
      <c r="N492" s="176"/>
      <c r="O492" s="176"/>
      <c r="P492" s="176"/>
      <c r="Q492" s="176"/>
      <c r="R492" s="176"/>
      <c r="S492" s="176"/>
      <c r="T492" s="176"/>
      <c r="U492" s="176"/>
      <c r="V492" s="176"/>
      <c r="W492" s="176"/>
      <c r="X492" s="176"/>
      <c r="Y492" s="176"/>
      <c r="Z492" s="176"/>
      <c r="AA492" s="176"/>
      <c r="AB492" s="176"/>
      <c r="AC492" s="176"/>
      <c r="AD492" s="176"/>
      <c r="AE492" s="176"/>
      <c r="AF492" s="176"/>
      <c r="AG492" s="176"/>
      <c r="AH492" s="177"/>
      <c r="AI492" s="183"/>
      <c r="AJ492" s="184"/>
      <c r="AK492" s="184"/>
      <c r="AL492" s="184"/>
      <c r="AM492" s="184"/>
      <c r="AN492" s="189"/>
      <c r="AO492" s="189"/>
      <c r="AP492" s="190"/>
      <c r="AQ492" s="148"/>
      <c r="AR492" s="148"/>
      <c r="AT492" s="195"/>
      <c r="AU492" s="196"/>
      <c r="AV492" s="199"/>
      <c r="AW492" s="154"/>
      <c r="AX492" s="154"/>
      <c r="AY492" s="154"/>
      <c r="AZ492" s="154"/>
      <c r="BA492" s="45"/>
      <c r="BB492" s="45"/>
      <c r="BC492" s="45"/>
      <c r="BD492" s="153"/>
      <c r="BE492" s="153"/>
      <c r="BF492" s="154"/>
      <c r="BG492" s="154"/>
      <c r="BH492" s="154"/>
      <c r="BI492" s="154"/>
      <c r="BJ492" s="154"/>
    </row>
    <row r="493" spans="3:62" ht="14.1" customHeight="1" x14ac:dyDescent="0.15">
      <c r="C493" s="175"/>
      <c r="D493" s="176"/>
      <c r="E493" s="176"/>
      <c r="F493" s="176"/>
      <c r="G493" s="176"/>
      <c r="H493" s="176"/>
      <c r="I493" s="176"/>
      <c r="J493" s="176"/>
      <c r="K493" s="176"/>
      <c r="L493" s="176"/>
      <c r="M493" s="176"/>
      <c r="N493" s="176"/>
      <c r="O493" s="176"/>
      <c r="P493" s="176"/>
      <c r="Q493" s="176"/>
      <c r="R493" s="176"/>
      <c r="S493" s="176"/>
      <c r="T493" s="176"/>
      <c r="U493" s="176"/>
      <c r="V493" s="176"/>
      <c r="W493" s="176"/>
      <c r="X493" s="176"/>
      <c r="Y493" s="176"/>
      <c r="Z493" s="176"/>
      <c r="AA493" s="176"/>
      <c r="AB493" s="176"/>
      <c r="AC493" s="176"/>
      <c r="AD493" s="176"/>
      <c r="AE493" s="176"/>
      <c r="AF493" s="176"/>
      <c r="AG493" s="176"/>
      <c r="AH493" s="177"/>
      <c r="AI493" s="183"/>
      <c r="AJ493" s="184"/>
      <c r="AK493" s="184"/>
      <c r="AL493" s="184"/>
      <c r="AM493" s="184"/>
      <c r="AN493" s="189"/>
      <c r="AO493" s="189"/>
      <c r="AP493" s="190"/>
      <c r="AQ493" s="148"/>
      <c r="AR493" s="148"/>
      <c r="AT493" s="195"/>
      <c r="AU493" s="196"/>
      <c r="AV493" s="199"/>
      <c r="AW493" s="154"/>
      <c r="AX493" s="154"/>
      <c r="AY493" s="154"/>
      <c r="AZ493" s="154"/>
      <c r="BA493" s="45"/>
      <c r="BB493" s="45"/>
      <c r="BC493" s="45"/>
      <c r="BD493" s="153"/>
      <c r="BE493" s="153"/>
      <c r="BF493" s="154"/>
      <c r="BG493" s="154"/>
      <c r="BH493" s="154"/>
      <c r="BI493" s="154"/>
      <c r="BJ493" s="154"/>
    </row>
    <row r="494" spans="3:62" ht="14.1" customHeight="1" thickBot="1" x14ac:dyDescent="0.2">
      <c r="C494" s="178"/>
      <c r="D494" s="179"/>
      <c r="E494" s="179"/>
      <c r="F494" s="179"/>
      <c r="G494" s="179"/>
      <c r="H494" s="179"/>
      <c r="I494" s="179"/>
      <c r="J494" s="179"/>
      <c r="K494" s="179"/>
      <c r="L494" s="179"/>
      <c r="M494" s="179"/>
      <c r="N494" s="179"/>
      <c r="O494" s="179"/>
      <c r="P494" s="179"/>
      <c r="Q494" s="179"/>
      <c r="R494" s="179"/>
      <c r="S494" s="179"/>
      <c r="T494" s="179"/>
      <c r="U494" s="179"/>
      <c r="V494" s="179"/>
      <c r="W494" s="179"/>
      <c r="X494" s="179"/>
      <c r="Y494" s="179"/>
      <c r="Z494" s="179"/>
      <c r="AA494" s="179"/>
      <c r="AB494" s="179"/>
      <c r="AC494" s="179"/>
      <c r="AD494" s="179"/>
      <c r="AE494" s="179"/>
      <c r="AF494" s="179"/>
      <c r="AG494" s="179"/>
      <c r="AH494" s="180"/>
      <c r="AI494" s="185"/>
      <c r="AJ494" s="186"/>
      <c r="AK494" s="186"/>
      <c r="AL494" s="186"/>
      <c r="AM494" s="186"/>
      <c r="AN494" s="191"/>
      <c r="AO494" s="191"/>
      <c r="AP494" s="192"/>
      <c r="AQ494" s="148"/>
      <c r="AR494" s="148"/>
      <c r="AT494" s="197"/>
      <c r="AU494" s="198"/>
      <c r="AV494" s="199"/>
      <c r="AW494" s="154"/>
      <c r="AX494" s="154"/>
      <c r="AY494" s="154"/>
      <c r="AZ494" s="154"/>
      <c r="BA494" s="45"/>
      <c r="BB494" s="45"/>
      <c r="BC494" s="45"/>
      <c r="BD494" s="153"/>
      <c r="BE494" s="153"/>
      <c r="BF494" s="154"/>
      <c r="BG494" s="154"/>
      <c r="BH494" s="154"/>
      <c r="BI494" s="154"/>
      <c r="BJ494" s="154"/>
    </row>
    <row r="495" spans="3:62" ht="14.1" customHeight="1" thickTop="1" x14ac:dyDescent="0.15">
      <c r="C495" s="155" t="s">
        <v>133</v>
      </c>
      <c r="D495" s="156"/>
      <c r="E495" s="156"/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  <c r="P495" s="156"/>
      <c r="Q495" s="156"/>
      <c r="R495" s="156"/>
      <c r="S495" s="156"/>
      <c r="T495" s="156"/>
      <c r="U495" s="156"/>
      <c r="V495" s="156"/>
      <c r="W495" s="156"/>
      <c r="X495" s="156"/>
      <c r="Y495" s="156"/>
      <c r="Z495" s="156"/>
      <c r="AA495" s="156"/>
      <c r="AB495" s="156"/>
      <c r="AC495" s="156"/>
      <c r="AD495" s="156"/>
      <c r="AE495" s="156"/>
      <c r="AF495" s="156"/>
      <c r="AG495" s="156"/>
      <c r="AH495" s="157"/>
      <c r="AI495" s="163">
        <f>SUM(AI323+AI407+AI491)</f>
        <v>1748.6</v>
      </c>
      <c r="AJ495" s="164"/>
      <c r="AK495" s="164"/>
      <c r="AL495" s="164"/>
      <c r="AM495" s="164"/>
      <c r="AN495" s="167" t="s">
        <v>85</v>
      </c>
      <c r="AO495" s="167"/>
      <c r="AP495" s="168"/>
      <c r="AQ495" s="148"/>
      <c r="AR495" s="148"/>
      <c r="AT495" s="171"/>
      <c r="AU495" s="171"/>
      <c r="AV495" s="171"/>
      <c r="AW495" s="171"/>
      <c r="AX495" s="45"/>
      <c r="AY495" s="171"/>
      <c r="AZ495" s="171"/>
      <c r="BA495" s="153"/>
      <c r="BB495" s="45"/>
      <c r="BC495" s="45"/>
      <c r="BD495" s="45"/>
      <c r="BE495" s="3"/>
      <c r="BF495" s="3"/>
      <c r="BG495" s="3"/>
      <c r="BH495" s="3"/>
    </row>
    <row r="496" spans="3:62" ht="14.1" customHeight="1" x14ac:dyDescent="0.15">
      <c r="C496" s="158"/>
      <c r="D496" s="153"/>
      <c r="E496" s="153"/>
      <c r="F496" s="153"/>
      <c r="G496" s="153"/>
      <c r="H496" s="153"/>
      <c r="I496" s="153"/>
      <c r="J496" s="153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  <c r="Y496" s="153"/>
      <c r="Z496" s="153"/>
      <c r="AA496" s="153"/>
      <c r="AB496" s="153"/>
      <c r="AC496" s="153"/>
      <c r="AD496" s="153"/>
      <c r="AE496" s="153"/>
      <c r="AF496" s="153"/>
      <c r="AG496" s="153"/>
      <c r="AH496" s="159"/>
      <c r="AI496" s="163"/>
      <c r="AJ496" s="164"/>
      <c r="AK496" s="164"/>
      <c r="AL496" s="164"/>
      <c r="AM496" s="164"/>
      <c r="AN496" s="167"/>
      <c r="AO496" s="167"/>
      <c r="AP496" s="168"/>
      <c r="AQ496" s="148"/>
      <c r="AR496" s="148"/>
      <c r="AT496" s="171"/>
      <c r="AU496" s="171"/>
      <c r="AV496" s="171"/>
      <c r="AW496" s="171"/>
      <c r="AX496" s="45"/>
      <c r="AY496" s="171"/>
      <c r="AZ496" s="171"/>
      <c r="BA496" s="153"/>
      <c r="BB496" s="45"/>
      <c r="BC496" s="45"/>
      <c r="BD496" s="45"/>
      <c r="BE496" s="3"/>
      <c r="BF496" s="3"/>
      <c r="BG496" s="3"/>
      <c r="BH496" s="3"/>
    </row>
    <row r="497" spans="3:60" ht="14.1" customHeight="1" x14ac:dyDescent="0.15">
      <c r="C497" s="158"/>
      <c r="D497" s="153"/>
      <c r="E497" s="153"/>
      <c r="F497" s="153"/>
      <c r="G497" s="153"/>
      <c r="H497" s="153"/>
      <c r="I497" s="153"/>
      <c r="J497" s="153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  <c r="Y497" s="153"/>
      <c r="Z497" s="153"/>
      <c r="AA497" s="153"/>
      <c r="AB497" s="153"/>
      <c r="AC497" s="153"/>
      <c r="AD497" s="153"/>
      <c r="AE497" s="153"/>
      <c r="AF497" s="153"/>
      <c r="AG497" s="153"/>
      <c r="AH497" s="159"/>
      <c r="AI497" s="163"/>
      <c r="AJ497" s="164"/>
      <c r="AK497" s="164"/>
      <c r="AL497" s="164"/>
      <c r="AM497" s="164"/>
      <c r="AN497" s="167"/>
      <c r="AO497" s="167"/>
      <c r="AP497" s="168"/>
      <c r="AQ497" s="148"/>
      <c r="AR497" s="148"/>
      <c r="AT497" s="171"/>
      <c r="AU497" s="171"/>
      <c r="AV497" s="171"/>
      <c r="AW497" s="171"/>
      <c r="AX497" s="45"/>
      <c r="AY497" s="171"/>
      <c r="AZ497" s="171"/>
      <c r="BA497" s="153"/>
      <c r="BB497" s="45"/>
      <c r="BC497" s="45"/>
      <c r="BD497" s="45"/>
      <c r="BE497" s="3"/>
      <c r="BF497" s="3"/>
      <c r="BG497" s="3"/>
      <c r="BH497" s="3"/>
    </row>
    <row r="498" spans="3:60" ht="14.1" customHeight="1" thickBot="1" x14ac:dyDescent="0.2">
      <c r="C498" s="160"/>
      <c r="D498" s="161"/>
      <c r="E498" s="161"/>
      <c r="F498" s="161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  <c r="AE498" s="161"/>
      <c r="AF498" s="161"/>
      <c r="AG498" s="161"/>
      <c r="AH498" s="162"/>
      <c r="AI498" s="165"/>
      <c r="AJ498" s="166"/>
      <c r="AK498" s="166"/>
      <c r="AL498" s="166"/>
      <c r="AM498" s="166"/>
      <c r="AN498" s="169"/>
      <c r="AO498" s="169"/>
      <c r="AP498" s="170"/>
      <c r="AQ498" s="148"/>
      <c r="AR498" s="148"/>
      <c r="AT498" s="171"/>
      <c r="AU498" s="171"/>
      <c r="AV498" s="171"/>
      <c r="AW498" s="171"/>
      <c r="AX498" s="45"/>
      <c r="AY498" s="171"/>
      <c r="AZ498" s="171"/>
      <c r="BA498" s="153"/>
      <c r="BB498" s="45"/>
      <c r="BC498" s="45"/>
      <c r="BD498" s="45"/>
      <c r="BE498" s="3"/>
      <c r="BF498" s="3"/>
      <c r="BG498" s="3"/>
      <c r="BH498" s="3"/>
    </row>
    <row r="499" spans="3:60" ht="19.5" thickTop="1" x14ac:dyDescent="0.15">
      <c r="AP499" s="128"/>
      <c r="AQ499" s="128"/>
      <c r="AR499" s="128"/>
      <c r="AS499" s="128"/>
      <c r="AT499" s="141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3"/>
      <c r="BF499" s="3"/>
      <c r="BG499" s="3"/>
      <c r="BH499" s="3"/>
    </row>
    <row r="500" spans="3:60" ht="19.5" customHeight="1" x14ac:dyDescent="0.15">
      <c r="AG500" s="150" t="s">
        <v>162</v>
      </c>
      <c r="AH500" s="151"/>
      <c r="AI500" s="151"/>
      <c r="AJ500" s="151"/>
      <c r="AK500" s="151"/>
      <c r="AL500" s="151"/>
      <c r="AM500" s="111"/>
      <c r="AN500" s="111"/>
      <c r="AO500" s="111"/>
      <c r="AP500" s="111"/>
      <c r="AQ500" s="111"/>
    </row>
    <row r="501" spans="3:60" x14ac:dyDescent="0.15">
      <c r="AF501" s="129"/>
      <c r="AG501" s="151"/>
      <c r="AH501" s="151"/>
      <c r="AI501" s="151"/>
      <c r="AJ501" s="151"/>
      <c r="AK501" s="151"/>
      <c r="AL501" s="151"/>
      <c r="AM501" s="111"/>
      <c r="AN501" s="111"/>
      <c r="AO501" s="111"/>
      <c r="AP501" s="111"/>
      <c r="AQ501" s="111"/>
    </row>
    <row r="502" spans="3:60" x14ac:dyDescent="0.15">
      <c r="AG502" s="151">
        <f>AT407</f>
        <v>216</v>
      </c>
      <c r="AH502" s="151"/>
      <c r="AI502" s="151"/>
      <c r="AJ502" s="151"/>
      <c r="AK502" s="151"/>
      <c r="AL502" s="151"/>
      <c r="AM502" s="152" t="s">
        <v>161</v>
      </c>
      <c r="AN502" s="152"/>
      <c r="AO502" s="152"/>
      <c r="AP502" s="152"/>
      <c r="AQ502" s="152"/>
      <c r="AR502" s="152"/>
    </row>
    <row r="503" spans="3:60" x14ac:dyDescent="0.15">
      <c r="AG503" s="151"/>
      <c r="AH503" s="151"/>
      <c r="AI503" s="151"/>
      <c r="AJ503" s="151"/>
      <c r="AK503" s="151"/>
      <c r="AL503" s="151"/>
      <c r="AM503" s="152"/>
      <c r="AN503" s="152"/>
      <c r="AO503" s="152"/>
      <c r="AP503" s="152"/>
      <c r="AQ503" s="152"/>
      <c r="AR503" s="152"/>
    </row>
    <row r="504" spans="3:60" x14ac:dyDescent="0.15">
      <c r="AG504" s="151"/>
      <c r="AH504" s="151"/>
      <c r="AI504" s="151"/>
      <c r="AJ504" s="151"/>
      <c r="AK504" s="151"/>
      <c r="AL504" s="151"/>
      <c r="AM504" s="152"/>
      <c r="AN504" s="152"/>
      <c r="AO504" s="152"/>
      <c r="AP504" s="152"/>
      <c r="AQ504" s="152"/>
      <c r="AR504" s="152"/>
    </row>
  </sheetData>
  <sheetProtection algorithmName="SHA-512" hashValue="JUm4IEOyXhMY5iRLq9esXi/suXH4EBLiW0+kEmFGPKTLtAZJeKyA0IeZ7VcszJi9KsidpX41MkHT9E4CCNPt6w==" saltValue="TK/9YzCilAfC0hrRBsMbEw==" spinCount="100000" sheet="1" formatRows="0"/>
  <mergeCells count="1745">
    <mergeCell ref="A2:H2"/>
    <mergeCell ref="I2:AJ2"/>
    <mergeCell ref="AK2:AR2"/>
    <mergeCell ref="A3:AS3"/>
    <mergeCell ref="C5:K6"/>
    <mergeCell ref="L5:AP6"/>
    <mergeCell ref="A24:I25"/>
    <mergeCell ref="B27:E28"/>
    <mergeCell ref="F27:G28"/>
    <mergeCell ref="H27:I28"/>
    <mergeCell ref="J27:K28"/>
    <mergeCell ref="L27:M28"/>
    <mergeCell ref="C18:H18"/>
    <mergeCell ref="I18:L18"/>
    <mergeCell ref="M18:R19"/>
    <mergeCell ref="S18:AR21"/>
    <mergeCell ref="C19:H20"/>
    <mergeCell ref="I19:L19"/>
    <mergeCell ref="I20:L20"/>
    <mergeCell ref="M20:R21"/>
    <mergeCell ref="C21:H21"/>
    <mergeCell ref="I21:L21"/>
    <mergeCell ref="C7:K8"/>
    <mergeCell ref="L7:AP8"/>
    <mergeCell ref="C17:H17"/>
    <mergeCell ref="I17:L17"/>
    <mergeCell ref="M17:R17"/>
    <mergeCell ref="S17:AR17"/>
    <mergeCell ref="P32:Q33"/>
    <mergeCell ref="R32:S33"/>
    <mergeCell ref="T32:U33"/>
    <mergeCell ref="V32:W33"/>
    <mergeCell ref="X32:Y33"/>
    <mergeCell ref="AU27:AU28"/>
    <mergeCell ref="AV27:AV28"/>
    <mergeCell ref="AW27:AW28"/>
    <mergeCell ref="AY27:AY28"/>
    <mergeCell ref="AZ27:AZ28"/>
    <mergeCell ref="B32:E33"/>
    <mergeCell ref="F32:G33"/>
    <mergeCell ref="H32:I33"/>
    <mergeCell ref="J32:K33"/>
    <mergeCell ref="L32:M33"/>
    <mergeCell ref="Z27:AA28"/>
    <mergeCell ref="AE27:AI28"/>
    <mergeCell ref="AJ27:AK28"/>
    <mergeCell ref="AL27:AM28"/>
    <mergeCell ref="AN27:AO28"/>
    <mergeCell ref="AP27:AQ28"/>
    <mergeCell ref="N27:O28"/>
    <mergeCell ref="P27:Q28"/>
    <mergeCell ref="R27:S28"/>
    <mergeCell ref="T27:U28"/>
    <mergeCell ref="V27:W28"/>
    <mergeCell ref="X27:Y28"/>
    <mergeCell ref="C40:D40"/>
    <mergeCell ref="E40:AB40"/>
    <mergeCell ref="A42:I43"/>
    <mergeCell ref="B45:E46"/>
    <mergeCell ref="F45:G46"/>
    <mergeCell ref="H45:I46"/>
    <mergeCell ref="J45:K46"/>
    <mergeCell ref="L45:M46"/>
    <mergeCell ref="N45:O46"/>
    <mergeCell ref="P45:Q46"/>
    <mergeCell ref="BB32:BB33"/>
    <mergeCell ref="BC32:BC33"/>
    <mergeCell ref="C35:AB39"/>
    <mergeCell ref="AE37:AK38"/>
    <mergeCell ref="AL37:AQ38"/>
    <mergeCell ref="AV37:AV38"/>
    <mergeCell ref="AW37:AW38"/>
    <mergeCell ref="AX37:AY38"/>
    <mergeCell ref="AU38:AU39"/>
    <mergeCell ref="AV32:AV33"/>
    <mergeCell ref="AW32:AW33"/>
    <mergeCell ref="AX32:AX33"/>
    <mergeCell ref="AY32:AY33"/>
    <mergeCell ref="AZ32:AZ33"/>
    <mergeCell ref="BA32:BA33"/>
    <mergeCell ref="Z32:AA33"/>
    <mergeCell ref="AE32:AI33"/>
    <mergeCell ref="AJ32:AK33"/>
    <mergeCell ref="AL32:AM33"/>
    <mergeCell ref="AN32:AO33"/>
    <mergeCell ref="AP32:AQ33"/>
    <mergeCell ref="N32:O33"/>
    <mergeCell ref="AW45:AW46"/>
    <mergeCell ref="AY45:AY46"/>
    <mergeCell ref="AZ45:AZ46"/>
    <mergeCell ref="B50:E51"/>
    <mergeCell ref="F50:G51"/>
    <mergeCell ref="H50:I51"/>
    <mergeCell ref="J50:K51"/>
    <mergeCell ref="L50:M51"/>
    <mergeCell ref="N50:O51"/>
    <mergeCell ref="P50:Q51"/>
    <mergeCell ref="AJ45:AK46"/>
    <mergeCell ref="AL45:AM46"/>
    <mergeCell ref="AN45:AO46"/>
    <mergeCell ref="AP45:AQ46"/>
    <mergeCell ref="AU45:AU46"/>
    <mergeCell ref="AV45:AV46"/>
    <mergeCell ref="R45:S46"/>
    <mergeCell ref="T45:U46"/>
    <mergeCell ref="V45:W46"/>
    <mergeCell ref="X45:Y46"/>
    <mergeCell ref="Z45:AA46"/>
    <mergeCell ref="AE45:AI46"/>
    <mergeCell ref="AX50:AX51"/>
    <mergeCell ref="AY50:AY51"/>
    <mergeCell ref="AZ50:AZ51"/>
    <mergeCell ref="BA50:BA51"/>
    <mergeCell ref="BB50:BB51"/>
    <mergeCell ref="BC50:BC51"/>
    <mergeCell ref="AJ50:AK51"/>
    <mergeCell ref="AL50:AM51"/>
    <mergeCell ref="AN50:AO51"/>
    <mergeCell ref="AP50:AQ51"/>
    <mergeCell ref="AV50:AV51"/>
    <mergeCell ref="AW50:AW51"/>
    <mergeCell ref="R50:S51"/>
    <mergeCell ref="T50:U51"/>
    <mergeCell ref="V50:W51"/>
    <mergeCell ref="X50:Y51"/>
    <mergeCell ref="Z50:AA51"/>
    <mergeCell ref="AE50:AI51"/>
    <mergeCell ref="C59:D59"/>
    <mergeCell ref="E59:AB59"/>
    <mergeCell ref="A61:I62"/>
    <mergeCell ref="B64:E65"/>
    <mergeCell ref="F64:G65"/>
    <mergeCell ref="H64:I65"/>
    <mergeCell ref="J64:K65"/>
    <mergeCell ref="L64:M65"/>
    <mergeCell ref="N64:O65"/>
    <mergeCell ref="P64:Q65"/>
    <mergeCell ref="C53:AB58"/>
    <mergeCell ref="AE55:AK56"/>
    <mergeCell ref="AL55:AQ56"/>
    <mergeCell ref="AV55:AV56"/>
    <mergeCell ref="AW55:AW56"/>
    <mergeCell ref="AX55:AY56"/>
    <mergeCell ref="AU56:AU57"/>
    <mergeCell ref="AW64:AW65"/>
    <mergeCell ref="AY64:AY65"/>
    <mergeCell ref="AZ64:AZ65"/>
    <mergeCell ref="B69:E70"/>
    <mergeCell ref="F69:G70"/>
    <mergeCell ref="H69:I70"/>
    <mergeCell ref="J69:K70"/>
    <mergeCell ref="L69:M70"/>
    <mergeCell ref="N69:O70"/>
    <mergeCell ref="P69:Q70"/>
    <mergeCell ref="AJ64:AK65"/>
    <mergeCell ref="AL64:AM65"/>
    <mergeCell ref="AN64:AO65"/>
    <mergeCell ref="AP64:AQ65"/>
    <mergeCell ref="AU64:AU65"/>
    <mergeCell ref="AV64:AV65"/>
    <mergeCell ref="R64:S65"/>
    <mergeCell ref="T64:U65"/>
    <mergeCell ref="V64:W65"/>
    <mergeCell ref="X64:Y65"/>
    <mergeCell ref="Z64:AA65"/>
    <mergeCell ref="AE64:AI65"/>
    <mergeCell ref="AX69:AX70"/>
    <mergeCell ref="AY69:AY70"/>
    <mergeCell ref="AZ69:AZ70"/>
    <mergeCell ref="BA69:BA70"/>
    <mergeCell ref="BB69:BB70"/>
    <mergeCell ref="BC69:BC70"/>
    <mergeCell ref="AJ69:AK70"/>
    <mergeCell ref="AL69:AM70"/>
    <mergeCell ref="AN69:AO70"/>
    <mergeCell ref="AP69:AQ70"/>
    <mergeCell ref="AV69:AV70"/>
    <mergeCell ref="AW69:AW70"/>
    <mergeCell ref="R69:S70"/>
    <mergeCell ref="T69:U70"/>
    <mergeCell ref="V69:W70"/>
    <mergeCell ref="X69:Y70"/>
    <mergeCell ref="Z69:AA70"/>
    <mergeCell ref="AE69:AI70"/>
    <mergeCell ref="C78:D78"/>
    <mergeCell ref="E78:AB78"/>
    <mergeCell ref="A80:I81"/>
    <mergeCell ref="B83:E84"/>
    <mergeCell ref="F83:G84"/>
    <mergeCell ref="H83:I84"/>
    <mergeCell ref="J83:K84"/>
    <mergeCell ref="L83:M84"/>
    <mergeCell ref="N83:O84"/>
    <mergeCell ref="P83:Q84"/>
    <mergeCell ref="C72:AB77"/>
    <mergeCell ref="AE74:AK75"/>
    <mergeCell ref="AL74:AQ75"/>
    <mergeCell ref="AV74:AV75"/>
    <mergeCell ref="AW74:AW75"/>
    <mergeCell ref="AX74:AY75"/>
    <mergeCell ref="AU75:AU76"/>
    <mergeCell ref="AW83:AW84"/>
    <mergeCell ref="AY83:AY84"/>
    <mergeCell ref="AZ83:AZ84"/>
    <mergeCell ref="B88:E89"/>
    <mergeCell ref="F88:G89"/>
    <mergeCell ref="H88:I89"/>
    <mergeCell ref="J88:K89"/>
    <mergeCell ref="L88:M89"/>
    <mergeCell ref="N88:O89"/>
    <mergeCell ref="P88:Q89"/>
    <mergeCell ref="AJ83:AK84"/>
    <mergeCell ref="AL83:AM84"/>
    <mergeCell ref="AN83:AO84"/>
    <mergeCell ref="AP83:AQ84"/>
    <mergeCell ref="AU83:AU84"/>
    <mergeCell ref="AV83:AV84"/>
    <mergeCell ref="R83:S84"/>
    <mergeCell ref="T83:U84"/>
    <mergeCell ref="V83:W84"/>
    <mergeCell ref="X83:Y84"/>
    <mergeCell ref="Z83:AA84"/>
    <mergeCell ref="AE83:AI84"/>
    <mergeCell ref="AX88:AX89"/>
    <mergeCell ref="AY88:AY89"/>
    <mergeCell ref="AZ88:AZ89"/>
    <mergeCell ref="BA88:BA89"/>
    <mergeCell ref="BB88:BB89"/>
    <mergeCell ref="BC88:BC89"/>
    <mergeCell ref="AJ88:AK89"/>
    <mergeCell ref="AL88:AM89"/>
    <mergeCell ref="AN88:AO89"/>
    <mergeCell ref="AP88:AQ89"/>
    <mergeCell ref="AV88:AV89"/>
    <mergeCell ref="AW88:AW89"/>
    <mergeCell ref="R88:S89"/>
    <mergeCell ref="T88:U89"/>
    <mergeCell ref="V88:W89"/>
    <mergeCell ref="X88:Y89"/>
    <mergeCell ref="Z88:AA89"/>
    <mergeCell ref="AE88:AI89"/>
    <mergeCell ref="C97:D97"/>
    <mergeCell ref="E97:AB97"/>
    <mergeCell ref="A99:I100"/>
    <mergeCell ref="B102:E103"/>
    <mergeCell ref="F102:G103"/>
    <mergeCell ref="H102:I103"/>
    <mergeCell ref="J102:K103"/>
    <mergeCell ref="L102:M103"/>
    <mergeCell ref="N102:O103"/>
    <mergeCell ref="P102:Q103"/>
    <mergeCell ref="C91:AB96"/>
    <mergeCell ref="AE93:AK94"/>
    <mergeCell ref="AL93:AQ94"/>
    <mergeCell ref="AV93:AV94"/>
    <mergeCell ref="AW93:AW94"/>
    <mergeCell ref="AX93:AY94"/>
    <mergeCell ref="AU94:AU95"/>
    <mergeCell ref="AW102:AW103"/>
    <mergeCell ref="AY102:AY103"/>
    <mergeCell ref="AZ102:AZ103"/>
    <mergeCell ref="B107:E108"/>
    <mergeCell ref="F107:G108"/>
    <mergeCell ref="H107:I108"/>
    <mergeCell ref="J107:K108"/>
    <mergeCell ref="L107:M108"/>
    <mergeCell ref="N107:O108"/>
    <mergeCell ref="P107:Q108"/>
    <mergeCell ref="AJ102:AK103"/>
    <mergeCell ref="AL102:AM103"/>
    <mergeCell ref="AN102:AO103"/>
    <mergeCell ref="AP102:AQ103"/>
    <mergeCell ref="AU102:AU103"/>
    <mergeCell ref="AV102:AV103"/>
    <mergeCell ref="R102:S103"/>
    <mergeCell ref="T102:U103"/>
    <mergeCell ref="V102:W103"/>
    <mergeCell ref="X102:Y103"/>
    <mergeCell ref="Z102:AA103"/>
    <mergeCell ref="AE102:AI103"/>
    <mergeCell ref="AX107:AX108"/>
    <mergeCell ref="AY107:AY108"/>
    <mergeCell ref="AZ107:AZ108"/>
    <mergeCell ref="BA107:BA108"/>
    <mergeCell ref="BB107:BB108"/>
    <mergeCell ref="BC107:BC108"/>
    <mergeCell ref="AJ107:AK108"/>
    <mergeCell ref="AL107:AM108"/>
    <mergeCell ref="AN107:AO108"/>
    <mergeCell ref="AP107:AQ108"/>
    <mergeCell ref="AV107:AV108"/>
    <mergeCell ref="AW107:AW108"/>
    <mergeCell ref="R107:S108"/>
    <mergeCell ref="T107:U108"/>
    <mergeCell ref="V107:W108"/>
    <mergeCell ref="X107:Y108"/>
    <mergeCell ref="Z107:AA108"/>
    <mergeCell ref="AE107:AI108"/>
    <mergeCell ref="C116:D116"/>
    <mergeCell ref="E116:AB116"/>
    <mergeCell ref="A118:I119"/>
    <mergeCell ref="B121:E122"/>
    <mergeCell ref="F121:G122"/>
    <mergeCell ref="H121:I122"/>
    <mergeCell ref="J121:K122"/>
    <mergeCell ref="L121:M122"/>
    <mergeCell ref="N121:O122"/>
    <mergeCell ref="P121:Q122"/>
    <mergeCell ref="C110:AB115"/>
    <mergeCell ref="AE112:AK113"/>
    <mergeCell ref="AL112:AQ113"/>
    <mergeCell ref="AV112:AV113"/>
    <mergeCell ref="AW112:AW113"/>
    <mergeCell ref="AX112:AY113"/>
    <mergeCell ref="AU113:AU114"/>
    <mergeCell ref="AW121:AW122"/>
    <mergeCell ref="AY121:AY122"/>
    <mergeCell ref="AZ121:AZ122"/>
    <mergeCell ref="B126:E127"/>
    <mergeCell ref="F126:G127"/>
    <mergeCell ref="H126:I127"/>
    <mergeCell ref="J126:K127"/>
    <mergeCell ref="L126:M127"/>
    <mergeCell ref="N126:O127"/>
    <mergeCell ref="P126:Q127"/>
    <mergeCell ref="AJ121:AK122"/>
    <mergeCell ref="AL121:AM122"/>
    <mergeCell ref="AN121:AO122"/>
    <mergeCell ref="AP121:AQ122"/>
    <mergeCell ref="AU121:AU122"/>
    <mergeCell ref="AV121:AV122"/>
    <mergeCell ref="R121:S122"/>
    <mergeCell ref="T121:U122"/>
    <mergeCell ref="V121:W122"/>
    <mergeCell ref="X121:Y122"/>
    <mergeCell ref="Z121:AA122"/>
    <mergeCell ref="AE121:AI122"/>
    <mergeCell ref="AX126:AX127"/>
    <mergeCell ref="AY126:AY127"/>
    <mergeCell ref="AZ126:AZ127"/>
    <mergeCell ref="BA126:BA127"/>
    <mergeCell ref="BB126:BB127"/>
    <mergeCell ref="BC126:BC127"/>
    <mergeCell ref="AJ126:AK127"/>
    <mergeCell ref="AL126:AM127"/>
    <mergeCell ref="AN126:AO127"/>
    <mergeCell ref="AP126:AQ127"/>
    <mergeCell ref="AV126:AV127"/>
    <mergeCell ref="AW126:AW127"/>
    <mergeCell ref="R126:S127"/>
    <mergeCell ref="T126:U127"/>
    <mergeCell ref="V126:W127"/>
    <mergeCell ref="X126:Y127"/>
    <mergeCell ref="Z126:AA127"/>
    <mergeCell ref="AE126:AI127"/>
    <mergeCell ref="C135:D135"/>
    <mergeCell ref="E135:AB135"/>
    <mergeCell ref="A137:I138"/>
    <mergeCell ref="B140:E141"/>
    <mergeCell ref="F140:G141"/>
    <mergeCell ref="H140:I141"/>
    <mergeCell ref="J140:K141"/>
    <mergeCell ref="L140:M141"/>
    <mergeCell ref="N140:O141"/>
    <mergeCell ref="P140:Q141"/>
    <mergeCell ref="C129:AB134"/>
    <mergeCell ref="AE131:AK132"/>
    <mergeCell ref="AL131:AQ132"/>
    <mergeCell ref="AV131:AV132"/>
    <mergeCell ref="AW131:AW132"/>
    <mergeCell ref="AX131:AY132"/>
    <mergeCell ref="AU132:AU133"/>
    <mergeCell ref="AW140:AW141"/>
    <mergeCell ref="AY140:AY141"/>
    <mergeCell ref="AZ140:AZ141"/>
    <mergeCell ref="B145:E146"/>
    <mergeCell ref="F145:G146"/>
    <mergeCell ref="H145:I146"/>
    <mergeCell ref="J145:K146"/>
    <mergeCell ref="L145:M146"/>
    <mergeCell ref="N145:O146"/>
    <mergeCell ref="P145:Q146"/>
    <mergeCell ref="AJ140:AK141"/>
    <mergeCell ref="AL140:AM141"/>
    <mergeCell ref="AN140:AO141"/>
    <mergeCell ref="AP140:AQ141"/>
    <mergeCell ref="AU140:AU141"/>
    <mergeCell ref="AV140:AV141"/>
    <mergeCell ref="R140:S141"/>
    <mergeCell ref="T140:U141"/>
    <mergeCell ref="V140:W141"/>
    <mergeCell ref="X140:Y141"/>
    <mergeCell ref="Z140:AA141"/>
    <mergeCell ref="AE140:AI141"/>
    <mergeCell ref="AX145:AX146"/>
    <mergeCell ref="AY145:AY146"/>
    <mergeCell ref="AZ145:AZ146"/>
    <mergeCell ref="BA145:BA146"/>
    <mergeCell ref="BB145:BB146"/>
    <mergeCell ref="BC145:BC146"/>
    <mergeCell ref="AJ145:AK146"/>
    <mergeCell ref="AL145:AM146"/>
    <mergeCell ref="AN145:AO146"/>
    <mergeCell ref="AP145:AQ146"/>
    <mergeCell ref="AV145:AV146"/>
    <mergeCell ref="AW145:AW146"/>
    <mergeCell ref="R145:S146"/>
    <mergeCell ref="T145:U146"/>
    <mergeCell ref="V145:W146"/>
    <mergeCell ref="X145:Y146"/>
    <mergeCell ref="Z145:AA146"/>
    <mergeCell ref="AE145:AI146"/>
    <mergeCell ref="C154:D154"/>
    <mergeCell ref="E154:AB154"/>
    <mergeCell ref="A156:I157"/>
    <mergeCell ref="B159:E160"/>
    <mergeCell ref="F159:G160"/>
    <mergeCell ref="H159:I160"/>
    <mergeCell ref="J159:K160"/>
    <mergeCell ref="L159:M160"/>
    <mergeCell ref="N159:O160"/>
    <mergeCell ref="P159:Q160"/>
    <mergeCell ref="C148:AB153"/>
    <mergeCell ref="AE150:AK151"/>
    <mergeCell ref="AL150:AQ151"/>
    <mergeCell ref="AV150:AV151"/>
    <mergeCell ref="AW150:AW151"/>
    <mergeCell ref="AX150:AY151"/>
    <mergeCell ref="AU151:AU152"/>
    <mergeCell ref="AW159:AW160"/>
    <mergeCell ref="AY159:AY160"/>
    <mergeCell ref="AZ159:AZ160"/>
    <mergeCell ref="B164:E165"/>
    <mergeCell ref="F164:G165"/>
    <mergeCell ref="H164:I165"/>
    <mergeCell ref="J164:K165"/>
    <mergeCell ref="L164:M165"/>
    <mergeCell ref="N164:O165"/>
    <mergeCell ref="P164:Q165"/>
    <mergeCell ref="AJ159:AK160"/>
    <mergeCell ref="AL159:AM160"/>
    <mergeCell ref="AN159:AO160"/>
    <mergeCell ref="AP159:AQ160"/>
    <mergeCell ref="AU159:AU160"/>
    <mergeCell ref="AV159:AV160"/>
    <mergeCell ref="R159:S160"/>
    <mergeCell ref="T159:U160"/>
    <mergeCell ref="V159:W160"/>
    <mergeCell ref="X159:Y160"/>
    <mergeCell ref="Z159:AA160"/>
    <mergeCell ref="AE159:AI160"/>
    <mergeCell ref="AX164:AX165"/>
    <mergeCell ref="AY164:AY165"/>
    <mergeCell ref="AZ164:AZ165"/>
    <mergeCell ref="BA164:BA165"/>
    <mergeCell ref="BB164:BB165"/>
    <mergeCell ref="BC164:BC165"/>
    <mergeCell ref="AJ164:AK165"/>
    <mergeCell ref="AL164:AM165"/>
    <mergeCell ref="AN164:AO165"/>
    <mergeCell ref="AP164:AQ165"/>
    <mergeCell ref="AV164:AV165"/>
    <mergeCell ref="AW164:AW165"/>
    <mergeCell ref="R164:S165"/>
    <mergeCell ref="T164:U165"/>
    <mergeCell ref="V164:W165"/>
    <mergeCell ref="X164:Y165"/>
    <mergeCell ref="Z164:AA165"/>
    <mergeCell ref="AE164:AI165"/>
    <mergeCell ref="C173:D173"/>
    <mergeCell ref="E173:AB173"/>
    <mergeCell ref="A175:I176"/>
    <mergeCell ref="B178:E179"/>
    <mergeCell ref="F178:G179"/>
    <mergeCell ref="H178:I179"/>
    <mergeCell ref="J178:K179"/>
    <mergeCell ref="L178:M179"/>
    <mergeCell ref="N178:O179"/>
    <mergeCell ref="P178:Q179"/>
    <mergeCell ref="C167:AB172"/>
    <mergeCell ref="AE169:AK170"/>
    <mergeCell ref="AL169:AQ170"/>
    <mergeCell ref="AV169:AV170"/>
    <mergeCell ref="AW169:AW170"/>
    <mergeCell ref="AX169:AY170"/>
    <mergeCell ref="AU170:AU171"/>
    <mergeCell ref="AW178:AW179"/>
    <mergeCell ref="AY178:AY179"/>
    <mergeCell ref="AZ178:AZ179"/>
    <mergeCell ref="B183:E184"/>
    <mergeCell ref="F183:G184"/>
    <mergeCell ref="H183:I184"/>
    <mergeCell ref="J183:K184"/>
    <mergeCell ref="L183:M184"/>
    <mergeCell ref="N183:O184"/>
    <mergeCell ref="P183:Q184"/>
    <mergeCell ref="AJ178:AK179"/>
    <mergeCell ref="AL178:AM179"/>
    <mergeCell ref="AN178:AO179"/>
    <mergeCell ref="AP178:AQ179"/>
    <mergeCell ref="AU178:AU179"/>
    <mergeCell ref="AV178:AV179"/>
    <mergeCell ref="R178:S179"/>
    <mergeCell ref="T178:U179"/>
    <mergeCell ref="V178:W179"/>
    <mergeCell ref="X178:Y179"/>
    <mergeCell ref="Z178:AA179"/>
    <mergeCell ref="AE178:AI179"/>
    <mergeCell ref="AX183:AX184"/>
    <mergeCell ref="AY183:AY184"/>
    <mergeCell ref="AZ183:AZ184"/>
    <mergeCell ref="BA183:BA184"/>
    <mergeCell ref="BB183:BB184"/>
    <mergeCell ref="BC183:BC184"/>
    <mergeCell ref="AJ183:AK184"/>
    <mergeCell ref="AL183:AM184"/>
    <mergeCell ref="AN183:AO184"/>
    <mergeCell ref="AP183:AQ184"/>
    <mergeCell ref="AV183:AV184"/>
    <mergeCell ref="AW183:AW184"/>
    <mergeCell ref="R183:S184"/>
    <mergeCell ref="T183:U184"/>
    <mergeCell ref="V183:W184"/>
    <mergeCell ref="X183:Y184"/>
    <mergeCell ref="Z183:AA184"/>
    <mergeCell ref="AE183:AI184"/>
    <mergeCell ref="C192:D192"/>
    <mergeCell ref="E192:AB192"/>
    <mergeCell ref="A194:I195"/>
    <mergeCell ref="B197:E198"/>
    <mergeCell ref="F197:G198"/>
    <mergeCell ref="H197:I198"/>
    <mergeCell ref="J197:K198"/>
    <mergeCell ref="L197:M198"/>
    <mergeCell ref="N197:O198"/>
    <mergeCell ref="P197:Q198"/>
    <mergeCell ref="C186:AB191"/>
    <mergeCell ref="AE188:AK189"/>
    <mergeCell ref="AL188:AQ189"/>
    <mergeCell ref="AV188:AV189"/>
    <mergeCell ref="AW188:AW189"/>
    <mergeCell ref="AX188:AY189"/>
    <mergeCell ref="AU189:AU190"/>
    <mergeCell ref="AW197:AW198"/>
    <mergeCell ref="AY197:AY198"/>
    <mergeCell ref="AZ197:AZ198"/>
    <mergeCell ref="B202:E203"/>
    <mergeCell ref="F202:G203"/>
    <mergeCell ref="H202:I203"/>
    <mergeCell ref="J202:K203"/>
    <mergeCell ref="L202:M203"/>
    <mergeCell ref="N202:O203"/>
    <mergeCell ref="P202:Q203"/>
    <mergeCell ref="AJ197:AK198"/>
    <mergeCell ref="AL197:AM198"/>
    <mergeCell ref="AN197:AO198"/>
    <mergeCell ref="AP197:AQ198"/>
    <mergeCell ref="AU197:AU198"/>
    <mergeCell ref="AV197:AV198"/>
    <mergeCell ref="R197:S198"/>
    <mergeCell ref="T197:U198"/>
    <mergeCell ref="V197:W198"/>
    <mergeCell ref="X197:Y198"/>
    <mergeCell ref="Z197:AA198"/>
    <mergeCell ref="AE197:AI198"/>
    <mergeCell ref="AV207:AV208"/>
    <mergeCell ref="AW207:AW208"/>
    <mergeCell ref="AX207:AY208"/>
    <mergeCell ref="AU208:AU209"/>
    <mergeCell ref="AX202:AX203"/>
    <mergeCell ref="AY202:AY203"/>
    <mergeCell ref="AZ202:AZ203"/>
    <mergeCell ref="BA202:BA203"/>
    <mergeCell ref="BB202:BB203"/>
    <mergeCell ref="BC202:BC203"/>
    <mergeCell ref="AJ202:AK203"/>
    <mergeCell ref="AL202:AM203"/>
    <mergeCell ref="AN202:AO203"/>
    <mergeCell ref="AP202:AQ203"/>
    <mergeCell ref="AV202:AV203"/>
    <mergeCell ref="AW202:AW203"/>
    <mergeCell ref="R202:S203"/>
    <mergeCell ref="T202:U203"/>
    <mergeCell ref="V202:W203"/>
    <mergeCell ref="X202:Y203"/>
    <mergeCell ref="Z202:AA203"/>
    <mergeCell ref="AE202:AI203"/>
    <mergeCell ref="C217:I220"/>
    <mergeCell ref="P217:R217"/>
    <mergeCell ref="V217:X217"/>
    <mergeCell ref="AG218:AL221"/>
    <mergeCell ref="AM218:AO221"/>
    <mergeCell ref="K219:L219"/>
    <mergeCell ref="U219:V219"/>
    <mergeCell ref="Z219:AB219"/>
    <mergeCell ref="C221:I223"/>
    <mergeCell ref="R222:T222"/>
    <mergeCell ref="C211:D211"/>
    <mergeCell ref="E211:AB211"/>
    <mergeCell ref="B212:AP212"/>
    <mergeCell ref="C215:I216"/>
    <mergeCell ref="J215:AF216"/>
    <mergeCell ref="AG215:AO216"/>
    <mergeCell ref="C205:AB210"/>
    <mergeCell ref="AE207:AK208"/>
    <mergeCell ref="AL207:AQ208"/>
    <mergeCell ref="W234:AR239"/>
    <mergeCell ref="H236:L237"/>
    <mergeCell ref="M236:S237"/>
    <mergeCell ref="T236:V237"/>
    <mergeCell ref="H238:L239"/>
    <mergeCell ref="M238:S239"/>
    <mergeCell ref="T238:V239"/>
    <mergeCell ref="T229:V230"/>
    <mergeCell ref="H231:L232"/>
    <mergeCell ref="M231:S232"/>
    <mergeCell ref="T231:V232"/>
    <mergeCell ref="C234:G239"/>
    <mergeCell ref="H234:L235"/>
    <mergeCell ref="M234:S235"/>
    <mergeCell ref="T234:V235"/>
    <mergeCell ref="X222:Z222"/>
    <mergeCell ref="AG222:AO224"/>
    <mergeCell ref="C224:I224"/>
    <mergeCell ref="C227:G232"/>
    <mergeCell ref="H227:L228"/>
    <mergeCell ref="M227:S228"/>
    <mergeCell ref="T227:V228"/>
    <mergeCell ref="W227:AR232"/>
    <mergeCell ref="H229:L230"/>
    <mergeCell ref="M229:S230"/>
    <mergeCell ref="AL251:AP254"/>
    <mergeCell ref="AV251:AV254"/>
    <mergeCell ref="AW251:AW254"/>
    <mergeCell ref="V252:X254"/>
    <mergeCell ref="Y252:AA254"/>
    <mergeCell ref="AB252:AE254"/>
    <mergeCell ref="AF252:AH254"/>
    <mergeCell ref="AI252:AK254"/>
    <mergeCell ref="D243:AR243"/>
    <mergeCell ref="D244:AR244"/>
    <mergeCell ref="D245:AS245"/>
    <mergeCell ref="D246:AR246"/>
    <mergeCell ref="C251:H254"/>
    <mergeCell ref="I251:K254"/>
    <mergeCell ref="L251:O254"/>
    <mergeCell ref="P251:U254"/>
    <mergeCell ref="V251:AE251"/>
    <mergeCell ref="AF251:AK251"/>
    <mergeCell ref="AI255:AK258"/>
    <mergeCell ref="AL255:AP258"/>
    <mergeCell ref="AU255:AU256"/>
    <mergeCell ref="AV255:AV258"/>
    <mergeCell ref="AW255:AW258"/>
    <mergeCell ref="AU257:AU258"/>
    <mergeCell ref="L255:O258"/>
    <mergeCell ref="P255:U258"/>
    <mergeCell ref="V255:X258"/>
    <mergeCell ref="Y255:AA258"/>
    <mergeCell ref="AB255:AE258"/>
    <mergeCell ref="AF255:AH258"/>
    <mergeCell ref="C255:C258"/>
    <mergeCell ref="D255:D258"/>
    <mergeCell ref="E255:E258"/>
    <mergeCell ref="F255:F258"/>
    <mergeCell ref="G255:H258"/>
    <mergeCell ref="I255:K258"/>
    <mergeCell ref="AI259:AK262"/>
    <mergeCell ref="AL259:AP262"/>
    <mergeCell ref="AU259:AU260"/>
    <mergeCell ref="AV259:AV262"/>
    <mergeCell ref="AW259:AW262"/>
    <mergeCell ref="AU261:AU262"/>
    <mergeCell ref="L259:O262"/>
    <mergeCell ref="P259:U262"/>
    <mergeCell ref="V259:X262"/>
    <mergeCell ref="Y259:AA262"/>
    <mergeCell ref="AB259:AE262"/>
    <mergeCell ref="AF259:AH262"/>
    <mergeCell ref="C259:C262"/>
    <mergeCell ref="D259:D262"/>
    <mergeCell ref="E259:E262"/>
    <mergeCell ref="F259:F262"/>
    <mergeCell ref="G259:H262"/>
    <mergeCell ref="I259:K262"/>
    <mergeCell ref="AI263:AK266"/>
    <mergeCell ref="AL263:AP266"/>
    <mergeCell ref="AU263:AU264"/>
    <mergeCell ref="AV263:AV266"/>
    <mergeCell ref="AW263:AW266"/>
    <mergeCell ref="AU265:AU266"/>
    <mergeCell ref="L263:O266"/>
    <mergeCell ref="P263:U266"/>
    <mergeCell ref="V263:X266"/>
    <mergeCell ref="Y263:AA266"/>
    <mergeCell ref="AB263:AE266"/>
    <mergeCell ref="AF263:AH266"/>
    <mergeCell ref="C263:C266"/>
    <mergeCell ref="D263:D266"/>
    <mergeCell ref="E263:E266"/>
    <mergeCell ref="F263:F266"/>
    <mergeCell ref="G263:H266"/>
    <mergeCell ref="I263:K266"/>
    <mergeCell ref="AI267:AK270"/>
    <mergeCell ref="AL267:AP270"/>
    <mergeCell ref="AU267:AU268"/>
    <mergeCell ref="AV267:AV270"/>
    <mergeCell ref="AW267:AW270"/>
    <mergeCell ref="AU269:AU270"/>
    <mergeCell ref="L267:O270"/>
    <mergeCell ref="P267:U270"/>
    <mergeCell ref="V267:X270"/>
    <mergeCell ref="Y267:AA270"/>
    <mergeCell ref="AB267:AE270"/>
    <mergeCell ref="AF267:AH270"/>
    <mergeCell ref="C267:C270"/>
    <mergeCell ref="D267:D270"/>
    <mergeCell ref="E267:E270"/>
    <mergeCell ref="F267:F270"/>
    <mergeCell ref="G267:H270"/>
    <mergeCell ref="I267:K270"/>
    <mergeCell ref="AI271:AK274"/>
    <mergeCell ref="AL271:AP274"/>
    <mergeCell ref="AU271:AU272"/>
    <mergeCell ref="AV271:AV274"/>
    <mergeCell ref="AW271:AW274"/>
    <mergeCell ref="AU273:AU274"/>
    <mergeCell ref="L271:O274"/>
    <mergeCell ref="P271:U274"/>
    <mergeCell ref="V271:X274"/>
    <mergeCell ref="Y271:AA274"/>
    <mergeCell ref="AB271:AE274"/>
    <mergeCell ref="AF271:AH274"/>
    <mergeCell ref="C271:C274"/>
    <mergeCell ref="D271:D274"/>
    <mergeCell ref="E271:E274"/>
    <mergeCell ref="F271:F274"/>
    <mergeCell ref="G271:H274"/>
    <mergeCell ref="I271:K274"/>
    <mergeCell ref="AI275:AK278"/>
    <mergeCell ref="AL275:AP278"/>
    <mergeCell ref="AU275:AU276"/>
    <mergeCell ref="AV275:AV278"/>
    <mergeCell ref="AW275:AW278"/>
    <mergeCell ref="AU277:AU278"/>
    <mergeCell ref="L275:O278"/>
    <mergeCell ref="P275:U278"/>
    <mergeCell ref="V275:X278"/>
    <mergeCell ref="Y275:AA278"/>
    <mergeCell ref="AB275:AE278"/>
    <mergeCell ref="AF275:AH278"/>
    <mergeCell ref="C275:C278"/>
    <mergeCell ref="D275:D278"/>
    <mergeCell ref="E275:E278"/>
    <mergeCell ref="F275:F278"/>
    <mergeCell ref="G275:H278"/>
    <mergeCell ref="I275:K278"/>
    <mergeCell ref="AI279:AK282"/>
    <mergeCell ref="AL279:AP282"/>
    <mergeCell ref="AU279:AU280"/>
    <mergeCell ref="AV279:AV282"/>
    <mergeCell ref="AW279:AW282"/>
    <mergeCell ref="AU281:AU282"/>
    <mergeCell ref="L279:O282"/>
    <mergeCell ref="P279:U282"/>
    <mergeCell ref="V279:X282"/>
    <mergeCell ref="Y279:AA282"/>
    <mergeCell ref="AB279:AE282"/>
    <mergeCell ref="AF279:AH282"/>
    <mergeCell ref="C279:C282"/>
    <mergeCell ref="D279:D282"/>
    <mergeCell ref="E279:E282"/>
    <mergeCell ref="F279:F282"/>
    <mergeCell ref="G279:H282"/>
    <mergeCell ref="I279:K282"/>
    <mergeCell ref="AI283:AK286"/>
    <mergeCell ref="AL283:AP286"/>
    <mergeCell ref="AU283:AU284"/>
    <mergeCell ref="AV283:AV286"/>
    <mergeCell ref="AW283:AW286"/>
    <mergeCell ref="AU285:AU286"/>
    <mergeCell ref="L283:O286"/>
    <mergeCell ref="P283:U286"/>
    <mergeCell ref="V283:X286"/>
    <mergeCell ref="Y283:AA286"/>
    <mergeCell ref="AB283:AE286"/>
    <mergeCell ref="AF283:AH286"/>
    <mergeCell ref="C283:C286"/>
    <mergeCell ref="D283:D286"/>
    <mergeCell ref="E283:E286"/>
    <mergeCell ref="F283:F286"/>
    <mergeCell ref="G283:H286"/>
    <mergeCell ref="I283:K286"/>
    <mergeCell ref="AI287:AK290"/>
    <mergeCell ref="AL287:AP290"/>
    <mergeCell ref="AU287:AU288"/>
    <mergeCell ref="AV287:AV290"/>
    <mergeCell ref="AW287:AW290"/>
    <mergeCell ref="AU289:AU290"/>
    <mergeCell ref="L287:O290"/>
    <mergeCell ref="P287:U290"/>
    <mergeCell ref="V287:X290"/>
    <mergeCell ref="Y287:AA290"/>
    <mergeCell ref="AB287:AE290"/>
    <mergeCell ref="AF287:AH290"/>
    <mergeCell ref="C287:C290"/>
    <mergeCell ref="D287:D290"/>
    <mergeCell ref="E287:E290"/>
    <mergeCell ref="F287:F290"/>
    <mergeCell ref="G287:H290"/>
    <mergeCell ref="I287:K290"/>
    <mergeCell ref="AI291:AK294"/>
    <mergeCell ref="AL291:AP294"/>
    <mergeCell ref="AU291:AU292"/>
    <mergeCell ref="AV291:AV294"/>
    <mergeCell ref="AW291:AW294"/>
    <mergeCell ref="AU293:AU294"/>
    <mergeCell ref="L291:O294"/>
    <mergeCell ref="P291:U294"/>
    <mergeCell ref="V291:X294"/>
    <mergeCell ref="Y291:AA294"/>
    <mergeCell ref="AB291:AE294"/>
    <mergeCell ref="AF291:AH294"/>
    <mergeCell ref="C291:C294"/>
    <mergeCell ref="D291:D294"/>
    <mergeCell ref="E291:E294"/>
    <mergeCell ref="F291:F294"/>
    <mergeCell ref="G291:H294"/>
    <mergeCell ref="I291:K294"/>
    <mergeCell ref="AI295:AK298"/>
    <mergeCell ref="AL295:AP298"/>
    <mergeCell ref="AU295:AU296"/>
    <mergeCell ref="AV295:AV298"/>
    <mergeCell ref="AW295:AW298"/>
    <mergeCell ref="AU297:AU298"/>
    <mergeCell ref="L295:O298"/>
    <mergeCell ref="P295:U298"/>
    <mergeCell ref="V295:X298"/>
    <mergeCell ref="Y295:AA298"/>
    <mergeCell ref="AB295:AE298"/>
    <mergeCell ref="AF295:AH298"/>
    <mergeCell ref="C295:C298"/>
    <mergeCell ref="D295:D298"/>
    <mergeCell ref="E295:E298"/>
    <mergeCell ref="F295:F298"/>
    <mergeCell ref="G295:H298"/>
    <mergeCell ref="I295:K298"/>
    <mergeCell ref="AI299:AK302"/>
    <mergeCell ref="AL299:AP302"/>
    <mergeCell ref="AU299:AU300"/>
    <mergeCell ref="AV299:AV302"/>
    <mergeCell ref="AW299:AW302"/>
    <mergeCell ref="AU301:AU302"/>
    <mergeCell ref="L299:O302"/>
    <mergeCell ref="P299:U302"/>
    <mergeCell ref="V299:X302"/>
    <mergeCell ref="Y299:AA302"/>
    <mergeCell ref="AB299:AE302"/>
    <mergeCell ref="AF299:AH302"/>
    <mergeCell ref="C299:C302"/>
    <mergeCell ref="D299:D302"/>
    <mergeCell ref="E299:E302"/>
    <mergeCell ref="F299:F302"/>
    <mergeCell ref="G299:H302"/>
    <mergeCell ref="I299:K302"/>
    <mergeCell ref="AI303:AK306"/>
    <mergeCell ref="AL303:AP306"/>
    <mergeCell ref="AU303:AU304"/>
    <mergeCell ref="AV303:AV306"/>
    <mergeCell ref="AW303:AW306"/>
    <mergeCell ref="AU305:AU306"/>
    <mergeCell ref="L303:O306"/>
    <mergeCell ref="P303:U306"/>
    <mergeCell ref="V303:X306"/>
    <mergeCell ref="Y303:AA306"/>
    <mergeCell ref="AB303:AE306"/>
    <mergeCell ref="AF303:AH306"/>
    <mergeCell ref="C303:C306"/>
    <mergeCell ref="D303:D306"/>
    <mergeCell ref="E303:E306"/>
    <mergeCell ref="F303:F306"/>
    <mergeCell ref="G303:H306"/>
    <mergeCell ref="I303:K306"/>
    <mergeCell ref="AI307:AK310"/>
    <mergeCell ref="AL307:AP310"/>
    <mergeCell ref="AU307:AU308"/>
    <mergeCell ref="AV307:AV310"/>
    <mergeCell ref="AW307:AW310"/>
    <mergeCell ref="AU309:AU310"/>
    <mergeCell ref="L307:O310"/>
    <mergeCell ref="P307:U310"/>
    <mergeCell ref="V307:X310"/>
    <mergeCell ref="Y307:AA310"/>
    <mergeCell ref="AB307:AE310"/>
    <mergeCell ref="AF307:AH310"/>
    <mergeCell ref="C307:C310"/>
    <mergeCell ref="D307:D310"/>
    <mergeCell ref="E307:E310"/>
    <mergeCell ref="F307:F310"/>
    <mergeCell ref="G307:H310"/>
    <mergeCell ref="I307:K310"/>
    <mergeCell ref="AI311:AK314"/>
    <mergeCell ref="AL311:AP314"/>
    <mergeCell ref="AU311:AU312"/>
    <mergeCell ref="AV311:AV314"/>
    <mergeCell ref="AW311:AW314"/>
    <mergeCell ref="AU313:AU314"/>
    <mergeCell ref="L311:O314"/>
    <mergeCell ref="P311:U314"/>
    <mergeCell ref="V311:X314"/>
    <mergeCell ref="Y311:AA314"/>
    <mergeCell ref="AB311:AE314"/>
    <mergeCell ref="AF311:AH314"/>
    <mergeCell ref="C311:C314"/>
    <mergeCell ref="D311:D314"/>
    <mergeCell ref="E311:E314"/>
    <mergeCell ref="F311:F314"/>
    <mergeCell ref="G311:H314"/>
    <mergeCell ref="I311:K314"/>
    <mergeCell ref="AI315:AK318"/>
    <mergeCell ref="AL315:AP318"/>
    <mergeCell ref="AU315:AU316"/>
    <mergeCell ref="AV315:AV318"/>
    <mergeCell ref="AW315:AW318"/>
    <mergeCell ref="AU317:AU318"/>
    <mergeCell ref="L315:O318"/>
    <mergeCell ref="P315:U318"/>
    <mergeCell ref="V315:X318"/>
    <mergeCell ref="Y315:AA318"/>
    <mergeCell ref="AB315:AE318"/>
    <mergeCell ref="AF315:AH318"/>
    <mergeCell ref="C315:C318"/>
    <mergeCell ref="D315:D318"/>
    <mergeCell ref="E315:E318"/>
    <mergeCell ref="F315:F318"/>
    <mergeCell ref="G315:H318"/>
    <mergeCell ref="I315:K318"/>
    <mergeCell ref="AI319:AK322"/>
    <mergeCell ref="AL319:AP322"/>
    <mergeCell ref="AU319:AU320"/>
    <mergeCell ref="AV319:AV322"/>
    <mergeCell ref="AW319:AW322"/>
    <mergeCell ref="AU321:AU322"/>
    <mergeCell ref="L319:O322"/>
    <mergeCell ref="P319:U322"/>
    <mergeCell ref="V319:X322"/>
    <mergeCell ref="Y319:AA322"/>
    <mergeCell ref="AB319:AE322"/>
    <mergeCell ref="AF319:AH322"/>
    <mergeCell ref="C319:C322"/>
    <mergeCell ref="D319:D322"/>
    <mergeCell ref="E319:E322"/>
    <mergeCell ref="F319:F322"/>
    <mergeCell ref="G319:H322"/>
    <mergeCell ref="I319:K322"/>
    <mergeCell ref="C331:C334"/>
    <mergeCell ref="D331:D334"/>
    <mergeCell ref="E331:E334"/>
    <mergeCell ref="F331:F334"/>
    <mergeCell ref="G331:H334"/>
    <mergeCell ref="P327:U330"/>
    <mergeCell ref="V327:X330"/>
    <mergeCell ref="Y327:AA330"/>
    <mergeCell ref="AB327:AE330"/>
    <mergeCell ref="AF327:AH330"/>
    <mergeCell ref="AI327:AK330"/>
    <mergeCell ref="C323:AH326"/>
    <mergeCell ref="AI323:AM326"/>
    <mergeCell ref="AN323:AP326"/>
    <mergeCell ref="C327:C330"/>
    <mergeCell ref="D327:D330"/>
    <mergeCell ref="E327:E330"/>
    <mergeCell ref="F327:F330"/>
    <mergeCell ref="G327:H330"/>
    <mergeCell ref="I327:K330"/>
    <mergeCell ref="L327:O330"/>
    <mergeCell ref="AF331:AH334"/>
    <mergeCell ref="AI331:AK334"/>
    <mergeCell ref="AL331:AP334"/>
    <mergeCell ref="AT331:AU334"/>
    <mergeCell ref="AV331:AV334"/>
    <mergeCell ref="AW331:AW334"/>
    <mergeCell ref="I331:K334"/>
    <mergeCell ref="L331:O334"/>
    <mergeCell ref="P331:U334"/>
    <mergeCell ref="V331:X334"/>
    <mergeCell ref="Y331:AA334"/>
    <mergeCell ref="AB331:AE334"/>
    <mergeCell ref="AL327:AP330"/>
    <mergeCell ref="AU327:AU328"/>
    <mergeCell ref="AV327:AV330"/>
    <mergeCell ref="AW327:AW330"/>
    <mergeCell ref="AU329:AU330"/>
    <mergeCell ref="AI335:AK338"/>
    <mergeCell ref="AL335:AP338"/>
    <mergeCell ref="AT335:AU338"/>
    <mergeCell ref="AV335:AV338"/>
    <mergeCell ref="AW335:AW338"/>
    <mergeCell ref="AY335:AZ338"/>
    <mergeCell ref="L335:O338"/>
    <mergeCell ref="P335:U338"/>
    <mergeCell ref="V335:X338"/>
    <mergeCell ref="Y335:AA338"/>
    <mergeCell ref="AB335:AE338"/>
    <mergeCell ref="AF335:AH338"/>
    <mergeCell ref="C335:C338"/>
    <mergeCell ref="D335:D338"/>
    <mergeCell ref="E335:E338"/>
    <mergeCell ref="F335:F338"/>
    <mergeCell ref="G335:H338"/>
    <mergeCell ref="I335:K338"/>
    <mergeCell ref="AI339:AK342"/>
    <mergeCell ref="AL339:AP342"/>
    <mergeCell ref="AT339:AU342"/>
    <mergeCell ref="AV339:AV342"/>
    <mergeCell ref="AW339:AW342"/>
    <mergeCell ref="AY339:AZ342"/>
    <mergeCell ref="L339:O342"/>
    <mergeCell ref="P339:U342"/>
    <mergeCell ref="V339:X342"/>
    <mergeCell ref="Y339:AA342"/>
    <mergeCell ref="AB339:AE342"/>
    <mergeCell ref="AF339:AH342"/>
    <mergeCell ref="C339:C342"/>
    <mergeCell ref="D339:D342"/>
    <mergeCell ref="E339:E342"/>
    <mergeCell ref="F339:F342"/>
    <mergeCell ref="G339:H342"/>
    <mergeCell ref="I339:K342"/>
    <mergeCell ref="AI343:AK346"/>
    <mergeCell ref="AL343:AP346"/>
    <mergeCell ref="AT343:AU346"/>
    <mergeCell ref="AV343:AV346"/>
    <mergeCell ref="AW343:AW346"/>
    <mergeCell ref="AY343:AZ346"/>
    <mergeCell ref="L343:O346"/>
    <mergeCell ref="P343:U346"/>
    <mergeCell ref="V343:X346"/>
    <mergeCell ref="Y343:AA346"/>
    <mergeCell ref="AB343:AE346"/>
    <mergeCell ref="AF343:AH346"/>
    <mergeCell ref="C343:C346"/>
    <mergeCell ref="D343:D346"/>
    <mergeCell ref="E343:E346"/>
    <mergeCell ref="F343:F346"/>
    <mergeCell ref="G343:H346"/>
    <mergeCell ref="I343:K346"/>
    <mergeCell ref="C351:C354"/>
    <mergeCell ref="D351:D354"/>
    <mergeCell ref="E351:E354"/>
    <mergeCell ref="F351:F354"/>
    <mergeCell ref="G351:H354"/>
    <mergeCell ref="I351:K354"/>
    <mergeCell ref="L351:O354"/>
    <mergeCell ref="P351:U354"/>
    <mergeCell ref="AI347:AK350"/>
    <mergeCell ref="AL347:AP350"/>
    <mergeCell ref="AT347:AT350"/>
    <mergeCell ref="AU347:AU350"/>
    <mergeCell ref="AV347:AV350"/>
    <mergeCell ref="AW347:AW350"/>
    <mergeCell ref="L347:O350"/>
    <mergeCell ref="P347:U350"/>
    <mergeCell ref="V347:X350"/>
    <mergeCell ref="Y347:AA350"/>
    <mergeCell ref="AB347:AE350"/>
    <mergeCell ref="AF347:AH350"/>
    <mergeCell ref="C347:C350"/>
    <mergeCell ref="D347:D350"/>
    <mergeCell ref="E347:E350"/>
    <mergeCell ref="F347:F350"/>
    <mergeCell ref="G347:H350"/>
    <mergeCell ref="I347:K350"/>
    <mergeCell ref="F355:F358"/>
    <mergeCell ref="G355:H358"/>
    <mergeCell ref="I355:K358"/>
    <mergeCell ref="AT351:AT354"/>
    <mergeCell ref="AU351:AU354"/>
    <mergeCell ref="AV351:AV354"/>
    <mergeCell ref="AW351:AW354"/>
    <mergeCell ref="AY351:AY354"/>
    <mergeCell ref="AZ351:AZ354"/>
    <mergeCell ref="V351:X354"/>
    <mergeCell ref="Y351:AA354"/>
    <mergeCell ref="AB351:AE354"/>
    <mergeCell ref="AF351:AH354"/>
    <mergeCell ref="AI351:AK354"/>
    <mergeCell ref="AL351:AP354"/>
    <mergeCell ref="AY347:AY350"/>
    <mergeCell ref="AZ347:AZ350"/>
    <mergeCell ref="AZ359:AZ362"/>
    <mergeCell ref="V359:X362"/>
    <mergeCell ref="Y359:AA362"/>
    <mergeCell ref="AB359:AE362"/>
    <mergeCell ref="AF359:AH362"/>
    <mergeCell ref="AI359:AK362"/>
    <mergeCell ref="AL359:AP362"/>
    <mergeCell ref="AY355:AY358"/>
    <mergeCell ref="AZ355:AZ358"/>
    <mergeCell ref="C359:C362"/>
    <mergeCell ref="D359:D362"/>
    <mergeCell ref="E359:E362"/>
    <mergeCell ref="F359:F362"/>
    <mergeCell ref="G359:H362"/>
    <mergeCell ref="I359:K362"/>
    <mergeCell ref="L359:O362"/>
    <mergeCell ref="P359:U362"/>
    <mergeCell ref="AI355:AK358"/>
    <mergeCell ref="AL355:AP358"/>
    <mergeCell ref="AT355:AT358"/>
    <mergeCell ref="AU355:AU358"/>
    <mergeCell ref="AV355:AV358"/>
    <mergeCell ref="AW355:AW358"/>
    <mergeCell ref="L355:O358"/>
    <mergeCell ref="P355:U358"/>
    <mergeCell ref="V355:X358"/>
    <mergeCell ref="Y355:AA358"/>
    <mergeCell ref="AB355:AE358"/>
    <mergeCell ref="AF355:AH358"/>
    <mergeCell ref="C355:C358"/>
    <mergeCell ref="D355:D358"/>
    <mergeCell ref="E355:E358"/>
    <mergeCell ref="L363:O366"/>
    <mergeCell ref="P363:U366"/>
    <mergeCell ref="V363:X366"/>
    <mergeCell ref="Y363:AA366"/>
    <mergeCell ref="AB363:AE366"/>
    <mergeCell ref="AF363:AH366"/>
    <mergeCell ref="C363:C366"/>
    <mergeCell ref="D363:D366"/>
    <mergeCell ref="E363:E366"/>
    <mergeCell ref="F363:F366"/>
    <mergeCell ref="G363:H366"/>
    <mergeCell ref="I363:K366"/>
    <mergeCell ref="AT359:AT362"/>
    <mergeCell ref="AU359:AU362"/>
    <mergeCell ref="AV359:AV362"/>
    <mergeCell ref="AW359:AW362"/>
    <mergeCell ref="AY359:AY362"/>
    <mergeCell ref="AT367:AU370"/>
    <mergeCell ref="AV367:AV370"/>
    <mergeCell ref="AW367:AW370"/>
    <mergeCell ref="AY367:AZ370"/>
    <mergeCell ref="C371:C374"/>
    <mergeCell ref="D371:D374"/>
    <mergeCell ref="E371:E374"/>
    <mergeCell ref="F371:F374"/>
    <mergeCell ref="G371:H374"/>
    <mergeCell ref="I371:K374"/>
    <mergeCell ref="V367:X370"/>
    <mergeCell ref="Y367:AA370"/>
    <mergeCell ref="AB367:AE370"/>
    <mergeCell ref="AF367:AH370"/>
    <mergeCell ref="AI367:AK370"/>
    <mergeCell ref="AL367:AP370"/>
    <mergeCell ref="AY363:AY366"/>
    <mergeCell ref="AZ363:AZ366"/>
    <mergeCell ref="C367:C370"/>
    <mergeCell ref="D367:D370"/>
    <mergeCell ref="E367:E370"/>
    <mergeCell ref="F367:F370"/>
    <mergeCell ref="G367:H370"/>
    <mergeCell ref="I367:K370"/>
    <mergeCell ref="L367:O370"/>
    <mergeCell ref="P367:U370"/>
    <mergeCell ref="AI363:AK366"/>
    <mergeCell ref="AL363:AP366"/>
    <mergeCell ref="AT363:AT366"/>
    <mergeCell ref="AU363:AU366"/>
    <mergeCell ref="AV363:AV366"/>
    <mergeCell ref="AW363:AW366"/>
    <mergeCell ref="AB375:AE378"/>
    <mergeCell ref="AF375:AH378"/>
    <mergeCell ref="C375:C378"/>
    <mergeCell ref="D375:D378"/>
    <mergeCell ref="E375:E378"/>
    <mergeCell ref="F375:F378"/>
    <mergeCell ref="G375:H378"/>
    <mergeCell ref="I375:K378"/>
    <mergeCell ref="AI371:AK374"/>
    <mergeCell ref="AL371:AP374"/>
    <mergeCell ref="AT371:AU374"/>
    <mergeCell ref="AV371:AV374"/>
    <mergeCell ref="AW371:AW374"/>
    <mergeCell ref="AY371:AZ374"/>
    <mergeCell ref="L371:O374"/>
    <mergeCell ref="P371:U374"/>
    <mergeCell ref="V371:X374"/>
    <mergeCell ref="Y371:AA374"/>
    <mergeCell ref="AB371:AE374"/>
    <mergeCell ref="AF371:AH374"/>
    <mergeCell ref="AT379:AT382"/>
    <mergeCell ref="AU379:AU382"/>
    <mergeCell ref="AV379:AV382"/>
    <mergeCell ref="AW379:AW382"/>
    <mergeCell ref="AY379:AY382"/>
    <mergeCell ref="AZ379:AZ382"/>
    <mergeCell ref="V379:X382"/>
    <mergeCell ref="Y379:AA382"/>
    <mergeCell ref="AB379:AE382"/>
    <mergeCell ref="AF379:AH382"/>
    <mergeCell ref="AI379:AK382"/>
    <mergeCell ref="AL379:AP382"/>
    <mergeCell ref="AY375:AY378"/>
    <mergeCell ref="AZ375:AZ378"/>
    <mergeCell ref="C379:C382"/>
    <mergeCell ref="D379:D382"/>
    <mergeCell ref="E379:E382"/>
    <mergeCell ref="F379:F382"/>
    <mergeCell ref="G379:H382"/>
    <mergeCell ref="I379:K382"/>
    <mergeCell ref="L379:O382"/>
    <mergeCell ref="P379:U382"/>
    <mergeCell ref="AI375:AK378"/>
    <mergeCell ref="AL375:AP378"/>
    <mergeCell ref="AT375:AT378"/>
    <mergeCell ref="AU375:AU378"/>
    <mergeCell ref="AV375:AV378"/>
    <mergeCell ref="AW375:AW378"/>
    <mergeCell ref="L375:O378"/>
    <mergeCell ref="P375:U378"/>
    <mergeCell ref="V375:X378"/>
    <mergeCell ref="Y375:AA378"/>
    <mergeCell ref="AY383:AY386"/>
    <mergeCell ref="AZ383:AZ386"/>
    <mergeCell ref="C387:C390"/>
    <mergeCell ref="D387:D390"/>
    <mergeCell ref="E387:E390"/>
    <mergeCell ref="F387:F390"/>
    <mergeCell ref="G387:H390"/>
    <mergeCell ref="I387:K390"/>
    <mergeCell ref="L387:O390"/>
    <mergeCell ref="P387:U390"/>
    <mergeCell ref="AI383:AK386"/>
    <mergeCell ref="AL383:AP386"/>
    <mergeCell ref="AT383:AT386"/>
    <mergeCell ref="AU383:AU386"/>
    <mergeCell ref="AV383:AV386"/>
    <mergeCell ref="AW383:AW386"/>
    <mergeCell ref="L383:O386"/>
    <mergeCell ref="P383:U386"/>
    <mergeCell ref="V383:X386"/>
    <mergeCell ref="Y383:AA386"/>
    <mergeCell ref="AB383:AE386"/>
    <mergeCell ref="AF383:AH386"/>
    <mergeCell ref="C383:C386"/>
    <mergeCell ref="D383:D386"/>
    <mergeCell ref="E383:E386"/>
    <mergeCell ref="F383:F386"/>
    <mergeCell ref="G383:H386"/>
    <mergeCell ref="I383:K386"/>
    <mergeCell ref="AB391:AE394"/>
    <mergeCell ref="AF391:AH394"/>
    <mergeCell ref="C391:C394"/>
    <mergeCell ref="D391:D394"/>
    <mergeCell ref="E391:E394"/>
    <mergeCell ref="F391:F394"/>
    <mergeCell ref="G391:H394"/>
    <mergeCell ref="I391:K394"/>
    <mergeCell ref="AT387:AT390"/>
    <mergeCell ref="AU387:AU390"/>
    <mergeCell ref="AV387:AV390"/>
    <mergeCell ref="AW387:AW390"/>
    <mergeCell ref="AY387:AY390"/>
    <mergeCell ref="AZ387:AZ390"/>
    <mergeCell ref="V387:X390"/>
    <mergeCell ref="Y387:AA390"/>
    <mergeCell ref="AB387:AE390"/>
    <mergeCell ref="AF387:AH390"/>
    <mergeCell ref="AI387:AK390"/>
    <mergeCell ref="AL387:AP390"/>
    <mergeCell ref="C399:C402"/>
    <mergeCell ref="D399:D402"/>
    <mergeCell ref="E399:E402"/>
    <mergeCell ref="F399:F402"/>
    <mergeCell ref="G399:H402"/>
    <mergeCell ref="I399:K402"/>
    <mergeCell ref="V395:X398"/>
    <mergeCell ref="Y395:AA398"/>
    <mergeCell ref="AB395:AE398"/>
    <mergeCell ref="AF395:AH398"/>
    <mergeCell ref="AI395:AK398"/>
    <mergeCell ref="AL395:AP398"/>
    <mergeCell ref="AY391:AY394"/>
    <mergeCell ref="AZ391:AZ394"/>
    <mergeCell ref="C395:C398"/>
    <mergeCell ref="D395:D398"/>
    <mergeCell ref="E395:E398"/>
    <mergeCell ref="F395:F398"/>
    <mergeCell ref="G395:H398"/>
    <mergeCell ref="I395:K398"/>
    <mergeCell ref="L395:O398"/>
    <mergeCell ref="P395:U398"/>
    <mergeCell ref="AI391:AK394"/>
    <mergeCell ref="AL391:AP394"/>
    <mergeCell ref="AT391:AT394"/>
    <mergeCell ref="AU391:AU394"/>
    <mergeCell ref="AV391:AV394"/>
    <mergeCell ref="AW391:AW394"/>
    <mergeCell ref="L391:O394"/>
    <mergeCell ref="P391:U394"/>
    <mergeCell ref="V391:X394"/>
    <mergeCell ref="Y391:AA394"/>
    <mergeCell ref="F403:F406"/>
    <mergeCell ref="G403:H406"/>
    <mergeCell ref="I403:K406"/>
    <mergeCell ref="AI399:AK402"/>
    <mergeCell ref="AL399:AP402"/>
    <mergeCell ref="AT399:AU402"/>
    <mergeCell ref="AV399:AV402"/>
    <mergeCell ref="AW399:AW402"/>
    <mergeCell ref="AY399:AZ402"/>
    <mergeCell ref="L399:O402"/>
    <mergeCell ref="P399:U402"/>
    <mergeCell ref="V399:X402"/>
    <mergeCell ref="Y399:AA402"/>
    <mergeCell ref="AB399:AE402"/>
    <mergeCell ref="AF399:AH402"/>
    <mergeCell ref="AT395:AU398"/>
    <mergeCell ref="AV395:AV398"/>
    <mergeCell ref="AW395:AW398"/>
    <mergeCell ref="AY395:AZ398"/>
    <mergeCell ref="BD407:BE410"/>
    <mergeCell ref="BF407:BJ410"/>
    <mergeCell ref="C411:C414"/>
    <mergeCell ref="D411:D414"/>
    <mergeCell ref="E411:E414"/>
    <mergeCell ref="F411:F414"/>
    <mergeCell ref="G411:H414"/>
    <mergeCell ref="I411:K414"/>
    <mergeCell ref="L411:O414"/>
    <mergeCell ref="P411:U414"/>
    <mergeCell ref="AY403:AY406"/>
    <mergeCell ref="AZ403:AZ406"/>
    <mergeCell ref="C407:AH410"/>
    <mergeCell ref="AI407:AM410"/>
    <mergeCell ref="AN407:AP410"/>
    <mergeCell ref="AT407:AU410"/>
    <mergeCell ref="AV407:AZ410"/>
    <mergeCell ref="AI403:AK406"/>
    <mergeCell ref="AL403:AP406"/>
    <mergeCell ref="AT403:AT406"/>
    <mergeCell ref="AU403:AU406"/>
    <mergeCell ref="AV403:AV406"/>
    <mergeCell ref="AW403:AW406"/>
    <mergeCell ref="L403:O406"/>
    <mergeCell ref="P403:U406"/>
    <mergeCell ref="V403:X406"/>
    <mergeCell ref="Y403:AA406"/>
    <mergeCell ref="AB403:AE406"/>
    <mergeCell ref="AF403:AH406"/>
    <mergeCell ref="C403:C406"/>
    <mergeCell ref="D403:D406"/>
    <mergeCell ref="E403:E406"/>
    <mergeCell ref="AI415:AK418"/>
    <mergeCell ref="AL415:AP418"/>
    <mergeCell ref="AT415:AU418"/>
    <mergeCell ref="AV415:AV418"/>
    <mergeCell ref="AW415:AW418"/>
    <mergeCell ref="C419:C422"/>
    <mergeCell ref="D419:D422"/>
    <mergeCell ref="E419:E422"/>
    <mergeCell ref="F419:F422"/>
    <mergeCell ref="G419:H422"/>
    <mergeCell ref="L415:O418"/>
    <mergeCell ref="P415:U418"/>
    <mergeCell ref="V415:X418"/>
    <mergeCell ref="Y415:AA418"/>
    <mergeCell ref="AB415:AE418"/>
    <mergeCell ref="AF415:AH418"/>
    <mergeCell ref="AU411:AU412"/>
    <mergeCell ref="AV411:AV414"/>
    <mergeCell ref="AW411:AW414"/>
    <mergeCell ref="AU413:AU414"/>
    <mergeCell ref="C415:C418"/>
    <mergeCell ref="D415:D418"/>
    <mergeCell ref="E415:E418"/>
    <mergeCell ref="F415:F418"/>
    <mergeCell ref="G415:H418"/>
    <mergeCell ref="I415:K418"/>
    <mergeCell ref="V411:X414"/>
    <mergeCell ref="Y411:AA414"/>
    <mergeCell ref="AB411:AE414"/>
    <mergeCell ref="AF411:AH414"/>
    <mergeCell ref="AI411:AK414"/>
    <mergeCell ref="AL411:AP414"/>
    <mergeCell ref="AY419:AZ422"/>
    <mergeCell ref="C423:C426"/>
    <mergeCell ref="D423:D426"/>
    <mergeCell ref="E423:E426"/>
    <mergeCell ref="F423:F426"/>
    <mergeCell ref="G423:H426"/>
    <mergeCell ref="I423:K426"/>
    <mergeCell ref="L423:O426"/>
    <mergeCell ref="P423:U426"/>
    <mergeCell ref="V423:X426"/>
    <mergeCell ref="AF419:AH422"/>
    <mergeCell ref="AI419:AK422"/>
    <mergeCell ref="AL419:AP422"/>
    <mergeCell ref="AT419:AU422"/>
    <mergeCell ref="AV419:AV422"/>
    <mergeCell ref="AW419:AW422"/>
    <mergeCell ref="I419:K422"/>
    <mergeCell ref="L419:O422"/>
    <mergeCell ref="P419:U422"/>
    <mergeCell ref="V419:X422"/>
    <mergeCell ref="Y419:AA422"/>
    <mergeCell ref="AB419:AE422"/>
    <mergeCell ref="AL427:AP430"/>
    <mergeCell ref="AT427:AU430"/>
    <mergeCell ref="AV427:AV430"/>
    <mergeCell ref="AW427:AW430"/>
    <mergeCell ref="AY427:AZ430"/>
    <mergeCell ref="C431:C434"/>
    <mergeCell ref="D431:D434"/>
    <mergeCell ref="E431:E434"/>
    <mergeCell ref="F431:F434"/>
    <mergeCell ref="G431:H434"/>
    <mergeCell ref="P427:U430"/>
    <mergeCell ref="V427:X430"/>
    <mergeCell ref="Y427:AA430"/>
    <mergeCell ref="AB427:AE430"/>
    <mergeCell ref="AF427:AH430"/>
    <mergeCell ref="AI427:AK430"/>
    <mergeCell ref="AV423:AV426"/>
    <mergeCell ref="AW423:AW426"/>
    <mergeCell ref="AY423:AZ426"/>
    <mergeCell ref="C427:C430"/>
    <mergeCell ref="D427:D430"/>
    <mergeCell ref="E427:E430"/>
    <mergeCell ref="F427:F430"/>
    <mergeCell ref="G427:H430"/>
    <mergeCell ref="I427:K430"/>
    <mergeCell ref="L427:O430"/>
    <mergeCell ref="Y423:AA426"/>
    <mergeCell ref="AB423:AE426"/>
    <mergeCell ref="AF423:AH426"/>
    <mergeCell ref="AI423:AK426"/>
    <mergeCell ref="AL423:AP426"/>
    <mergeCell ref="AT423:AU426"/>
    <mergeCell ref="P435:U438"/>
    <mergeCell ref="V435:X438"/>
    <mergeCell ref="Y435:AA438"/>
    <mergeCell ref="AB435:AE438"/>
    <mergeCell ref="AF435:AH438"/>
    <mergeCell ref="AI435:AK438"/>
    <mergeCell ref="AW431:AW434"/>
    <mergeCell ref="AY431:AY434"/>
    <mergeCell ref="AZ431:AZ434"/>
    <mergeCell ref="C435:C438"/>
    <mergeCell ref="D435:D438"/>
    <mergeCell ref="E435:E438"/>
    <mergeCell ref="F435:F438"/>
    <mergeCell ref="G435:H438"/>
    <mergeCell ref="I435:K438"/>
    <mergeCell ref="L435:O438"/>
    <mergeCell ref="AF431:AH434"/>
    <mergeCell ref="AI431:AK434"/>
    <mergeCell ref="AL431:AP434"/>
    <mergeCell ref="AT431:AT434"/>
    <mergeCell ref="AU431:AU434"/>
    <mergeCell ref="AV431:AV434"/>
    <mergeCell ref="I431:K434"/>
    <mergeCell ref="L431:O434"/>
    <mergeCell ref="P431:U434"/>
    <mergeCell ref="V431:X434"/>
    <mergeCell ref="Y431:AA434"/>
    <mergeCell ref="AB431:AE434"/>
    <mergeCell ref="AU439:AU442"/>
    <mergeCell ref="AV439:AV442"/>
    <mergeCell ref="AW439:AW442"/>
    <mergeCell ref="AY439:AY442"/>
    <mergeCell ref="AZ439:AZ442"/>
    <mergeCell ref="C443:C446"/>
    <mergeCell ref="D443:D446"/>
    <mergeCell ref="E443:E446"/>
    <mergeCell ref="F443:F446"/>
    <mergeCell ref="G443:H446"/>
    <mergeCell ref="Y439:AA442"/>
    <mergeCell ref="AB439:AE442"/>
    <mergeCell ref="AF439:AH442"/>
    <mergeCell ref="AI439:AK442"/>
    <mergeCell ref="AL439:AP442"/>
    <mergeCell ref="AT439:AT442"/>
    <mergeCell ref="AZ435:AZ438"/>
    <mergeCell ref="C439:C442"/>
    <mergeCell ref="D439:D442"/>
    <mergeCell ref="E439:E442"/>
    <mergeCell ref="F439:F442"/>
    <mergeCell ref="G439:H442"/>
    <mergeCell ref="I439:K442"/>
    <mergeCell ref="L439:O442"/>
    <mergeCell ref="P439:U442"/>
    <mergeCell ref="V439:X442"/>
    <mergeCell ref="AL435:AP438"/>
    <mergeCell ref="AT435:AT438"/>
    <mergeCell ref="AU435:AU438"/>
    <mergeCell ref="AV435:AV438"/>
    <mergeCell ref="AW435:AW438"/>
    <mergeCell ref="AY435:AY438"/>
    <mergeCell ref="AW443:AW446"/>
    <mergeCell ref="AY443:AY446"/>
    <mergeCell ref="AZ443:AZ446"/>
    <mergeCell ref="C447:C450"/>
    <mergeCell ref="D447:D450"/>
    <mergeCell ref="E447:E450"/>
    <mergeCell ref="F447:F450"/>
    <mergeCell ref="G447:H450"/>
    <mergeCell ref="I447:K450"/>
    <mergeCell ref="L447:O450"/>
    <mergeCell ref="AF443:AH446"/>
    <mergeCell ref="AI443:AK446"/>
    <mergeCell ref="AL443:AP446"/>
    <mergeCell ref="AT443:AT446"/>
    <mergeCell ref="AU443:AU446"/>
    <mergeCell ref="AV443:AV446"/>
    <mergeCell ref="I443:K446"/>
    <mergeCell ref="L443:O446"/>
    <mergeCell ref="P443:U446"/>
    <mergeCell ref="V443:X446"/>
    <mergeCell ref="Y443:AA446"/>
    <mergeCell ref="AB443:AE446"/>
    <mergeCell ref="AZ447:AZ450"/>
    <mergeCell ref="C451:C454"/>
    <mergeCell ref="D451:D454"/>
    <mergeCell ref="E451:E454"/>
    <mergeCell ref="F451:F454"/>
    <mergeCell ref="G451:H454"/>
    <mergeCell ref="I451:K454"/>
    <mergeCell ref="L451:O454"/>
    <mergeCell ref="P451:U454"/>
    <mergeCell ref="V451:X454"/>
    <mergeCell ref="AL447:AP450"/>
    <mergeCell ref="AT447:AT450"/>
    <mergeCell ref="AU447:AU450"/>
    <mergeCell ref="AV447:AV450"/>
    <mergeCell ref="AW447:AW450"/>
    <mergeCell ref="AY447:AY450"/>
    <mergeCell ref="P447:U450"/>
    <mergeCell ref="V447:X450"/>
    <mergeCell ref="Y447:AA450"/>
    <mergeCell ref="AB447:AE450"/>
    <mergeCell ref="AF447:AH450"/>
    <mergeCell ref="AI447:AK450"/>
    <mergeCell ref="AL455:AP458"/>
    <mergeCell ref="AT455:AU458"/>
    <mergeCell ref="AV455:AV458"/>
    <mergeCell ref="AW455:AW458"/>
    <mergeCell ref="AY455:AZ458"/>
    <mergeCell ref="C459:C462"/>
    <mergeCell ref="D459:D462"/>
    <mergeCell ref="E459:E462"/>
    <mergeCell ref="F459:F462"/>
    <mergeCell ref="G459:H462"/>
    <mergeCell ref="P455:U458"/>
    <mergeCell ref="V455:X458"/>
    <mergeCell ref="Y455:AA458"/>
    <mergeCell ref="AB455:AE458"/>
    <mergeCell ref="AF455:AH458"/>
    <mergeCell ref="AI455:AK458"/>
    <mergeCell ref="AV451:AV454"/>
    <mergeCell ref="AW451:AW454"/>
    <mergeCell ref="AY451:AZ454"/>
    <mergeCell ref="C455:C458"/>
    <mergeCell ref="D455:D458"/>
    <mergeCell ref="E455:E458"/>
    <mergeCell ref="F455:F458"/>
    <mergeCell ref="G455:H458"/>
    <mergeCell ref="I455:K458"/>
    <mergeCell ref="L455:O458"/>
    <mergeCell ref="Y451:AA454"/>
    <mergeCell ref="AB451:AE454"/>
    <mergeCell ref="AF451:AH454"/>
    <mergeCell ref="AI451:AK454"/>
    <mergeCell ref="AL451:AP454"/>
    <mergeCell ref="AT451:AU454"/>
    <mergeCell ref="P463:U466"/>
    <mergeCell ref="V463:X466"/>
    <mergeCell ref="Y463:AA466"/>
    <mergeCell ref="AB463:AE466"/>
    <mergeCell ref="AF463:AH466"/>
    <mergeCell ref="AI463:AK466"/>
    <mergeCell ref="AW459:AW462"/>
    <mergeCell ref="AY459:AY462"/>
    <mergeCell ref="AZ459:AZ462"/>
    <mergeCell ref="C463:C466"/>
    <mergeCell ref="D463:D466"/>
    <mergeCell ref="E463:E466"/>
    <mergeCell ref="F463:F466"/>
    <mergeCell ref="G463:H466"/>
    <mergeCell ref="I463:K466"/>
    <mergeCell ref="L463:O466"/>
    <mergeCell ref="AF459:AH462"/>
    <mergeCell ref="AI459:AK462"/>
    <mergeCell ref="AL459:AP462"/>
    <mergeCell ref="AT459:AT462"/>
    <mergeCell ref="AU459:AU462"/>
    <mergeCell ref="AV459:AV462"/>
    <mergeCell ref="I459:K462"/>
    <mergeCell ref="L459:O462"/>
    <mergeCell ref="P459:U462"/>
    <mergeCell ref="V459:X462"/>
    <mergeCell ref="Y459:AA462"/>
    <mergeCell ref="AB459:AE462"/>
    <mergeCell ref="AU467:AU470"/>
    <mergeCell ref="AV467:AV470"/>
    <mergeCell ref="AW467:AW470"/>
    <mergeCell ref="AY467:AY470"/>
    <mergeCell ref="AZ467:AZ470"/>
    <mergeCell ref="C471:C474"/>
    <mergeCell ref="D471:D474"/>
    <mergeCell ref="E471:E474"/>
    <mergeCell ref="F471:F474"/>
    <mergeCell ref="G471:H474"/>
    <mergeCell ref="Y467:AA470"/>
    <mergeCell ref="AB467:AE470"/>
    <mergeCell ref="AF467:AH470"/>
    <mergeCell ref="AI467:AK470"/>
    <mergeCell ref="AL467:AP470"/>
    <mergeCell ref="AT467:AT470"/>
    <mergeCell ref="AZ463:AZ466"/>
    <mergeCell ref="C467:C470"/>
    <mergeCell ref="D467:D470"/>
    <mergeCell ref="E467:E470"/>
    <mergeCell ref="F467:F470"/>
    <mergeCell ref="G467:H470"/>
    <mergeCell ref="I467:K470"/>
    <mergeCell ref="L467:O470"/>
    <mergeCell ref="P467:U470"/>
    <mergeCell ref="V467:X470"/>
    <mergeCell ref="AL463:AP466"/>
    <mergeCell ref="AT463:AT466"/>
    <mergeCell ref="AU463:AU466"/>
    <mergeCell ref="AV463:AV466"/>
    <mergeCell ref="AW463:AW466"/>
    <mergeCell ref="AY463:AY466"/>
    <mergeCell ref="P475:U478"/>
    <mergeCell ref="V475:X478"/>
    <mergeCell ref="Y475:AA478"/>
    <mergeCell ref="AB475:AE478"/>
    <mergeCell ref="AF475:AH478"/>
    <mergeCell ref="AI475:AK478"/>
    <mergeCell ref="AW471:AW474"/>
    <mergeCell ref="AY471:AY474"/>
    <mergeCell ref="AZ471:AZ474"/>
    <mergeCell ref="C475:C478"/>
    <mergeCell ref="D475:D478"/>
    <mergeCell ref="E475:E478"/>
    <mergeCell ref="F475:F478"/>
    <mergeCell ref="G475:H478"/>
    <mergeCell ref="I475:K478"/>
    <mergeCell ref="L475:O478"/>
    <mergeCell ref="AF471:AH474"/>
    <mergeCell ref="AI471:AK474"/>
    <mergeCell ref="AL471:AP474"/>
    <mergeCell ref="AT471:AT474"/>
    <mergeCell ref="AU471:AU474"/>
    <mergeCell ref="AV471:AV474"/>
    <mergeCell ref="I471:K474"/>
    <mergeCell ref="L471:O474"/>
    <mergeCell ref="P471:U474"/>
    <mergeCell ref="V471:X474"/>
    <mergeCell ref="Y471:AA474"/>
    <mergeCell ref="AB471:AE474"/>
    <mergeCell ref="AV479:AV482"/>
    <mergeCell ref="AW479:AW482"/>
    <mergeCell ref="AY479:AZ482"/>
    <mergeCell ref="C483:C486"/>
    <mergeCell ref="D483:D486"/>
    <mergeCell ref="E483:E486"/>
    <mergeCell ref="F483:F486"/>
    <mergeCell ref="G483:H486"/>
    <mergeCell ref="I483:K486"/>
    <mergeCell ref="L483:O486"/>
    <mergeCell ref="Y479:AA482"/>
    <mergeCell ref="AB479:AE482"/>
    <mergeCell ref="AF479:AH482"/>
    <mergeCell ref="AI479:AK482"/>
    <mergeCell ref="AL479:AP482"/>
    <mergeCell ref="AT479:AU482"/>
    <mergeCell ref="AZ475:AZ478"/>
    <mergeCell ref="C479:C482"/>
    <mergeCell ref="D479:D482"/>
    <mergeCell ref="E479:E482"/>
    <mergeCell ref="F479:F482"/>
    <mergeCell ref="G479:H482"/>
    <mergeCell ref="I479:K482"/>
    <mergeCell ref="L479:O482"/>
    <mergeCell ref="P479:U482"/>
    <mergeCell ref="V479:X482"/>
    <mergeCell ref="AL475:AP478"/>
    <mergeCell ref="AT475:AT478"/>
    <mergeCell ref="AU475:AU478"/>
    <mergeCell ref="AV475:AV478"/>
    <mergeCell ref="AW475:AW478"/>
    <mergeCell ref="AY475:AY478"/>
    <mergeCell ref="AB487:AE490"/>
    <mergeCell ref="AL483:AP486"/>
    <mergeCell ref="AT483:AU486"/>
    <mergeCell ref="AV483:AV486"/>
    <mergeCell ref="AW483:AW486"/>
    <mergeCell ref="AY483:AZ486"/>
    <mergeCell ref="C487:C490"/>
    <mergeCell ref="D487:D490"/>
    <mergeCell ref="E487:E490"/>
    <mergeCell ref="F487:F490"/>
    <mergeCell ref="G487:H490"/>
    <mergeCell ref="P483:U486"/>
    <mergeCell ref="V483:X486"/>
    <mergeCell ref="Y483:AA486"/>
    <mergeCell ref="AB483:AE486"/>
    <mergeCell ref="AF483:AH486"/>
    <mergeCell ref="AI483:AK486"/>
    <mergeCell ref="AG500:AL501"/>
    <mergeCell ref="AG502:AL504"/>
    <mergeCell ref="AM502:AR504"/>
    <mergeCell ref="BD491:BE494"/>
    <mergeCell ref="BF491:BJ494"/>
    <mergeCell ref="C495:AH498"/>
    <mergeCell ref="AI495:AM498"/>
    <mergeCell ref="AN495:AP498"/>
    <mergeCell ref="AT495:AU498"/>
    <mergeCell ref="AV495:AV498"/>
    <mergeCell ref="AW495:AW498"/>
    <mergeCell ref="AY495:AZ498"/>
    <mergeCell ref="BA495:BA498"/>
    <mergeCell ref="AW487:AW490"/>
    <mergeCell ref="AY487:AY490"/>
    <mergeCell ref="AZ487:AZ490"/>
    <mergeCell ref="C491:AH494"/>
    <mergeCell ref="AI491:AM494"/>
    <mergeCell ref="AN491:AP494"/>
    <mergeCell ref="AT491:AU494"/>
    <mergeCell ref="AV491:AZ494"/>
    <mergeCell ref="AF487:AH490"/>
    <mergeCell ref="AI487:AK490"/>
    <mergeCell ref="AL487:AP490"/>
    <mergeCell ref="AT487:AT490"/>
    <mergeCell ref="AU487:AU490"/>
    <mergeCell ref="AV487:AV490"/>
    <mergeCell ref="I487:K490"/>
    <mergeCell ref="L487:O490"/>
    <mergeCell ref="P487:U490"/>
    <mergeCell ref="V487:X490"/>
    <mergeCell ref="Y487:AA490"/>
  </mergeCells>
  <phoneticPr fontId="3"/>
  <dataValidations count="6">
    <dataValidation type="whole" allowBlank="1" showInputMessage="1" showErrorMessage="1" sqref="H27:I28 H32:I33 H197:I198 H202:I203 H64:I65 H69:I70 H83:I84 H88:I89 H102:I103 H107:I108 H121:I122 H126:I127 H140:I141 H145:I146 H159:I160 H164:I165 H178:I179 H183:I184" xr:uid="{7BC63C46-7093-454D-ABB9-FABE1CB42B82}">
      <formula1>5</formula1>
      <formula2>28</formula2>
    </dataValidation>
    <dataValidation type="list" allowBlank="1" showInputMessage="1" showErrorMessage="1" sqref="C40:D40 C59:D59 C78:D78 C97:D97 C116:D116 C135:D135 C154:D154 C173:D173 C192:D192 C211:D211" xr:uid="{FC837954-4999-4840-A93B-23F9EB91E426}">
      <formula1>"☑,□"</formula1>
    </dataValidation>
    <dataValidation type="whole" allowBlank="1" showInputMessage="1" showErrorMessage="1" sqref="L27:M28 X27:Y28 L32:M33 X32:Y33 AN32:AO33 AN27:AO28 L202:M203 X202:Y203 AN202:AO203 AN197:AO198 AN50:AO51 AN45:AO46 L64:M65 X64:Y65 L69:M70 X69:Y70 AN69:AO70 AN64:AO65 L83:M84 X83:Y84 L88:M89 X88:Y89 AN88:AO89 AN83:AO84 L102:M103 X102:Y103 L107:M108 X107:Y108 AN107:AO108 AN102:AO103 L121:M122 X121:Y122 L126:M127 X126:Y127 AN126:AO127 AN121:AO122 L140:M141 X140:Y141 L145:M146 X145:Y146 AN145:AO146 AN140:AO141 L159:M160 X159:Y160 L164:M165 X164:Y165 AN164:AO165 AN159:AO160 L178:M179 X178:Y179 L183:M184 X183:Y184 AN183:AO184 AN178:AO179 L197:M198 X197:Y198 L45:M46 X45:Y46 L50:M51 X50:Y51" xr:uid="{D057D038-3ABA-4B66-9779-84E37CE4BDE1}">
      <formula1>0</formula1>
      <formula2>59</formula2>
    </dataValidation>
    <dataValidation type="list" allowBlank="1" showInputMessage="1" showErrorMessage="1" sqref="I255:K322 I339:K346 I367:K374 I395:K402" xr:uid="{195FBBF2-DB4B-40B4-A0CF-30BE7F34B8EA}">
      <formula1>"○,定,×,－"</formula1>
    </dataValidation>
    <dataValidation type="list" allowBlank="1" showInputMessage="1" showErrorMessage="1" sqref="I347:K366 I327:K338 I375:K394 I403:K406 I411:K490" xr:uid="{FFCD634D-1541-4BEA-A57D-8CF394C48761}">
      <formula1>"△,定,×,－"</formula1>
    </dataValidation>
    <dataValidation type="whole" allowBlank="1" showInputMessage="1" showErrorMessage="1" sqref="AF327:AH338 AF375:AH394 AF347:AH366 AF403:AH406 AF411:AH490" xr:uid="{723A6658-6F9F-4322-BFD4-1E9347657A70}">
      <formula1>1</formula1>
      <formula2>10</formula2>
    </dataValidation>
  </dataValidations>
  <pageMargins left="0.9055118110236221" right="0.51181102362204722" top="0.55118110236220474" bottom="0.55118110236220474" header="0.31496062992125984" footer="0.31496062992125984"/>
  <pageSetup paperSize="9" scale="50" fitToHeight="0" orientation="portrait" cellComments="asDisplayed" r:id="rId1"/>
  <headerFooter>
    <oddFooter>&amp;C&amp;P /&amp;Nページ</oddFooter>
  </headerFooter>
  <rowBreaks count="4" manualBreakCount="4">
    <brk id="60" max="44" man="1"/>
    <brk id="240" max="44" man="1"/>
    <brk id="326" max="44" man="1"/>
    <brk id="410" max="4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8B6C7-B64C-4E2A-909A-F70D6743CA5F}">
  <dimension ref="A1:BJ504"/>
  <sheetViews>
    <sheetView view="pageBreakPreview" zoomScale="55" zoomScaleNormal="100" zoomScaleSheetLayoutView="55" zoomScalePageLayoutView="55" workbookViewId="0">
      <selection activeCell="A2" sqref="A2:H2"/>
    </sheetView>
  </sheetViews>
  <sheetFormatPr defaultColWidth="9" defaultRowHeight="18.75" x14ac:dyDescent="0.15"/>
  <cols>
    <col min="1" max="3" width="4.125" style="1" customWidth="1"/>
    <col min="4" max="4" width="4.125" style="110" customWidth="1"/>
    <col min="5" max="5" width="4.125" style="1" customWidth="1"/>
    <col min="6" max="31" width="3.375" style="1" customWidth="1"/>
    <col min="32" max="43" width="3.625" style="1" customWidth="1"/>
    <col min="44" max="44" width="4" style="1" customWidth="1"/>
    <col min="45" max="45" width="2.375" style="1" customWidth="1"/>
    <col min="46" max="55" width="9" style="1" hidden="1" customWidth="1"/>
    <col min="56" max="16384" width="9" style="1"/>
  </cols>
  <sheetData>
    <row r="1" spans="1:60" ht="29.25" customHeight="1" x14ac:dyDescent="0.15">
      <c r="D1" s="2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3"/>
      <c r="BF1" s="3"/>
      <c r="BG1" s="3"/>
      <c r="BH1" s="3"/>
    </row>
    <row r="2" spans="1:60" ht="35.1" customHeight="1" x14ac:dyDescent="0.15">
      <c r="A2" s="486" t="s">
        <v>141</v>
      </c>
      <c r="B2" s="486"/>
      <c r="C2" s="486"/>
      <c r="D2" s="486"/>
      <c r="E2" s="486"/>
      <c r="F2" s="486"/>
      <c r="G2" s="486"/>
      <c r="H2" s="486"/>
      <c r="I2" s="487" t="s">
        <v>138</v>
      </c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  <c r="AJ2" s="487"/>
      <c r="AK2" s="487"/>
      <c r="AL2" s="487"/>
      <c r="AM2" s="487"/>
      <c r="AN2" s="487"/>
      <c r="AO2" s="487"/>
      <c r="AP2" s="487"/>
      <c r="AQ2" s="487"/>
      <c r="AR2" s="487"/>
      <c r="AS2" s="130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4"/>
      <c r="BF2" s="4"/>
      <c r="BG2" s="3"/>
      <c r="BH2" s="3"/>
    </row>
    <row r="3" spans="1:60" ht="35.1" customHeight="1" x14ac:dyDescent="0.15">
      <c r="A3" s="487" t="s">
        <v>142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7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4"/>
      <c r="BF3" s="4"/>
      <c r="BG3" s="3"/>
      <c r="BH3" s="3"/>
    </row>
    <row r="4" spans="1:60" ht="27.75" customHeight="1" thickBot="1" x14ac:dyDescent="0.2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0"/>
      <c r="AT4" s="133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</row>
    <row r="5" spans="1:60" ht="27.75" customHeight="1" x14ac:dyDescent="0.15">
      <c r="A5" s="131"/>
      <c r="B5" s="130"/>
      <c r="C5" s="488" t="s">
        <v>144</v>
      </c>
      <c r="D5" s="489"/>
      <c r="E5" s="489"/>
      <c r="F5" s="489"/>
      <c r="G5" s="489"/>
      <c r="H5" s="489"/>
      <c r="I5" s="489"/>
      <c r="J5" s="489"/>
      <c r="K5" s="489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544"/>
      <c r="X5" s="544"/>
      <c r="Y5" s="544"/>
      <c r="Z5" s="544"/>
      <c r="AA5" s="544"/>
      <c r="AB5" s="544"/>
      <c r="AC5" s="544"/>
      <c r="AD5" s="544"/>
      <c r="AE5" s="544"/>
      <c r="AF5" s="544"/>
      <c r="AG5" s="544"/>
      <c r="AH5" s="544"/>
      <c r="AI5" s="544"/>
      <c r="AJ5" s="544"/>
      <c r="AK5" s="544"/>
      <c r="AL5" s="544"/>
      <c r="AM5" s="544"/>
      <c r="AN5" s="544"/>
      <c r="AO5" s="544"/>
      <c r="AP5" s="545"/>
      <c r="AQ5" s="131"/>
      <c r="AR5" s="131"/>
      <c r="AS5" s="130"/>
      <c r="AT5" s="133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</row>
    <row r="6" spans="1:60" ht="27.75" customHeight="1" x14ac:dyDescent="0.15">
      <c r="A6" s="131"/>
      <c r="B6" s="130"/>
      <c r="C6" s="490"/>
      <c r="D6" s="491"/>
      <c r="E6" s="491"/>
      <c r="F6" s="491"/>
      <c r="G6" s="491"/>
      <c r="H6" s="491"/>
      <c r="I6" s="491"/>
      <c r="J6" s="491"/>
      <c r="K6" s="491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6"/>
      <c r="AH6" s="546"/>
      <c r="AI6" s="546"/>
      <c r="AJ6" s="546"/>
      <c r="AK6" s="546"/>
      <c r="AL6" s="546"/>
      <c r="AM6" s="546"/>
      <c r="AN6" s="546"/>
      <c r="AO6" s="546"/>
      <c r="AP6" s="547"/>
      <c r="AQ6" s="131"/>
      <c r="AR6" s="131"/>
      <c r="AS6" s="130"/>
      <c r="AT6" s="133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</row>
    <row r="7" spans="1:60" ht="27.75" customHeight="1" x14ac:dyDescent="0.15">
      <c r="A7" s="131"/>
      <c r="B7" s="131"/>
      <c r="C7" s="504" t="s">
        <v>145</v>
      </c>
      <c r="D7" s="491"/>
      <c r="E7" s="491"/>
      <c r="F7" s="491"/>
      <c r="G7" s="491"/>
      <c r="H7" s="491"/>
      <c r="I7" s="491"/>
      <c r="J7" s="491"/>
      <c r="K7" s="491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546"/>
      <c r="AI7" s="546"/>
      <c r="AJ7" s="546"/>
      <c r="AK7" s="546"/>
      <c r="AL7" s="546"/>
      <c r="AM7" s="546"/>
      <c r="AN7" s="546"/>
      <c r="AO7" s="546"/>
      <c r="AP7" s="547"/>
      <c r="AQ7" s="131"/>
      <c r="AR7" s="131"/>
      <c r="AS7" s="130"/>
      <c r="AT7" s="133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</row>
    <row r="8" spans="1:60" ht="27.75" customHeight="1" thickBot="1" x14ac:dyDescent="0.2">
      <c r="A8" s="131"/>
      <c r="B8" s="131"/>
      <c r="C8" s="505"/>
      <c r="D8" s="506"/>
      <c r="E8" s="506"/>
      <c r="F8" s="506"/>
      <c r="G8" s="506"/>
      <c r="H8" s="506"/>
      <c r="I8" s="506"/>
      <c r="J8" s="506"/>
      <c r="K8" s="506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548"/>
      <c r="AB8" s="548"/>
      <c r="AC8" s="548"/>
      <c r="AD8" s="548"/>
      <c r="AE8" s="548"/>
      <c r="AF8" s="548"/>
      <c r="AG8" s="548"/>
      <c r="AH8" s="548"/>
      <c r="AI8" s="548"/>
      <c r="AJ8" s="548"/>
      <c r="AK8" s="548"/>
      <c r="AL8" s="548"/>
      <c r="AM8" s="548"/>
      <c r="AN8" s="548"/>
      <c r="AO8" s="548"/>
      <c r="AP8" s="549"/>
      <c r="AQ8" s="131"/>
      <c r="AR8" s="131"/>
      <c r="AS8" s="130"/>
      <c r="AT8" s="133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</row>
    <row r="9" spans="1:60" ht="27.75" customHeight="1" x14ac:dyDescent="0.1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0"/>
      <c r="AT9" s="133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</row>
    <row r="10" spans="1:60" s="11" customFormat="1" ht="28.5" customHeight="1" x14ac:dyDescent="0.15">
      <c r="A10" s="5" t="s">
        <v>135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8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9"/>
      <c r="BF10" s="9"/>
      <c r="BG10" s="10"/>
      <c r="BH10" s="10"/>
    </row>
    <row r="11" spans="1:60" s="12" customFormat="1" ht="15" customHeight="1" x14ac:dyDescent="0.15">
      <c r="D11" s="13"/>
      <c r="U11" s="11"/>
      <c r="V11" s="11"/>
      <c r="W11" s="11"/>
      <c r="X11" s="14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15"/>
      <c r="BF11" s="15"/>
      <c r="BG11" s="16"/>
      <c r="BH11" s="16"/>
    </row>
    <row r="12" spans="1:60" s="19" customFormat="1" ht="4.5" customHeight="1" x14ac:dyDescent="0.15">
      <c r="A12" s="17"/>
      <c r="B12" s="17"/>
      <c r="C12" s="18"/>
      <c r="F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9"/>
      <c r="BF12" s="9"/>
      <c r="BG12" s="20"/>
      <c r="BH12" s="20"/>
    </row>
    <row r="13" spans="1:60" s="11" customFormat="1" ht="28.5" customHeight="1" x14ac:dyDescent="0.15">
      <c r="A13" s="21"/>
      <c r="B13" s="22" t="s">
        <v>0</v>
      </c>
      <c r="D13" s="23"/>
      <c r="X13" s="14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9"/>
      <c r="BF13" s="9"/>
      <c r="BG13" s="10"/>
      <c r="BH13" s="10"/>
    </row>
    <row r="14" spans="1:60" s="11" customFormat="1" ht="28.5" customHeight="1" x14ac:dyDescent="0.15">
      <c r="A14" s="21"/>
      <c r="B14" s="22" t="s">
        <v>1</v>
      </c>
      <c r="D14" s="23"/>
      <c r="X14" s="14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10"/>
      <c r="BF14" s="10"/>
      <c r="BG14" s="10"/>
      <c r="BH14" s="10"/>
    </row>
    <row r="15" spans="1:60" s="11" customFormat="1" ht="28.5" customHeight="1" x14ac:dyDescent="0.15">
      <c r="A15" s="21"/>
      <c r="B15" s="22" t="s">
        <v>2</v>
      </c>
      <c r="D15" s="23"/>
      <c r="X15" s="14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10"/>
      <c r="BF15" s="10"/>
      <c r="BG15" s="10"/>
      <c r="BH15" s="10"/>
    </row>
    <row r="16" spans="1:60" s="24" customFormat="1" ht="28.5" customHeight="1" x14ac:dyDescent="0.15">
      <c r="B16" s="22"/>
      <c r="C16" s="25" t="s">
        <v>3</v>
      </c>
      <c r="D16" s="26"/>
      <c r="X16" s="1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27"/>
      <c r="BF16" s="27"/>
      <c r="BG16" s="28"/>
      <c r="BH16" s="28"/>
    </row>
    <row r="17" spans="1:60" s="29" customFormat="1" ht="28.5" customHeight="1" x14ac:dyDescent="0.15">
      <c r="B17" s="22"/>
      <c r="C17" s="496" t="s">
        <v>4</v>
      </c>
      <c r="D17" s="496"/>
      <c r="E17" s="496"/>
      <c r="F17" s="496"/>
      <c r="G17" s="496"/>
      <c r="H17" s="496"/>
      <c r="I17" s="496" t="s">
        <v>5</v>
      </c>
      <c r="J17" s="496"/>
      <c r="K17" s="496"/>
      <c r="L17" s="496"/>
      <c r="M17" s="496" t="s">
        <v>6</v>
      </c>
      <c r="N17" s="496"/>
      <c r="O17" s="496"/>
      <c r="P17" s="496"/>
      <c r="Q17" s="496"/>
      <c r="R17" s="496"/>
      <c r="S17" s="509" t="s">
        <v>7</v>
      </c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1"/>
      <c r="AS17" s="2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30"/>
      <c r="BF17" s="30"/>
      <c r="BG17" s="30"/>
      <c r="BH17" s="30"/>
    </row>
    <row r="18" spans="1:60" s="29" customFormat="1" ht="28.5" customHeight="1" x14ac:dyDescent="0.15">
      <c r="B18" s="22"/>
      <c r="C18" s="496" t="s">
        <v>8</v>
      </c>
      <c r="D18" s="496"/>
      <c r="E18" s="496"/>
      <c r="F18" s="496"/>
      <c r="G18" s="496"/>
      <c r="H18" s="496"/>
      <c r="I18" s="496" t="s">
        <v>9</v>
      </c>
      <c r="J18" s="496"/>
      <c r="K18" s="496"/>
      <c r="L18" s="496"/>
      <c r="M18" s="496" t="s">
        <v>10</v>
      </c>
      <c r="N18" s="496"/>
      <c r="O18" s="496"/>
      <c r="P18" s="496"/>
      <c r="Q18" s="496"/>
      <c r="R18" s="497"/>
      <c r="S18" s="380" t="s">
        <v>157</v>
      </c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AQ18" s="381"/>
      <c r="AR18" s="382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30"/>
      <c r="BF18" s="30"/>
      <c r="BG18" s="30"/>
      <c r="BH18" s="30"/>
    </row>
    <row r="19" spans="1:60" s="29" customFormat="1" ht="28.5" customHeight="1" x14ac:dyDescent="0.15">
      <c r="B19" s="22"/>
      <c r="C19" s="496" t="s">
        <v>11</v>
      </c>
      <c r="D19" s="496"/>
      <c r="E19" s="496"/>
      <c r="F19" s="496"/>
      <c r="G19" s="496"/>
      <c r="H19" s="496"/>
      <c r="I19" s="496" t="s">
        <v>12</v>
      </c>
      <c r="J19" s="496"/>
      <c r="K19" s="496"/>
      <c r="L19" s="496"/>
      <c r="M19" s="496"/>
      <c r="N19" s="496"/>
      <c r="O19" s="496"/>
      <c r="P19" s="496"/>
      <c r="Q19" s="496"/>
      <c r="R19" s="497"/>
      <c r="S19" s="383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384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30"/>
      <c r="BF19" s="30"/>
      <c r="BG19" s="30"/>
      <c r="BH19" s="30"/>
    </row>
    <row r="20" spans="1:60" s="29" customFormat="1" ht="28.5" customHeight="1" x14ac:dyDescent="0.15">
      <c r="C20" s="496"/>
      <c r="D20" s="496"/>
      <c r="E20" s="496"/>
      <c r="F20" s="496"/>
      <c r="G20" s="496"/>
      <c r="H20" s="496"/>
      <c r="I20" s="496" t="s">
        <v>13</v>
      </c>
      <c r="J20" s="496"/>
      <c r="K20" s="496"/>
      <c r="L20" s="496"/>
      <c r="M20" s="498" t="s">
        <v>14</v>
      </c>
      <c r="N20" s="499"/>
      <c r="O20" s="499"/>
      <c r="P20" s="499"/>
      <c r="Q20" s="499"/>
      <c r="R20" s="500"/>
      <c r="S20" s="383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384"/>
      <c r="AS20" s="2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30"/>
      <c r="BF20" s="30"/>
      <c r="BG20" s="30"/>
      <c r="BH20" s="30"/>
    </row>
    <row r="21" spans="1:60" s="29" customFormat="1" ht="28.5" customHeight="1" x14ac:dyDescent="0.15">
      <c r="B21" s="22"/>
      <c r="C21" s="496" t="s">
        <v>156</v>
      </c>
      <c r="D21" s="496"/>
      <c r="E21" s="496"/>
      <c r="F21" s="496"/>
      <c r="G21" s="496"/>
      <c r="H21" s="496"/>
      <c r="I21" s="496" t="s">
        <v>9</v>
      </c>
      <c r="J21" s="496"/>
      <c r="K21" s="496"/>
      <c r="L21" s="496"/>
      <c r="M21" s="501"/>
      <c r="N21" s="502"/>
      <c r="O21" s="502"/>
      <c r="P21" s="502"/>
      <c r="Q21" s="502"/>
      <c r="R21" s="503"/>
      <c r="S21" s="385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7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30"/>
      <c r="BF21" s="30"/>
      <c r="BG21" s="30"/>
      <c r="BH21" s="30"/>
    </row>
    <row r="22" spans="1:60" s="29" customFormat="1" ht="28.5" customHeight="1" x14ac:dyDescent="0.15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  <c r="T22" s="34"/>
      <c r="U22" s="34"/>
      <c r="V22" s="34"/>
      <c r="W22" s="34"/>
      <c r="X22" s="35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R22" s="36"/>
      <c r="AS22" s="2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30"/>
      <c r="BF22" s="30"/>
      <c r="BG22" s="30"/>
      <c r="BH22" s="30"/>
    </row>
    <row r="23" spans="1:60" s="19" customFormat="1" ht="4.5" customHeight="1" x14ac:dyDescent="0.15">
      <c r="A23" s="17"/>
      <c r="B23" s="17"/>
      <c r="C23" s="18"/>
      <c r="F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10"/>
      <c r="BF23" s="10"/>
      <c r="BG23" s="20"/>
      <c r="BH23" s="20"/>
    </row>
    <row r="24" spans="1:60" ht="25.5" customHeight="1" x14ac:dyDescent="0.15">
      <c r="A24" s="465" t="s">
        <v>15</v>
      </c>
      <c r="B24" s="466"/>
      <c r="C24" s="466"/>
      <c r="D24" s="466"/>
      <c r="E24" s="466"/>
      <c r="F24" s="466"/>
      <c r="G24" s="466"/>
      <c r="H24" s="466"/>
      <c r="I24" s="46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45"/>
      <c r="AV24" s="45" t="s">
        <v>16</v>
      </c>
      <c r="AW24" s="48"/>
      <c r="AX24" s="48"/>
      <c r="AY24" s="48"/>
      <c r="AZ24" s="48"/>
      <c r="BA24" s="45"/>
      <c r="BB24" s="48"/>
      <c r="BC24" s="48"/>
      <c r="BD24" s="48"/>
      <c r="BE24" s="10"/>
      <c r="BF24" s="10"/>
      <c r="BG24" s="10"/>
      <c r="BH24" s="3"/>
    </row>
    <row r="25" spans="1:60" ht="17.25" customHeight="1" x14ac:dyDescent="0.15">
      <c r="A25" s="468"/>
      <c r="B25" s="469"/>
      <c r="C25" s="469"/>
      <c r="D25" s="469"/>
      <c r="E25" s="469"/>
      <c r="F25" s="469"/>
      <c r="G25" s="469"/>
      <c r="H25" s="469"/>
      <c r="I25" s="470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9"/>
      <c r="Y25" s="39"/>
      <c r="Z25" s="39"/>
      <c r="AA25" s="39"/>
      <c r="AB25" s="39"/>
      <c r="AC25" s="39"/>
      <c r="AD25" s="39"/>
      <c r="AE25" s="40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41"/>
      <c r="AQ25" s="41"/>
      <c r="AR25" s="41"/>
      <c r="AS25" s="41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3"/>
      <c r="BF25" s="3"/>
      <c r="BG25" s="3"/>
      <c r="BH25" s="3"/>
    </row>
    <row r="26" spans="1:60" ht="28.5" customHeight="1" x14ac:dyDescent="0.15">
      <c r="A26" s="42"/>
      <c r="B26" s="43" t="s">
        <v>17</v>
      </c>
      <c r="C26" s="44"/>
      <c r="D26" s="44"/>
      <c r="E26" s="44"/>
      <c r="F26" s="45"/>
      <c r="G26" s="46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7"/>
      <c r="AB26" s="48"/>
      <c r="AC26" s="48"/>
      <c r="AD26" s="48"/>
      <c r="AE26" s="43" t="s">
        <v>18</v>
      </c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5"/>
      <c r="AV26" s="45"/>
      <c r="AW26" s="45" t="s">
        <v>19</v>
      </c>
      <c r="AX26" s="45"/>
      <c r="AY26" s="45"/>
      <c r="AZ26" s="45" t="s">
        <v>20</v>
      </c>
      <c r="BA26" s="45"/>
      <c r="BB26" s="45"/>
      <c r="BC26" s="45"/>
      <c r="BD26" s="45"/>
      <c r="BE26" s="3"/>
      <c r="BF26" s="3"/>
      <c r="BG26" s="3"/>
      <c r="BH26" s="3"/>
    </row>
    <row r="27" spans="1:60" ht="25.5" customHeight="1" x14ac:dyDescent="0.15">
      <c r="A27" s="42"/>
      <c r="B27" s="335" t="s">
        <v>21</v>
      </c>
      <c r="C27" s="453"/>
      <c r="D27" s="453"/>
      <c r="E27" s="454"/>
      <c r="F27" s="458" t="s">
        <v>22</v>
      </c>
      <c r="G27" s="458"/>
      <c r="H27" s="448"/>
      <c r="I27" s="448"/>
      <c r="J27" s="441" t="s">
        <v>23</v>
      </c>
      <c r="K27" s="441"/>
      <c r="L27" s="448"/>
      <c r="M27" s="448"/>
      <c r="N27" s="441" t="s">
        <v>24</v>
      </c>
      <c r="O27" s="443"/>
      <c r="P27" s="459" t="s">
        <v>25</v>
      </c>
      <c r="Q27" s="443"/>
      <c r="R27" s="445" t="s">
        <v>26</v>
      </c>
      <c r="S27" s="445"/>
      <c r="T27" s="448"/>
      <c r="U27" s="448"/>
      <c r="V27" s="441" t="s">
        <v>23</v>
      </c>
      <c r="W27" s="441"/>
      <c r="X27" s="448"/>
      <c r="Y27" s="448"/>
      <c r="Z27" s="441" t="s">
        <v>24</v>
      </c>
      <c r="AA27" s="443"/>
      <c r="AB27" s="45"/>
      <c r="AC27" s="45"/>
      <c r="AD27" s="45"/>
      <c r="AE27" s="335" t="s">
        <v>27</v>
      </c>
      <c r="AF27" s="327"/>
      <c r="AG27" s="327"/>
      <c r="AH27" s="327"/>
      <c r="AI27" s="328"/>
      <c r="AJ27" s="438">
        <f>ROUNDDOWN(AZ27/60,0)</f>
        <v>0</v>
      </c>
      <c r="AK27" s="438"/>
      <c r="AL27" s="460" t="s">
        <v>28</v>
      </c>
      <c r="AM27" s="460"/>
      <c r="AN27" s="438">
        <f>AZ27-AJ27*60</f>
        <v>0</v>
      </c>
      <c r="AO27" s="438"/>
      <c r="AP27" s="441" t="s">
        <v>24</v>
      </c>
      <c r="AQ27" s="443"/>
      <c r="AR27" s="48"/>
      <c r="AS27" s="45"/>
      <c r="AT27" s="45"/>
      <c r="AU27" s="433"/>
      <c r="AV27" s="433" t="s">
        <v>29</v>
      </c>
      <c r="AW27" s="436">
        <f>T27*60+X27</f>
        <v>0</v>
      </c>
      <c r="AX27" s="45"/>
      <c r="AY27" s="433" t="s">
        <v>30</v>
      </c>
      <c r="AZ27" s="436">
        <f>(T27*60+X27)-(H27*60+L27)</f>
        <v>0</v>
      </c>
      <c r="BA27" s="45"/>
      <c r="BB27" s="45"/>
      <c r="BC27" s="45"/>
      <c r="BD27" s="45"/>
      <c r="BE27" s="3"/>
      <c r="BF27" s="3"/>
      <c r="BG27" s="3"/>
      <c r="BH27" s="3"/>
    </row>
    <row r="28" spans="1:60" ht="35.25" customHeight="1" x14ac:dyDescent="0.15">
      <c r="A28" s="42"/>
      <c r="B28" s="455"/>
      <c r="C28" s="456"/>
      <c r="D28" s="456"/>
      <c r="E28" s="457"/>
      <c r="F28" s="458"/>
      <c r="G28" s="458"/>
      <c r="H28" s="450"/>
      <c r="I28" s="450"/>
      <c r="J28" s="442"/>
      <c r="K28" s="442"/>
      <c r="L28" s="450"/>
      <c r="M28" s="450"/>
      <c r="N28" s="442"/>
      <c r="O28" s="444"/>
      <c r="P28" s="452"/>
      <c r="Q28" s="444"/>
      <c r="R28" s="446"/>
      <c r="S28" s="446"/>
      <c r="T28" s="450"/>
      <c r="U28" s="450"/>
      <c r="V28" s="442"/>
      <c r="W28" s="442"/>
      <c r="X28" s="450"/>
      <c r="Y28" s="450"/>
      <c r="Z28" s="442"/>
      <c r="AA28" s="444"/>
      <c r="AB28" s="45"/>
      <c r="AC28" s="45"/>
      <c r="AD28" s="45"/>
      <c r="AE28" s="339"/>
      <c r="AF28" s="333"/>
      <c r="AG28" s="333"/>
      <c r="AH28" s="333"/>
      <c r="AI28" s="334"/>
      <c r="AJ28" s="440"/>
      <c r="AK28" s="440"/>
      <c r="AL28" s="461"/>
      <c r="AM28" s="461"/>
      <c r="AN28" s="440"/>
      <c r="AO28" s="440"/>
      <c r="AP28" s="442"/>
      <c r="AQ28" s="444"/>
      <c r="AR28" s="48"/>
      <c r="AS28" s="45"/>
      <c r="AT28" s="45"/>
      <c r="AU28" s="433"/>
      <c r="AV28" s="433"/>
      <c r="AW28" s="436"/>
      <c r="AX28" s="45"/>
      <c r="AY28" s="433"/>
      <c r="AZ28" s="436"/>
      <c r="BA28" s="45"/>
      <c r="BB28" s="45"/>
      <c r="BC28" s="45"/>
      <c r="BD28" s="45"/>
      <c r="BE28" s="3"/>
      <c r="BF28" s="3"/>
      <c r="BG28" s="3"/>
      <c r="BH28" s="3"/>
    </row>
    <row r="29" spans="1:60" ht="17.25" customHeight="1" x14ac:dyDescent="0.15">
      <c r="A29" s="42"/>
      <c r="B29" s="49"/>
      <c r="C29" s="49"/>
      <c r="D29" s="49"/>
      <c r="E29" s="49"/>
      <c r="F29" s="50"/>
      <c r="G29" s="50"/>
      <c r="H29" s="51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48"/>
      <c r="Y29" s="48"/>
      <c r="Z29" s="46"/>
      <c r="AA29" s="47"/>
      <c r="AB29" s="48"/>
      <c r="AC29" s="48"/>
      <c r="AD29" s="48"/>
      <c r="AE29" s="48"/>
      <c r="AF29" s="48"/>
      <c r="AG29" s="48"/>
      <c r="AH29" s="48"/>
      <c r="AI29" s="48"/>
      <c r="AJ29" s="52" t="s">
        <v>31</v>
      </c>
      <c r="AK29" s="53"/>
      <c r="AL29" s="53"/>
      <c r="AM29" s="53"/>
      <c r="AN29" s="53"/>
      <c r="AO29" s="53"/>
      <c r="AP29" s="48"/>
      <c r="AQ29" s="48"/>
      <c r="AR29" s="48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3"/>
      <c r="BF29" s="3"/>
      <c r="BG29" s="3"/>
      <c r="BH29" s="3"/>
    </row>
    <row r="30" spans="1:60" s="45" customFormat="1" ht="25.5" customHeight="1" x14ac:dyDescent="0.15">
      <c r="A30" s="42"/>
      <c r="B30" s="43"/>
      <c r="C30" s="44"/>
      <c r="D30" s="44"/>
      <c r="E30" s="44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7"/>
      <c r="X30" s="48"/>
      <c r="Y30" s="48"/>
      <c r="Z30" s="46"/>
      <c r="AA30" s="47"/>
      <c r="AB30" s="48"/>
      <c r="AC30" s="48"/>
      <c r="AD30" s="48"/>
      <c r="AE30" s="48"/>
      <c r="AF30" s="48"/>
      <c r="AG30" s="48"/>
      <c r="AH30" s="48"/>
      <c r="AI30" s="48"/>
      <c r="AJ30" s="53"/>
      <c r="AK30" s="53"/>
      <c r="AL30" s="53"/>
      <c r="AM30" s="53"/>
      <c r="AN30" s="53"/>
      <c r="AO30" s="53"/>
      <c r="AP30" s="48"/>
      <c r="AQ30" s="48"/>
      <c r="AR30" s="48"/>
      <c r="AW30" s="57" t="s">
        <v>32</v>
      </c>
      <c r="AZ30" s="45" t="s">
        <v>33</v>
      </c>
      <c r="BC30" s="45" t="s">
        <v>34</v>
      </c>
      <c r="BE30" s="3"/>
      <c r="BF30" s="3"/>
      <c r="BG30" s="3"/>
      <c r="BH30" s="3"/>
    </row>
    <row r="31" spans="1:60" s="59" customFormat="1" ht="25.5" customHeight="1" x14ac:dyDescent="0.15">
      <c r="A31" s="55"/>
      <c r="B31" s="56" t="s">
        <v>158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56"/>
      <c r="Q31" s="56"/>
      <c r="R31" s="56"/>
      <c r="S31" s="56"/>
      <c r="T31" s="56"/>
      <c r="U31" s="14"/>
      <c r="V31" s="56"/>
      <c r="W31" s="56"/>
      <c r="X31" s="48"/>
      <c r="Y31" s="48"/>
      <c r="Z31" s="46"/>
      <c r="AA31" s="47"/>
      <c r="AB31" s="48"/>
      <c r="AC31" s="48"/>
      <c r="AD31" s="48"/>
      <c r="AE31" s="43" t="s">
        <v>35</v>
      </c>
      <c r="AF31" s="57"/>
      <c r="AG31" s="50"/>
      <c r="AH31" s="50"/>
      <c r="AI31" s="50"/>
      <c r="AJ31" s="58"/>
      <c r="AK31" s="58"/>
      <c r="AL31" s="58"/>
      <c r="AM31" s="58"/>
      <c r="AN31" s="53"/>
      <c r="AO31" s="53"/>
      <c r="AP31" s="48"/>
      <c r="AQ31" s="45"/>
      <c r="AR31" s="48"/>
      <c r="AS31" s="45"/>
      <c r="AT31" s="45"/>
      <c r="AU31" s="57"/>
      <c r="AV31" s="57"/>
      <c r="AW31" s="57" t="s">
        <v>36</v>
      </c>
      <c r="AX31" s="57"/>
      <c r="AY31" s="57"/>
      <c r="AZ31" s="45" t="s">
        <v>37</v>
      </c>
      <c r="BA31" s="57"/>
      <c r="BB31" s="45"/>
      <c r="BC31" s="45" t="s">
        <v>38</v>
      </c>
      <c r="BD31" s="57"/>
      <c r="BE31" s="3"/>
      <c r="BF31" s="54"/>
      <c r="BG31" s="54"/>
      <c r="BH31" s="54"/>
    </row>
    <row r="32" spans="1:60" ht="25.5" customHeight="1" x14ac:dyDescent="0.15">
      <c r="A32" s="42"/>
      <c r="B32" s="335" t="s">
        <v>21</v>
      </c>
      <c r="C32" s="453"/>
      <c r="D32" s="453"/>
      <c r="E32" s="454"/>
      <c r="F32" s="458" t="s">
        <v>22</v>
      </c>
      <c r="G32" s="458"/>
      <c r="H32" s="448"/>
      <c r="I32" s="448"/>
      <c r="J32" s="441" t="s">
        <v>23</v>
      </c>
      <c r="K32" s="441"/>
      <c r="L32" s="448"/>
      <c r="M32" s="448"/>
      <c r="N32" s="441" t="s">
        <v>24</v>
      </c>
      <c r="O32" s="443"/>
      <c r="P32" s="459" t="s">
        <v>25</v>
      </c>
      <c r="Q32" s="443"/>
      <c r="R32" s="445" t="s">
        <v>26</v>
      </c>
      <c r="S32" s="445"/>
      <c r="T32" s="447"/>
      <c r="U32" s="448"/>
      <c r="V32" s="441" t="s">
        <v>23</v>
      </c>
      <c r="W32" s="441"/>
      <c r="X32" s="448"/>
      <c r="Y32" s="448"/>
      <c r="Z32" s="441" t="s">
        <v>24</v>
      </c>
      <c r="AA32" s="443"/>
      <c r="AB32" s="48"/>
      <c r="AC32" s="48"/>
      <c r="AD32" s="48"/>
      <c r="AE32" s="451" t="s">
        <v>39</v>
      </c>
      <c r="AF32" s="441"/>
      <c r="AG32" s="441"/>
      <c r="AH32" s="441"/>
      <c r="AI32" s="443"/>
      <c r="AJ32" s="437">
        <f>ROUNDDOWN(AW37/60,0)</f>
        <v>0</v>
      </c>
      <c r="AK32" s="438"/>
      <c r="AL32" s="441" t="s">
        <v>23</v>
      </c>
      <c r="AM32" s="441"/>
      <c r="AN32" s="438">
        <f>AW37-AJ32*60</f>
        <v>0</v>
      </c>
      <c r="AO32" s="438"/>
      <c r="AP32" s="441" t="s">
        <v>24</v>
      </c>
      <c r="AQ32" s="443"/>
      <c r="AR32" s="48"/>
      <c r="AS32" s="60"/>
      <c r="AT32" s="60"/>
      <c r="AU32" s="45"/>
      <c r="AV32" s="433" t="s">
        <v>40</v>
      </c>
      <c r="AW32" s="436">
        <f>IF(AZ32&lt;=BC32,BC32,AW27)</f>
        <v>1200</v>
      </c>
      <c r="AX32" s="153"/>
      <c r="AY32" s="433" t="s">
        <v>41</v>
      </c>
      <c r="AZ32" s="436">
        <f>T32*60+X32</f>
        <v>0</v>
      </c>
      <c r="BA32" s="153"/>
      <c r="BB32" s="433" t="s">
        <v>42</v>
      </c>
      <c r="BC32" s="436">
        <f>IF(C40="☑",21*60,20*60)</f>
        <v>1200</v>
      </c>
      <c r="BD32" s="45"/>
      <c r="BE32" s="3"/>
      <c r="BF32" s="3"/>
      <c r="BG32" s="3"/>
      <c r="BH32" s="3"/>
    </row>
    <row r="33" spans="1:60" ht="35.25" customHeight="1" x14ac:dyDescent="0.15">
      <c r="A33" s="42"/>
      <c r="B33" s="455"/>
      <c r="C33" s="456"/>
      <c r="D33" s="456"/>
      <c r="E33" s="457"/>
      <c r="F33" s="458"/>
      <c r="G33" s="458"/>
      <c r="H33" s="450"/>
      <c r="I33" s="450"/>
      <c r="J33" s="442"/>
      <c r="K33" s="442"/>
      <c r="L33" s="450"/>
      <c r="M33" s="450"/>
      <c r="N33" s="442"/>
      <c r="O33" s="444"/>
      <c r="P33" s="452"/>
      <c r="Q33" s="444"/>
      <c r="R33" s="446"/>
      <c r="S33" s="446"/>
      <c r="T33" s="449"/>
      <c r="U33" s="450"/>
      <c r="V33" s="442"/>
      <c r="W33" s="442"/>
      <c r="X33" s="450"/>
      <c r="Y33" s="450"/>
      <c r="Z33" s="442"/>
      <c r="AA33" s="444"/>
      <c r="AB33" s="45"/>
      <c r="AC33" s="45"/>
      <c r="AD33" s="45"/>
      <c r="AE33" s="452"/>
      <c r="AF33" s="442"/>
      <c r="AG33" s="442"/>
      <c r="AH33" s="442"/>
      <c r="AI33" s="444"/>
      <c r="AJ33" s="439"/>
      <c r="AK33" s="440"/>
      <c r="AL33" s="442"/>
      <c r="AM33" s="442"/>
      <c r="AN33" s="440"/>
      <c r="AO33" s="440"/>
      <c r="AP33" s="442"/>
      <c r="AQ33" s="444"/>
      <c r="AR33" s="48"/>
      <c r="AS33" s="60"/>
      <c r="AT33" s="60"/>
      <c r="AU33" s="45"/>
      <c r="AV33" s="433"/>
      <c r="AW33" s="436"/>
      <c r="AX33" s="153"/>
      <c r="AY33" s="433"/>
      <c r="AZ33" s="436"/>
      <c r="BA33" s="153"/>
      <c r="BB33" s="433"/>
      <c r="BC33" s="436"/>
      <c r="BD33" s="45"/>
      <c r="BE33" s="3"/>
      <c r="BF33" s="3"/>
      <c r="BG33" s="3"/>
      <c r="BH33" s="3"/>
    </row>
    <row r="34" spans="1:60" ht="17.25" customHeight="1" x14ac:dyDescent="0.15">
      <c r="A34" s="61"/>
      <c r="B34" s="49"/>
      <c r="C34" s="49"/>
      <c r="D34" s="49"/>
      <c r="E34" s="49"/>
      <c r="F34" s="45"/>
      <c r="G34" s="49"/>
      <c r="H34" s="51"/>
      <c r="I34" s="49"/>
      <c r="J34" s="49"/>
      <c r="K34" s="49"/>
      <c r="L34" s="49"/>
      <c r="M34" s="49"/>
      <c r="N34" s="49"/>
      <c r="O34" s="49"/>
      <c r="P34" s="62"/>
      <c r="Q34" s="49"/>
      <c r="R34" s="49"/>
      <c r="S34" s="49"/>
      <c r="T34" s="49"/>
      <c r="U34" s="49"/>
      <c r="V34" s="49"/>
      <c r="W34" s="49"/>
      <c r="X34" s="48"/>
      <c r="Y34" s="48"/>
      <c r="Z34" s="46"/>
      <c r="AA34" s="45"/>
      <c r="AB34" s="45"/>
      <c r="AC34" s="45"/>
      <c r="AD34" s="45"/>
      <c r="AE34" s="45"/>
      <c r="AF34" s="45"/>
      <c r="AG34" s="45"/>
      <c r="AH34" s="45"/>
      <c r="AI34" s="45"/>
      <c r="AJ34" s="63" t="s">
        <v>31</v>
      </c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111" t="s">
        <v>43</v>
      </c>
      <c r="BA34" s="45"/>
      <c r="BB34" s="45"/>
      <c r="BC34" s="45"/>
      <c r="BD34" s="45"/>
      <c r="BE34" s="3"/>
      <c r="BF34" s="3"/>
      <c r="BG34" s="3"/>
      <c r="BH34" s="3"/>
    </row>
    <row r="35" spans="1:60" ht="25.5" customHeight="1" x14ac:dyDescent="0.2">
      <c r="A35" s="61"/>
      <c r="B35" s="45"/>
      <c r="C35" s="415" t="s">
        <v>164</v>
      </c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7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136" t="s">
        <v>44</v>
      </c>
      <c r="BA35" s="45"/>
      <c r="BB35" s="45"/>
      <c r="BC35" s="45"/>
      <c r="BD35" s="45"/>
      <c r="BE35" s="3"/>
      <c r="BF35" s="3"/>
      <c r="BG35" s="3"/>
      <c r="BH35" s="3"/>
    </row>
    <row r="36" spans="1:60" ht="25.5" customHeight="1" x14ac:dyDescent="0.15">
      <c r="A36" s="61"/>
      <c r="B36" s="45"/>
      <c r="C36" s="418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20"/>
      <c r="AD36" s="45"/>
      <c r="AE36" s="43" t="s">
        <v>45</v>
      </c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 t="s">
        <v>46</v>
      </c>
      <c r="AX36" s="45"/>
      <c r="AY36" s="45"/>
      <c r="AZ36" s="45" t="s">
        <v>47</v>
      </c>
      <c r="BA36" s="137"/>
      <c r="BB36" s="45"/>
      <c r="BC36" s="45"/>
      <c r="BD36" s="45"/>
      <c r="BE36" s="3"/>
      <c r="BF36" s="3"/>
      <c r="BG36" s="3"/>
      <c r="BH36" s="3"/>
    </row>
    <row r="37" spans="1:60" s="59" customFormat="1" ht="25.5" customHeight="1" x14ac:dyDescent="0.15">
      <c r="A37" s="61"/>
      <c r="B37" s="45"/>
      <c r="C37" s="418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20"/>
      <c r="AC37" s="1"/>
      <c r="AD37" s="45"/>
      <c r="AE37" s="335" t="s">
        <v>48</v>
      </c>
      <c r="AF37" s="453"/>
      <c r="AG37" s="453"/>
      <c r="AH37" s="453"/>
      <c r="AI37" s="453"/>
      <c r="AJ37" s="453"/>
      <c r="AK37" s="454"/>
      <c r="AL37" s="427">
        <f>IF(AZ27=0,0,ROUNDUP(AW37/AZ27,3))</f>
        <v>0</v>
      </c>
      <c r="AM37" s="428"/>
      <c r="AN37" s="428"/>
      <c r="AO37" s="428"/>
      <c r="AP37" s="428"/>
      <c r="AQ37" s="429"/>
      <c r="AR37" s="45"/>
      <c r="AS37" s="45"/>
      <c r="AT37" s="45"/>
      <c r="AU37" s="57"/>
      <c r="AV37" s="433" t="s">
        <v>49</v>
      </c>
      <c r="AW37" s="434">
        <f>IF(AW27-AW32&gt;0,IF(AW27-AW32&gt;AZ27,AZ27,AW27-AW32),0)</f>
        <v>0</v>
      </c>
      <c r="AX37" s="435" t="s">
        <v>50</v>
      </c>
      <c r="AY37" s="435"/>
      <c r="AZ37" s="137"/>
      <c r="BA37" s="137"/>
      <c r="BB37" s="57"/>
      <c r="BC37" s="57"/>
      <c r="BD37" s="57"/>
      <c r="BE37" s="54"/>
      <c r="BF37" s="54"/>
      <c r="BG37" s="54"/>
      <c r="BH37" s="54"/>
    </row>
    <row r="38" spans="1:60" ht="35.25" customHeight="1" x14ac:dyDescent="0.15">
      <c r="A38" s="61"/>
      <c r="B38" s="45"/>
      <c r="C38" s="418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20"/>
      <c r="AD38" s="45"/>
      <c r="AE38" s="455"/>
      <c r="AF38" s="456"/>
      <c r="AG38" s="456"/>
      <c r="AH38" s="456"/>
      <c r="AI38" s="456"/>
      <c r="AJ38" s="456"/>
      <c r="AK38" s="457"/>
      <c r="AL38" s="430"/>
      <c r="AM38" s="431"/>
      <c r="AN38" s="431"/>
      <c r="AO38" s="431"/>
      <c r="AP38" s="431"/>
      <c r="AQ38" s="432"/>
      <c r="AR38" s="45"/>
      <c r="AS38" s="45"/>
      <c r="AT38" s="45"/>
      <c r="AU38" s="433"/>
      <c r="AV38" s="433"/>
      <c r="AW38" s="434"/>
      <c r="AX38" s="435"/>
      <c r="AY38" s="435"/>
      <c r="AZ38" s="45"/>
      <c r="BA38" s="45"/>
      <c r="BB38" s="45"/>
      <c r="BC38" s="45"/>
      <c r="BD38" s="45"/>
      <c r="BE38" s="3"/>
      <c r="BF38" s="3"/>
      <c r="BG38" s="3"/>
      <c r="BH38" s="3"/>
    </row>
    <row r="39" spans="1:60" ht="25.5" customHeight="1" x14ac:dyDescent="0.15">
      <c r="A39" s="61"/>
      <c r="B39" s="45"/>
      <c r="C39" s="418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20"/>
      <c r="AD39" s="45"/>
      <c r="AE39" s="45"/>
      <c r="AF39" s="45"/>
      <c r="AG39" s="45"/>
      <c r="AH39" s="45"/>
      <c r="AI39" s="45"/>
      <c r="AJ39" s="45"/>
      <c r="AK39" s="63" t="s">
        <v>31</v>
      </c>
      <c r="AL39" s="45"/>
      <c r="AM39" s="48"/>
      <c r="AN39" s="48"/>
      <c r="AO39" s="48"/>
      <c r="AP39" s="45"/>
      <c r="AQ39" s="45"/>
      <c r="AR39" s="45"/>
      <c r="AS39" s="45"/>
      <c r="AT39" s="45"/>
      <c r="AU39" s="433"/>
      <c r="AV39" s="45"/>
      <c r="AW39" s="45"/>
      <c r="AX39" s="45"/>
      <c r="AY39" s="45"/>
      <c r="AZ39" s="45"/>
      <c r="BA39" s="45"/>
      <c r="BB39" s="45"/>
      <c r="BC39" s="45"/>
      <c r="BD39" s="45"/>
      <c r="BE39" s="3"/>
      <c r="BF39" s="3"/>
      <c r="BG39" s="3"/>
      <c r="BH39" s="3"/>
    </row>
    <row r="40" spans="1:60" ht="25.5" customHeight="1" x14ac:dyDescent="0.15">
      <c r="A40" s="61"/>
      <c r="B40" s="45"/>
      <c r="C40" s="407" t="s">
        <v>52</v>
      </c>
      <c r="D40" s="408"/>
      <c r="E40" s="409" t="s">
        <v>53</v>
      </c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10"/>
      <c r="AD40" s="45"/>
      <c r="AE40" s="45"/>
      <c r="AF40" s="45"/>
      <c r="AG40" s="45"/>
      <c r="AJ40" s="45"/>
      <c r="AK40" s="64" t="s">
        <v>51</v>
      </c>
      <c r="AL40" s="45"/>
      <c r="AM40" s="48"/>
      <c r="AN40" s="48"/>
      <c r="AO40" s="48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3"/>
      <c r="BF40" s="3"/>
      <c r="BG40" s="3"/>
      <c r="BH40" s="3"/>
    </row>
    <row r="41" spans="1:60" ht="17.25" customHeight="1" x14ac:dyDescent="0.15">
      <c r="A41" s="65"/>
      <c r="B41" s="66"/>
      <c r="C41" s="66"/>
      <c r="D41" s="66"/>
      <c r="E41" s="66"/>
      <c r="F41" s="67"/>
      <c r="G41" s="66"/>
      <c r="H41" s="66"/>
      <c r="I41" s="66"/>
      <c r="J41" s="66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9"/>
      <c r="AL41" s="68"/>
      <c r="AM41" s="70"/>
      <c r="AN41" s="70"/>
      <c r="AO41" s="70"/>
      <c r="AP41" s="68"/>
      <c r="AQ41" s="68"/>
      <c r="AR41" s="68"/>
      <c r="AS41" s="68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3"/>
      <c r="BF41" s="3"/>
      <c r="BG41" s="3"/>
      <c r="BH41" s="3"/>
    </row>
    <row r="42" spans="1:60" ht="25.5" customHeight="1" x14ac:dyDescent="0.15">
      <c r="A42" s="465" t="s">
        <v>54</v>
      </c>
      <c r="B42" s="466"/>
      <c r="C42" s="466"/>
      <c r="D42" s="466"/>
      <c r="E42" s="466"/>
      <c r="F42" s="466"/>
      <c r="G42" s="466"/>
      <c r="H42" s="466"/>
      <c r="I42" s="467"/>
      <c r="J42" s="37"/>
      <c r="K42" s="71" t="s">
        <v>55</v>
      </c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37"/>
      <c r="AP42" s="37"/>
      <c r="AQ42" s="37"/>
      <c r="AR42" s="37"/>
      <c r="AS42" s="37"/>
      <c r="AT42" s="37"/>
      <c r="AU42" s="45"/>
      <c r="AV42" s="45" t="s">
        <v>16</v>
      </c>
      <c r="AW42" s="48"/>
      <c r="AX42" s="48"/>
      <c r="AY42" s="48"/>
      <c r="AZ42" s="48"/>
      <c r="BA42" s="45"/>
      <c r="BB42" s="48"/>
      <c r="BC42" s="48"/>
      <c r="BD42" s="48"/>
      <c r="BE42" s="10"/>
      <c r="BF42" s="10"/>
      <c r="BG42" s="10"/>
      <c r="BH42" s="3"/>
    </row>
    <row r="43" spans="1:60" ht="17.25" customHeight="1" x14ac:dyDescent="0.15">
      <c r="A43" s="468"/>
      <c r="B43" s="469"/>
      <c r="C43" s="469"/>
      <c r="D43" s="469"/>
      <c r="E43" s="469"/>
      <c r="F43" s="469"/>
      <c r="G43" s="469"/>
      <c r="H43" s="469"/>
      <c r="I43" s="470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9"/>
      <c r="Y43" s="39"/>
      <c r="Z43" s="39"/>
      <c r="AA43" s="39"/>
      <c r="AB43" s="39"/>
      <c r="AC43" s="39"/>
      <c r="AD43" s="39"/>
      <c r="AE43" s="40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41"/>
      <c r="AQ43" s="41"/>
      <c r="AR43" s="41"/>
      <c r="AS43" s="41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3"/>
      <c r="BF43" s="3"/>
      <c r="BG43" s="3"/>
      <c r="BH43" s="3"/>
    </row>
    <row r="44" spans="1:60" ht="28.5" customHeight="1" x14ac:dyDescent="0.15">
      <c r="A44" s="42"/>
      <c r="B44" s="43" t="s">
        <v>17</v>
      </c>
      <c r="C44" s="44"/>
      <c r="D44" s="44"/>
      <c r="E44" s="44"/>
      <c r="F44" s="45"/>
      <c r="G44" s="46"/>
      <c r="H44" s="45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145"/>
      <c r="AB44" s="48"/>
      <c r="AC44" s="48"/>
      <c r="AD44" s="48"/>
      <c r="AE44" s="43" t="s">
        <v>18</v>
      </c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5"/>
      <c r="AV44" s="45"/>
      <c r="AW44" s="45" t="s">
        <v>19</v>
      </c>
      <c r="AX44" s="45"/>
      <c r="AY44" s="45"/>
      <c r="AZ44" s="45" t="s">
        <v>20</v>
      </c>
      <c r="BA44" s="45"/>
      <c r="BB44" s="45"/>
      <c r="BC44" s="45"/>
      <c r="BD44" s="45"/>
      <c r="BE44" s="3"/>
      <c r="BF44" s="3"/>
      <c r="BG44" s="3"/>
      <c r="BH44" s="3"/>
    </row>
    <row r="45" spans="1:60" ht="25.5" customHeight="1" x14ac:dyDescent="0.15">
      <c r="A45" s="42"/>
      <c r="B45" s="335" t="s">
        <v>21</v>
      </c>
      <c r="C45" s="453"/>
      <c r="D45" s="453"/>
      <c r="E45" s="454"/>
      <c r="F45" s="482" t="s">
        <v>22</v>
      </c>
      <c r="G45" s="483"/>
      <c r="H45" s="447"/>
      <c r="I45" s="448"/>
      <c r="J45" s="441" t="s">
        <v>23</v>
      </c>
      <c r="K45" s="441"/>
      <c r="L45" s="448"/>
      <c r="M45" s="448"/>
      <c r="N45" s="441" t="s">
        <v>24</v>
      </c>
      <c r="O45" s="443"/>
      <c r="P45" s="459" t="s">
        <v>25</v>
      </c>
      <c r="Q45" s="443"/>
      <c r="R45" s="482" t="s">
        <v>26</v>
      </c>
      <c r="S45" s="445"/>
      <c r="T45" s="448"/>
      <c r="U45" s="448"/>
      <c r="V45" s="441" t="s">
        <v>23</v>
      </c>
      <c r="W45" s="441"/>
      <c r="X45" s="448"/>
      <c r="Y45" s="448"/>
      <c r="Z45" s="441" t="s">
        <v>24</v>
      </c>
      <c r="AA45" s="443"/>
      <c r="AB45" s="45"/>
      <c r="AC45" s="45"/>
      <c r="AD45" s="45"/>
      <c r="AE45" s="421" t="s">
        <v>56</v>
      </c>
      <c r="AF45" s="422"/>
      <c r="AG45" s="422"/>
      <c r="AH45" s="422"/>
      <c r="AI45" s="423"/>
      <c r="AJ45" s="437">
        <f>ROUNDDOWN(AZ45/60,0)</f>
        <v>0</v>
      </c>
      <c r="AK45" s="438"/>
      <c r="AL45" s="460" t="s">
        <v>28</v>
      </c>
      <c r="AM45" s="460"/>
      <c r="AN45" s="438">
        <f>AZ45-AJ45*60</f>
        <v>0</v>
      </c>
      <c r="AO45" s="438"/>
      <c r="AP45" s="441" t="s">
        <v>24</v>
      </c>
      <c r="AQ45" s="443"/>
      <c r="AR45" s="48"/>
      <c r="AS45" s="45"/>
      <c r="AT45" s="45"/>
      <c r="AU45" s="433"/>
      <c r="AV45" s="433" t="s">
        <v>29</v>
      </c>
      <c r="AW45" s="436">
        <f>T45*60+X45</f>
        <v>0</v>
      </c>
      <c r="AX45" s="45"/>
      <c r="AY45" s="433" t="s">
        <v>30</v>
      </c>
      <c r="AZ45" s="436">
        <f>(T45*60+X45)-(H45*60+L45)</f>
        <v>0</v>
      </c>
      <c r="BA45" s="45"/>
      <c r="BB45" s="45"/>
      <c r="BC45" s="45"/>
      <c r="BD45" s="45"/>
      <c r="BE45" s="3"/>
      <c r="BF45" s="3"/>
      <c r="BG45" s="3"/>
      <c r="BH45" s="3"/>
    </row>
    <row r="46" spans="1:60" ht="35.25" customHeight="1" x14ac:dyDescent="0.15">
      <c r="A46" s="42"/>
      <c r="B46" s="455"/>
      <c r="C46" s="456"/>
      <c r="D46" s="456"/>
      <c r="E46" s="457"/>
      <c r="F46" s="484"/>
      <c r="G46" s="485"/>
      <c r="H46" s="449"/>
      <c r="I46" s="450"/>
      <c r="J46" s="442"/>
      <c r="K46" s="442"/>
      <c r="L46" s="450"/>
      <c r="M46" s="450"/>
      <c r="N46" s="442"/>
      <c r="O46" s="444"/>
      <c r="P46" s="452"/>
      <c r="Q46" s="444"/>
      <c r="R46" s="484"/>
      <c r="S46" s="446"/>
      <c r="T46" s="450"/>
      <c r="U46" s="450"/>
      <c r="V46" s="442"/>
      <c r="W46" s="442"/>
      <c r="X46" s="450"/>
      <c r="Y46" s="450"/>
      <c r="Z46" s="442"/>
      <c r="AA46" s="444"/>
      <c r="AB46" s="45"/>
      <c r="AC46" s="45"/>
      <c r="AD46" s="45"/>
      <c r="AE46" s="424"/>
      <c r="AF46" s="425"/>
      <c r="AG46" s="425"/>
      <c r="AH46" s="425"/>
      <c r="AI46" s="426"/>
      <c r="AJ46" s="439"/>
      <c r="AK46" s="440"/>
      <c r="AL46" s="461"/>
      <c r="AM46" s="461"/>
      <c r="AN46" s="440"/>
      <c r="AO46" s="440"/>
      <c r="AP46" s="442"/>
      <c r="AQ46" s="444"/>
      <c r="AR46" s="48"/>
      <c r="AS46" s="45"/>
      <c r="AT46" s="45"/>
      <c r="AU46" s="433"/>
      <c r="AV46" s="433"/>
      <c r="AW46" s="436"/>
      <c r="AX46" s="45"/>
      <c r="AY46" s="433"/>
      <c r="AZ46" s="436"/>
      <c r="BA46" s="45"/>
      <c r="BB46" s="45"/>
      <c r="BC46" s="45"/>
      <c r="BD46" s="45"/>
      <c r="BE46" s="3"/>
      <c r="BF46" s="3"/>
      <c r="BG46" s="3"/>
      <c r="BH46" s="3"/>
    </row>
    <row r="47" spans="1:60" ht="17.25" customHeight="1" x14ac:dyDescent="0.15">
      <c r="A47" s="42"/>
      <c r="B47" s="49"/>
      <c r="C47" s="49"/>
      <c r="D47" s="49"/>
      <c r="E47" s="49"/>
      <c r="F47" s="50"/>
      <c r="G47" s="50"/>
      <c r="H47" s="144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48"/>
      <c r="Y47" s="48"/>
      <c r="Z47" s="46"/>
      <c r="AA47" s="145"/>
      <c r="AB47" s="48"/>
      <c r="AC47" s="48"/>
      <c r="AD47" s="48"/>
      <c r="AE47" s="53"/>
      <c r="AF47" s="53"/>
      <c r="AG47" s="53"/>
      <c r="AH47" s="53"/>
      <c r="AI47" s="53"/>
      <c r="AJ47" s="52" t="s">
        <v>31</v>
      </c>
      <c r="AK47" s="53"/>
      <c r="AL47" s="53"/>
      <c r="AM47" s="53"/>
      <c r="AN47" s="53"/>
      <c r="AO47" s="53"/>
      <c r="AP47" s="53"/>
      <c r="AQ47" s="53"/>
      <c r="AR47" s="48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3"/>
      <c r="BF47" s="3"/>
      <c r="BG47" s="3"/>
      <c r="BH47" s="3"/>
    </row>
    <row r="48" spans="1:60" s="45" customFormat="1" ht="25.5" customHeight="1" x14ac:dyDescent="0.15">
      <c r="A48" s="42"/>
      <c r="B48" s="43"/>
      <c r="C48" s="44"/>
      <c r="D48" s="44"/>
      <c r="E48" s="44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145"/>
      <c r="X48" s="48"/>
      <c r="Y48" s="48"/>
      <c r="Z48" s="46"/>
      <c r="AA48" s="145"/>
      <c r="AB48" s="48"/>
      <c r="AC48" s="48"/>
      <c r="AD48" s="48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48"/>
      <c r="AW48" s="57" t="s">
        <v>32</v>
      </c>
      <c r="AZ48" s="45" t="s">
        <v>33</v>
      </c>
      <c r="BC48" s="45" t="s">
        <v>34</v>
      </c>
      <c r="BE48" s="3"/>
      <c r="BF48" s="3"/>
      <c r="BG48" s="3"/>
      <c r="BH48" s="3"/>
    </row>
    <row r="49" spans="1:60" s="59" customFormat="1" ht="25.5" customHeight="1" x14ac:dyDescent="0.15">
      <c r="A49" s="55"/>
      <c r="B49" s="56" t="s">
        <v>158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  <c r="P49" s="56"/>
      <c r="Q49" s="56"/>
      <c r="R49" s="56"/>
      <c r="S49" s="56"/>
      <c r="T49" s="56"/>
      <c r="U49" s="14"/>
      <c r="V49" s="56"/>
      <c r="W49" s="56"/>
      <c r="X49" s="48"/>
      <c r="Y49" s="48"/>
      <c r="Z49" s="46"/>
      <c r="AA49" s="145"/>
      <c r="AB49" s="48"/>
      <c r="AC49" s="48"/>
      <c r="AD49" s="48"/>
      <c r="AE49" s="72" t="s">
        <v>35</v>
      </c>
      <c r="AF49" s="73"/>
      <c r="AG49" s="58"/>
      <c r="AH49" s="58"/>
      <c r="AI49" s="58"/>
      <c r="AJ49" s="58"/>
      <c r="AK49" s="58"/>
      <c r="AL49" s="58"/>
      <c r="AM49" s="58"/>
      <c r="AN49" s="53"/>
      <c r="AO49" s="53"/>
      <c r="AP49" s="53"/>
      <c r="AQ49" s="74"/>
      <c r="AR49" s="48"/>
      <c r="AS49" s="45"/>
      <c r="AT49" s="45"/>
      <c r="AU49" s="57"/>
      <c r="AV49" s="57"/>
      <c r="AW49" s="57" t="s">
        <v>36</v>
      </c>
      <c r="AX49" s="57"/>
      <c r="AY49" s="57"/>
      <c r="AZ49" s="45" t="s">
        <v>37</v>
      </c>
      <c r="BA49" s="57"/>
      <c r="BB49" s="45"/>
      <c r="BC49" s="45" t="s">
        <v>38</v>
      </c>
      <c r="BD49" s="57"/>
      <c r="BE49" s="3"/>
      <c r="BF49" s="54"/>
      <c r="BG49" s="54"/>
      <c r="BH49" s="54"/>
    </row>
    <row r="50" spans="1:60" ht="25.5" customHeight="1" x14ac:dyDescent="0.15">
      <c r="A50" s="42"/>
      <c r="B50" s="335" t="s">
        <v>57</v>
      </c>
      <c r="C50" s="453"/>
      <c r="D50" s="453"/>
      <c r="E50" s="454"/>
      <c r="F50" s="482" t="s">
        <v>22</v>
      </c>
      <c r="G50" s="483"/>
      <c r="H50" s="447"/>
      <c r="I50" s="448"/>
      <c r="J50" s="441" t="s">
        <v>23</v>
      </c>
      <c r="K50" s="441"/>
      <c r="L50" s="448"/>
      <c r="M50" s="448"/>
      <c r="N50" s="441" t="s">
        <v>24</v>
      </c>
      <c r="O50" s="443"/>
      <c r="P50" s="459" t="s">
        <v>25</v>
      </c>
      <c r="Q50" s="443"/>
      <c r="R50" s="482" t="s">
        <v>26</v>
      </c>
      <c r="S50" s="483"/>
      <c r="T50" s="447"/>
      <c r="U50" s="448"/>
      <c r="V50" s="441" t="s">
        <v>23</v>
      </c>
      <c r="W50" s="441"/>
      <c r="X50" s="448"/>
      <c r="Y50" s="448"/>
      <c r="Z50" s="441" t="s">
        <v>24</v>
      </c>
      <c r="AA50" s="443"/>
      <c r="AB50" s="48"/>
      <c r="AC50" s="48"/>
      <c r="AD50" s="48"/>
      <c r="AE50" s="451" t="s">
        <v>58</v>
      </c>
      <c r="AF50" s="475"/>
      <c r="AG50" s="475"/>
      <c r="AH50" s="475"/>
      <c r="AI50" s="476"/>
      <c r="AJ50" s="437">
        <f>ROUNDDOWN(AW55/60,0)</f>
        <v>0</v>
      </c>
      <c r="AK50" s="438"/>
      <c r="AL50" s="441" t="s">
        <v>23</v>
      </c>
      <c r="AM50" s="441"/>
      <c r="AN50" s="438">
        <f>AW55-AJ50*60</f>
        <v>0</v>
      </c>
      <c r="AO50" s="438"/>
      <c r="AP50" s="441" t="s">
        <v>24</v>
      </c>
      <c r="AQ50" s="443"/>
      <c r="AR50" s="48"/>
      <c r="AS50" s="60"/>
      <c r="AT50" s="60"/>
      <c r="AU50" s="45"/>
      <c r="AV50" s="433" t="s">
        <v>40</v>
      </c>
      <c r="AW50" s="436">
        <f>IF(AZ50&lt;=BC50,BC50,AW45)</f>
        <v>1200</v>
      </c>
      <c r="AX50" s="153"/>
      <c r="AY50" s="433" t="s">
        <v>41</v>
      </c>
      <c r="AZ50" s="436">
        <f>T50*60+X50</f>
        <v>0</v>
      </c>
      <c r="BA50" s="153"/>
      <c r="BB50" s="433" t="s">
        <v>42</v>
      </c>
      <c r="BC50" s="436">
        <f>IF(C59="☑",21*60,20*60)</f>
        <v>1200</v>
      </c>
      <c r="BD50" s="45"/>
      <c r="BE50" s="3"/>
      <c r="BF50" s="3"/>
      <c r="BG50" s="3"/>
      <c r="BH50" s="3"/>
    </row>
    <row r="51" spans="1:60" ht="35.25" customHeight="1" x14ac:dyDescent="0.15">
      <c r="A51" s="42"/>
      <c r="B51" s="455"/>
      <c r="C51" s="456"/>
      <c r="D51" s="456"/>
      <c r="E51" s="457"/>
      <c r="F51" s="484"/>
      <c r="G51" s="485"/>
      <c r="H51" s="449"/>
      <c r="I51" s="450"/>
      <c r="J51" s="442"/>
      <c r="K51" s="442"/>
      <c r="L51" s="450"/>
      <c r="M51" s="450"/>
      <c r="N51" s="442"/>
      <c r="O51" s="444"/>
      <c r="P51" s="452"/>
      <c r="Q51" s="444"/>
      <c r="R51" s="484"/>
      <c r="S51" s="485"/>
      <c r="T51" s="449"/>
      <c r="U51" s="450"/>
      <c r="V51" s="442"/>
      <c r="W51" s="442"/>
      <c r="X51" s="450"/>
      <c r="Y51" s="450"/>
      <c r="Z51" s="442"/>
      <c r="AA51" s="444"/>
      <c r="AB51" s="45"/>
      <c r="AC51" s="45"/>
      <c r="AD51" s="45"/>
      <c r="AE51" s="477"/>
      <c r="AF51" s="478"/>
      <c r="AG51" s="478"/>
      <c r="AH51" s="478"/>
      <c r="AI51" s="479"/>
      <c r="AJ51" s="439"/>
      <c r="AK51" s="440"/>
      <c r="AL51" s="442"/>
      <c r="AM51" s="442"/>
      <c r="AN51" s="440"/>
      <c r="AO51" s="440"/>
      <c r="AP51" s="442"/>
      <c r="AQ51" s="444"/>
      <c r="AR51" s="48"/>
      <c r="AS51" s="60"/>
      <c r="AT51" s="60"/>
      <c r="AU51" s="45"/>
      <c r="AV51" s="433"/>
      <c r="AW51" s="436"/>
      <c r="AX51" s="153"/>
      <c r="AY51" s="433"/>
      <c r="AZ51" s="436"/>
      <c r="BA51" s="153"/>
      <c r="BB51" s="433"/>
      <c r="BC51" s="436"/>
      <c r="BD51" s="45"/>
      <c r="BE51" s="3"/>
      <c r="BF51" s="3"/>
      <c r="BG51" s="3"/>
      <c r="BH51" s="3"/>
    </row>
    <row r="52" spans="1:60" ht="17.25" customHeight="1" x14ac:dyDescent="0.15">
      <c r="A52" s="61"/>
      <c r="B52" s="49"/>
      <c r="C52" s="49"/>
      <c r="D52" s="49"/>
      <c r="E52" s="49"/>
      <c r="F52" s="45"/>
      <c r="G52" s="49"/>
      <c r="H52" s="144"/>
      <c r="I52" s="49"/>
      <c r="J52" s="49"/>
      <c r="K52" s="49"/>
      <c r="L52" s="49"/>
      <c r="M52" s="49"/>
      <c r="N52" s="49"/>
      <c r="O52" s="49"/>
      <c r="P52" s="62"/>
      <c r="Q52" s="49"/>
      <c r="R52" s="49"/>
      <c r="S52" s="49"/>
      <c r="T52" s="49"/>
      <c r="U52" s="49"/>
      <c r="V52" s="49"/>
      <c r="W52" s="49"/>
      <c r="X52" s="48"/>
      <c r="Y52" s="48"/>
      <c r="Z52" s="46"/>
      <c r="AA52" s="45"/>
      <c r="AB52" s="45"/>
      <c r="AC52" s="45"/>
      <c r="AD52" s="45"/>
      <c r="AE52" s="74"/>
      <c r="AF52" s="74"/>
      <c r="AG52" s="74"/>
      <c r="AH52" s="74"/>
      <c r="AI52" s="74"/>
      <c r="AJ52" s="52" t="s">
        <v>31</v>
      </c>
      <c r="AK52" s="74"/>
      <c r="AL52" s="74"/>
      <c r="AM52" s="74"/>
      <c r="AN52" s="74"/>
      <c r="AO52" s="74"/>
      <c r="AP52" s="74"/>
      <c r="AQ52" s="74"/>
      <c r="AR52" s="45"/>
      <c r="AS52" s="45"/>
      <c r="AT52" s="45"/>
      <c r="AU52" s="45"/>
      <c r="AV52" s="45"/>
      <c r="AW52" s="45"/>
      <c r="AX52" s="45"/>
      <c r="AY52" s="45"/>
      <c r="AZ52" s="111" t="s">
        <v>43</v>
      </c>
      <c r="BA52" s="45"/>
      <c r="BB52" s="45"/>
      <c r="BC52" s="45"/>
      <c r="BD52" s="45"/>
      <c r="BE52" s="3"/>
      <c r="BF52" s="3"/>
      <c r="BG52" s="3"/>
      <c r="BH52" s="3"/>
    </row>
    <row r="53" spans="1:60" ht="25.5" customHeight="1" x14ac:dyDescent="0.2">
      <c r="A53" s="61"/>
      <c r="B53" s="45"/>
      <c r="C53" s="415" t="s">
        <v>165</v>
      </c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7"/>
      <c r="AC53" s="45"/>
      <c r="AD53" s="45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45"/>
      <c r="AS53" s="45"/>
      <c r="AT53" s="45"/>
      <c r="AU53" s="45"/>
      <c r="AV53" s="45"/>
      <c r="AW53" s="45"/>
      <c r="AX53" s="45"/>
      <c r="AY53" s="45"/>
      <c r="AZ53" s="136" t="s">
        <v>44</v>
      </c>
      <c r="BA53" s="45"/>
      <c r="BB53" s="45"/>
      <c r="BC53" s="45"/>
      <c r="BD53" s="45"/>
      <c r="BE53" s="3"/>
      <c r="BF53" s="3"/>
      <c r="BG53" s="3"/>
      <c r="BH53" s="3"/>
    </row>
    <row r="54" spans="1:60" ht="25.5" customHeight="1" x14ac:dyDescent="0.15">
      <c r="A54" s="61"/>
      <c r="B54" s="45"/>
      <c r="C54" s="418"/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19"/>
      <c r="Y54" s="419"/>
      <c r="Z54" s="419"/>
      <c r="AA54" s="419"/>
      <c r="AB54" s="420"/>
      <c r="AC54" s="45"/>
      <c r="AD54" s="45"/>
      <c r="AE54" s="72" t="s">
        <v>45</v>
      </c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45"/>
      <c r="AS54" s="45"/>
      <c r="AT54" s="45"/>
      <c r="AU54" s="45"/>
      <c r="AV54" s="45"/>
      <c r="AW54" s="45" t="s">
        <v>46</v>
      </c>
      <c r="AX54" s="45"/>
      <c r="AY54" s="45"/>
      <c r="AZ54" s="45" t="s">
        <v>47</v>
      </c>
      <c r="BA54" s="137"/>
      <c r="BB54" s="45"/>
      <c r="BC54" s="45"/>
      <c r="BD54" s="45"/>
      <c r="BE54" s="3"/>
      <c r="BF54" s="3"/>
      <c r="BG54" s="3"/>
      <c r="BH54" s="3"/>
    </row>
    <row r="55" spans="1:60" s="59" customFormat="1" ht="25.5" customHeight="1" x14ac:dyDescent="0.15">
      <c r="A55" s="61"/>
      <c r="B55" s="45"/>
      <c r="C55" s="418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19"/>
      <c r="W55" s="419"/>
      <c r="X55" s="419"/>
      <c r="Y55" s="419"/>
      <c r="Z55" s="419"/>
      <c r="AA55" s="419"/>
      <c r="AB55" s="420"/>
      <c r="AC55" s="48"/>
      <c r="AD55" s="48"/>
      <c r="AE55" s="421" t="s">
        <v>59</v>
      </c>
      <c r="AF55" s="422"/>
      <c r="AG55" s="422"/>
      <c r="AH55" s="422"/>
      <c r="AI55" s="422"/>
      <c r="AJ55" s="422"/>
      <c r="AK55" s="423"/>
      <c r="AL55" s="427">
        <f>IF(AZ45=0,0,ROUNDUP(AW55/AZ45,3))</f>
        <v>0</v>
      </c>
      <c r="AM55" s="428"/>
      <c r="AN55" s="428"/>
      <c r="AO55" s="428"/>
      <c r="AP55" s="428"/>
      <c r="AQ55" s="429"/>
      <c r="AR55" s="45"/>
      <c r="AS55" s="45"/>
      <c r="AT55" s="45"/>
      <c r="AU55" s="57"/>
      <c r="AV55" s="433" t="s">
        <v>49</v>
      </c>
      <c r="AW55" s="434">
        <f>IF(AW45-AW50&gt;0,IF(AW45-AW50&gt;AZ45,AZ45,AW45-AW50),0)</f>
        <v>0</v>
      </c>
      <c r="AX55" s="435" t="s">
        <v>50</v>
      </c>
      <c r="AY55" s="435"/>
      <c r="AZ55" s="137"/>
      <c r="BA55" s="137"/>
      <c r="BB55" s="57"/>
      <c r="BC55" s="57"/>
      <c r="BD55" s="57"/>
      <c r="BE55" s="54"/>
      <c r="BF55" s="54"/>
      <c r="BG55" s="54"/>
      <c r="BH55" s="54"/>
    </row>
    <row r="56" spans="1:60" ht="35.25" customHeight="1" x14ac:dyDescent="0.15">
      <c r="A56" s="75"/>
      <c r="B56" s="45"/>
      <c r="C56" s="418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19"/>
      <c r="W56" s="419"/>
      <c r="X56" s="419"/>
      <c r="Y56" s="419"/>
      <c r="Z56" s="419"/>
      <c r="AA56" s="419"/>
      <c r="AB56" s="420"/>
      <c r="AC56" s="45"/>
      <c r="AD56" s="45"/>
      <c r="AE56" s="424"/>
      <c r="AF56" s="425"/>
      <c r="AG56" s="425"/>
      <c r="AH56" s="425"/>
      <c r="AI56" s="425"/>
      <c r="AJ56" s="425"/>
      <c r="AK56" s="426"/>
      <c r="AL56" s="430"/>
      <c r="AM56" s="431"/>
      <c r="AN56" s="431"/>
      <c r="AO56" s="431"/>
      <c r="AP56" s="431"/>
      <c r="AQ56" s="432"/>
      <c r="AR56" s="45"/>
      <c r="AS56" s="45"/>
      <c r="AT56" s="45"/>
      <c r="AU56" s="433"/>
      <c r="AV56" s="433"/>
      <c r="AW56" s="434"/>
      <c r="AX56" s="435"/>
      <c r="AY56" s="435"/>
      <c r="AZ56" s="45"/>
      <c r="BA56" s="45"/>
      <c r="BB56" s="45"/>
      <c r="BC56" s="45"/>
      <c r="BD56" s="45"/>
      <c r="BE56" s="3"/>
      <c r="BF56" s="3"/>
      <c r="BG56" s="3"/>
      <c r="BH56" s="3"/>
    </row>
    <row r="57" spans="1:60" ht="25.5" customHeight="1" x14ac:dyDescent="0.15">
      <c r="A57" s="75"/>
      <c r="B57" s="45"/>
      <c r="C57" s="418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20"/>
      <c r="AC57" s="45"/>
      <c r="AD57" s="45"/>
      <c r="AE57" s="45"/>
      <c r="AF57" s="45"/>
      <c r="AG57" s="45"/>
      <c r="AH57" s="45"/>
      <c r="AI57" s="45"/>
      <c r="AJ57" s="45"/>
      <c r="AK57" s="63" t="s">
        <v>31</v>
      </c>
      <c r="AL57" s="45"/>
      <c r="AM57" s="48"/>
      <c r="AN57" s="48"/>
      <c r="AO57" s="48"/>
      <c r="AP57" s="45"/>
      <c r="AQ57" s="45"/>
      <c r="AR57" s="45"/>
      <c r="AS57" s="45"/>
      <c r="AT57" s="45"/>
      <c r="AU57" s="433"/>
      <c r="AV57" s="45"/>
      <c r="AW57" s="45"/>
      <c r="AX57" s="45"/>
      <c r="AY57" s="45"/>
      <c r="AZ57" s="45"/>
      <c r="BA57" s="45"/>
      <c r="BB57" s="45"/>
      <c r="BC57" s="45"/>
      <c r="BD57" s="45"/>
      <c r="BE57" s="3"/>
      <c r="BF57" s="3"/>
      <c r="BG57" s="3"/>
      <c r="BH57" s="3"/>
    </row>
    <row r="58" spans="1:60" ht="25.5" customHeight="1" x14ac:dyDescent="0.15">
      <c r="A58" s="61"/>
      <c r="B58" s="44"/>
      <c r="C58" s="418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19"/>
      <c r="AB58" s="420"/>
      <c r="AC58" s="45"/>
      <c r="AD58" s="45"/>
      <c r="AE58" s="45"/>
      <c r="AF58" s="45"/>
      <c r="AG58" s="45"/>
      <c r="AH58" s="45"/>
      <c r="AI58" s="45"/>
      <c r="AJ58" s="45"/>
      <c r="AK58" s="64" t="s">
        <v>51</v>
      </c>
      <c r="AL58" s="45"/>
      <c r="AM58" s="48"/>
      <c r="AN58" s="48"/>
      <c r="AO58" s="48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3"/>
      <c r="BF58" s="3"/>
      <c r="BG58" s="3"/>
      <c r="BH58" s="3"/>
    </row>
    <row r="59" spans="1:60" ht="25.5" customHeight="1" x14ac:dyDescent="0.15">
      <c r="A59" s="61"/>
      <c r="B59" s="44"/>
      <c r="C59" s="407" t="s">
        <v>52</v>
      </c>
      <c r="D59" s="408"/>
      <c r="E59" s="409" t="s">
        <v>60</v>
      </c>
      <c r="F59" s="409"/>
      <c r="G59" s="409"/>
      <c r="H59" s="409"/>
      <c r="I59" s="409"/>
      <c r="J59" s="409"/>
      <c r="K59" s="409"/>
      <c r="L59" s="409"/>
      <c r="M59" s="409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409"/>
      <c r="AB59" s="410"/>
      <c r="AC59" s="45"/>
      <c r="AD59" s="45"/>
      <c r="AE59" s="45"/>
      <c r="AF59" s="45"/>
      <c r="AG59" s="45"/>
      <c r="AH59" s="45"/>
      <c r="AI59" s="45"/>
      <c r="AJ59" s="45"/>
      <c r="AK59" s="64"/>
      <c r="AL59" s="45"/>
      <c r="AM59" s="48"/>
      <c r="AN59" s="48"/>
      <c r="AO59" s="48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3"/>
      <c r="BF59" s="3"/>
      <c r="BG59" s="3"/>
      <c r="BH59" s="3"/>
    </row>
    <row r="60" spans="1:60" ht="17.25" customHeight="1" x14ac:dyDescent="0.15">
      <c r="A60" s="65"/>
      <c r="B60" s="66"/>
      <c r="C60" s="66"/>
      <c r="D60" s="66"/>
      <c r="E60" s="66"/>
      <c r="F60" s="67"/>
      <c r="G60" s="66"/>
      <c r="H60" s="66"/>
      <c r="I60" s="66"/>
      <c r="J60" s="6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9"/>
      <c r="AL60" s="68"/>
      <c r="AM60" s="70"/>
      <c r="AN60" s="70"/>
      <c r="AO60" s="70"/>
      <c r="AP60" s="68"/>
      <c r="AQ60" s="68"/>
      <c r="AR60" s="68"/>
      <c r="AS60" s="68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3"/>
      <c r="BF60" s="3"/>
      <c r="BG60" s="3"/>
      <c r="BH60" s="3"/>
    </row>
    <row r="61" spans="1:60" ht="25.5" customHeight="1" x14ac:dyDescent="0.15">
      <c r="A61" s="465" t="s">
        <v>61</v>
      </c>
      <c r="B61" s="466"/>
      <c r="C61" s="466"/>
      <c r="D61" s="466"/>
      <c r="E61" s="466"/>
      <c r="F61" s="466"/>
      <c r="G61" s="466"/>
      <c r="H61" s="466"/>
      <c r="I61" s="467"/>
      <c r="J61" s="37"/>
      <c r="K61" s="71" t="s">
        <v>62</v>
      </c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37"/>
      <c r="AP61" s="37"/>
      <c r="AQ61" s="37"/>
      <c r="AR61" s="37"/>
      <c r="AS61" s="37"/>
      <c r="AT61" s="37"/>
      <c r="AU61" s="45"/>
      <c r="AV61" s="45" t="s">
        <v>16</v>
      </c>
      <c r="AW61" s="48"/>
      <c r="AX61" s="48"/>
      <c r="AY61" s="48"/>
      <c r="AZ61" s="48"/>
      <c r="BA61" s="45"/>
      <c r="BB61" s="48"/>
      <c r="BC61" s="48"/>
      <c r="BD61" s="48"/>
      <c r="BE61" s="10"/>
      <c r="BF61" s="10"/>
      <c r="BG61" s="10"/>
      <c r="BH61" s="3"/>
    </row>
    <row r="62" spans="1:60" ht="17.25" customHeight="1" x14ac:dyDescent="0.15">
      <c r="A62" s="468"/>
      <c r="B62" s="469"/>
      <c r="C62" s="469"/>
      <c r="D62" s="469"/>
      <c r="E62" s="469"/>
      <c r="F62" s="469"/>
      <c r="G62" s="469"/>
      <c r="H62" s="469"/>
      <c r="I62" s="470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9"/>
      <c r="Y62" s="39"/>
      <c r="Z62" s="39"/>
      <c r="AA62" s="39"/>
      <c r="AB62" s="39"/>
      <c r="AC62" s="39"/>
      <c r="AD62" s="39"/>
      <c r="AE62" s="40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41"/>
      <c r="AQ62" s="41"/>
      <c r="AR62" s="41"/>
      <c r="AS62" s="41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3"/>
      <c r="BF62" s="3"/>
      <c r="BG62" s="3"/>
      <c r="BH62" s="3"/>
    </row>
    <row r="63" spans="1:60" ht="28.5" customHeight="1" x14ac:dyDescent="0.15">
      <c r="A63" s="42"/>
      <c r="B63" s="43" t="s">
        <v>17</v>
      </c>
      <c r="C63" s="44"/>
      <c r="D63" s="44"/>
      <c r="E63" s="44"/>
      <c r="F63" s="45"/>
      <c r="G63" s="46"/>
      <c r="H63" s="45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7"/>
      <c r="AB63" s="48"/>
      <c r="AC63" s="48"/>
      <c r="AD63" s="48"/>
      <c r="AE63" s="43" t="s">
        <v>18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5"/>
      <c r="AV63" s="45"/>
      <c r="AW63" s="45" t="s">
        <v>19</v>
      </c>
      <c r="AX63" s="45"/>
      <c r="AY63" s="45"/>
      <c r="AZ63" s="45" t="s">
        <v>20</v>
      </c>
      <c r="BA63" s="45"/>
      <c r="BB63" s="45"/>
      <c r="BC63" s="45"/>
      <c r="BD63" s="45"/>
      <c r="BE63" s="3"/>
      <c r="BF63" s="3"/>
      <c r="BG63" s="3"/>
      <c r="BH63" s="3"/>
    </row>
    <row r="64" spans="1:60" ht="25.5" customHeight="1" x14ac:dyDescent="0.15">
      <c r="A64" s="42"/>
      <c r="B64" s="335" t="s">
        <v>21</v>
      </c>
      <c r="C64" s="453"/>
      <c r="D64" s="453"/>
      <c r="E64" s="454"/>
      <c r="F64" s="458" t="s">
        <v>22</v>
      </c>
      <c r="G64" s="458"/>
      <c r="H64" s="448"/>
      <c r="I64" s="448"/>
      <c r="J64" s="441" t="s">
        <v>23</v>
      </c>
      <c r="K64" s="441"/>
      <c r="L64" s="448"/>
      <c r="M64" s="448"/>
      <c r="N64" s="441" t="s">
        <v>24</v>
      </c>
      <c r="O64" s="443"/>
      <c r="P64" s="459" t="s">
        <v>25</v>
      </c>
      <c r="Q64" s="443"/>
      <c r="R64" s="445" t="s">
        <v>26</v>
      </c>
      <c r="S64" s="445"/>
      <c r="T64" s="448"/>
      <c r="U64" s="448"/>
      <c r="V64" s="441" t="s">
        <v>23</v>
      </c>
      <c r="W64" s="441"/>
      <c r="X64" s="448"/>
      <c r="Y64" s="448"/>
      <c r="Z64" s="441" t="s">
        <v>24</v>
      </c>
      <c r="AA64" s="443"/>
      <c r="AB64" s="45"/>
      <c r="AC64" s="45"/>
      <c r="AD64" s="45"/>
      <c r="AE64" s="421" t="s">
        <v>56</v>
      </c>
      <c r="AF64" s="460"/>
      <c r="AG64" s="460"/>
      <c r="AH64" s="460"/>
      <c r="AI64" s="462"/>
      <c r="AJ64" s="438">
        <f>ROUNDDOWN(AZ64/60,0)</f>
        <v>0</v>
      </c>
      <c r="AK64" s="438"/>
      <c r="AL64" s="460" t="s">
        <v>28</v>
      </c>
      <c r="AM64" s="460"/>
      <c r="AN64" s="438">
        <f>AZ64-AJ64*60</f>
        <v>0</v>
      </c>
      <c r="AO64" s="438"/>
      <c r="AP64" s="441" t="s">
        <v>24</v>
      </c>
      <c r="AQ64" s="443"/>
      <c r="AR64" s="48"/>
      <c r="AS64" s="45"/>
      <c r="AT64" s="45"/>
      <c r="AU64" s="433"/>
      <c r="AV64" s="433" t="s">
        <v>29</v>
      </c>
      <c r="AW64" s="436">
        <f>T64*60+X64</f>
        <v>0</v>
      </c>
      <c r="AX64" s="45"/>
      <c r="AY64" s="433" t="s">
        <v>30</v>
      </c>
      <c r="AZ64" s="436">
        <f>(T64*60+X64)-(H64*60+L64)</f>
        <v>0</v>
      </c>
      <c r="BA64" s="45"/>
      <c r="BB64" s="45"/>
      <c r="BC64" s="45"/>
      <c r="BD64" s="45"/>
      <c r="BE64" s="3"/>
      <c r="BF64" s="3"/>
      <c r="BG64" s="3"/>
      <c r="BH64" s="3"/>
    </row>
    <row r="65" spans="1:60" ht="35.25" customHeight="1" x14ac:dyDescent="0.15">
      <c r="A65" s="42"/>
      <c r="B65" s="455"/>
      <c r="C65" s="456"/>
      <c r="D65" s="456"/>
      <c r="E65" s="457"/>
      <c r="F65" s="458"/>
      <c r="G65" s="458"/>
      <c r="H65" s="450"/>
      <c r="I65" s="450"/>
      <c r="J65" s="442"/>
      <c r="K65" s="442"/>
      <c r="L65" s="450"/>
      <c r="M65" s="450"/>
      <c r="N65" s="442"/>
      <c r="O65" s="444"/>
      <c r="P65" s="452"/>
      <c r="Q65" s="444"/>
      <c r="R65" s="446"/>
      <c r="S65" s="446"/>
      <c r="T65" s="450"/>
      <c r="U65" s="450"/>
      <c r="V65" s="442"/>
      <c r="W65" s="442"/>
      <c r="X65" s="450"/>
      <c r="Y65" s="450"/>
      <c r="Z65" s="442"/>
      <c r="AA65" s="444"/>
      <c r="AB65" s="45"/>
      <c r="AC65" s="45"/>
      <c r="AD65" s="45"/>
      <c r="AE65" s="463"/>
      <c r="AF65" s="461"/>
      <c r="AG65" s="461"/>
      <c r="AH65" s="461"/>
      <c r="AI65" s="464"/>
      <c r="AJ65" s="440"/>
      <c r="AK65" s="440"/>
      <c r="AL65" s="461"/>
      <c r="AM65" s="461"/>
      <c r="AN65" s="440"/>
      <c r="AO65" s="440"/>
      <c r="AP65" s="442"/>
      <c r="AQ65" s="444"/>
      <c r="AR65" s="48"/>
      <c r="AS65" s="45"/>
      <c r="AT65" s="45"/>
      <c r="AU65" s="433"/>
      <c r="AV65" s="433"/>
      <c r="AW65" s="436"/>
      <c r="AX65" s="45"/>
      <c r="AY65" s="433"/>
      <c r="AZ65" s="436"/>
      <c r="BA65" s="45"/>
      <c r="BB65" s="45"/>
      <c r="BC65" s="45"/>
      <c r="BD65" s="45"/>
      <c r="BE65" s="3"/>
      <c r="BF65" s="3"/>
      <c r="BG65" s="3"/>
      <c r="BH65" s="3"/>
    </row>
    <row r="66" spans="1:60" ht="17.25" customHeight="1" x14ac:dyDescent="0.15">
      <c r="A66" s="42"/>
      <c r="B66" s="49"/>
      <c r="C66" s="49"/>
      <c r="D66" s="49"/>
      <c r="E66" s="49"/>
      <c r="F66" s="50"/>
      <c r="G66" s="50"/>
      <c r="H66" s="51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48"/>
      <c r="Y66" s="48"/>
      <c r="Z66" s="46"/>
      <c r="AA66" s="47"/>
      <c r="AB66" s="48"/>
      <c r="AC66" s="48"/>
      <c r="AD66" s="48"/>
      <c r="AE66" s="53"/>
      <c r="AF66" s="53"/>
      <c r="AG66" s="53"/>
      <c r="AH66" s="53"/>
      <c r="AI66" s="53"/>
      <c r="AJ66" s="52" t="s">
        <v>31</v>
      </c>
      <c r="AK66" s="53"/>
      <c r="AL66" s="53"/>
      <c r="AM66" s="53"/>
      <c r="AN66" s="53"/>
      <c r="AO66" s="53"/>
      <c r="AP66" s="53"/>
      <c r="AQ66" s="53"/>
      <c r="AR66" s="48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3"/>
      <c r="BF66" s="3"/>
      <c r="BG66" s="3"/>
      <c r="BH66" s="3"/>
    </row>
    <row r="67" spans="1:60" s="45" customFormat="1" ht="25.5" customHeight="1" x14ac:dyDescent="0.15">
      <c r="A67" s="42"/>
      <c r="B67" s="43"/>
      <c r="C67" s="44"/>
      <c r="D67" s="44"/>
      <c r="E67" s="44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7"/>
      <c r="X67" s="48"/>
      <c r="Y67" s="48"/>
      <c r="Z67" s="46"/>
      <c r="AA67" s="47"/>
      <c r="AB67" s="48"/>
      <c r="AC67" s="48"/>
      <c r="AD67" s="48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48"/>
      <c r="AW67" s="57" t="s">
        <v>32</v>
      </c>
      <c r="AZ67" s="45" t="s">
        <v>33</v>
      </c>
      <c r="BC67" s="45" t="s">
        <v>34</v>
      </c>
      <c r="BE67" s="3"/>
      <c r="BF67" s="3"/>
      <c r="BG67" s="3"/>
      <c r="BH67" s="3"/>
    </row>
    <row r="68" spans="1:60" s="59" customFormat="1" ht="25.5" customHeight="1" x14ac:dyDescent="0.15">
      <c r="A68" s="55"/>
      <c r="B68" s="56" t="s">
        <v>158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56"/>
      <c r="Q68" s="56"/>
      <c r="R68" s="56"/>
      <c r="S68" s="56"/>
      <c r="T68" s="56"/>
      <c r="U68" s="14"/>
      <c r="V68" s="56"/>
      <c r="W68" s="56"/>
      <c r="X68" s="48"/>
      <c r="Y68" s="48"/>
      <c r="Z68" s="46"/>
      <c r="AA68" s="47"/>
      <c r="AB68" s="48"/>
      <c r="AC68" s="48"/>
      <c r="AD68" s="48"/>
      <c r="AE68" s="72" t="s">
        <v>35</v>
      </c>
      <c r="AF68" s="73"/>
      <c r="AG68" s="58"/>
      <c r="AH68" s="58"/>
      <c r="AI68" s="58"/>
      <c r="AJ68" s="58"/>
      <c r="AK68" s="58"/>
      <c r="AL68" s="58"/>
      <c r="AM68" s="58"/>
      <c r="AN68" s="53"/>
      <c r="AO68" s="53"/>
      <c r="AP68" s="53"/>
      <c r="AQ68" s="74"/>
      <c r="AR68" s="48"/>
      <c r="AS68" s="45"/>
      <c r="AT68" s="45"/>
      <c r="AU68" s="57"/>
      <c r="AV68" s="57"/>
      <c r="AW68" s="57" t="s">
        <v>36</v>
      </c>
      <c r="AX68" s="57"/>
      <c r="AY68" s="57"/>
      <c r="AZ68" s="45" t="s">
        <v>37</v>
      </c>
      <c r="BA68" s="57"/>
      <c r="BB68" s="45"/>
      <c r="BC68" s="45" t="s">
        <v>38</v>
      </c>
      <c r="BD68" s="57"/>
      <c r="BE68" s="3"/>
      <c r="BF68" s="54"/>
      <c r="BG68" s="54"/>
      <c r="BH68" s="54"/>
    </row>
    <row r="69" spans="1:60" ht="25.5" customHeight="1" x14ac:dyDescent="0.15">
      <c r="A69" s="42"/>
      <c r="B69" s="335" t="s">
        <v>57</v>
      </c>
      <c r="C69" s="453"/>
      <c r="D69" s="453"/>
      <c r="E69" s="454"/>
      <c r="F69" s="458" t="s">
        <v>22</v>
      </c>
      <c r="G69" s="458"/>
      <c r="H69" s="448"/>
      <c r="I69" s="448"/>
      <c r="J69" s="441" t="s">
        <v>23</v>
      </c>
      <c r="K69" s="441"/>
      <c r="L69" s="448"/>
      <c r="M69" s="448"/>
      <c r="N69" s="441" t="s">
        <v>24</v>
      </c>
      <c r="O69" s="443"/>
      <c r="P69" s="459" t="s">
        <v>25</v>
      </c>
      <c r="Q69" s="443"/>
      <c r="R69" s="445" t="s">
        <v>26</v>
      </c>
      <c r="S69" s="445"/>
      <c r="T69" s="447"/>
      <c r="U69" s="448"/>
      <c r="V69" s="441" t="s">
        <v>23</v>
      </c>
      <c r="W69" s="441"/>
      <c r="X69" s="448"/>
      <c r="Y69" s="448"/>
      <c r="Z69" s="441" t="s">
        <v>24</v>
      </c>
      <c r="AA69" s="443"/>
      <c r="AB69" s="48"/>
      <c r="AC69" s="48"/>
      <c r="AD69" s="48"/>
      <c r="AE69" s="451" t="s">
        <v>58</v>
      </c>
      <c r="AF69" s="441"/>
      <c r="AG69" s="441"/>
      <c r="AH69" s="441"/>
      <c r="AI69" s="443"/>
      <c r="AJ69" s="437">
        <f>ROUNDDOWN(AW74/60,0)</f>
        <v>0</v>
      </c>
      <c r="AK69" s="438"/>
      <c r="AL69" s="441" t="s">
        <v>23</v>
      </c>
      <c r="AM69" s="441"/>
      <c r="AN69" s="438">
        <f>AW74-AJ69*60</f>
        <v>0</v>
      </c>
      <c r="AO69" s="438"/>
      <c r="AP69" s="441" t="s">
        <v>24</v>
      </c>
      <c r="AQ69" s="443"/>
      <c r="AR69" s="48"/>
      <c r="AS69" s="60"/>
      <c r="AT69" s="60"/>
      <c r="AU69" s="45"/>
      <c r="AV69" s="433" t="s">
        <v>40</v>
      </c>
      <c r="AW69" s="436">
        <f>IF(AZ69&lt;=BC69,BC69,AW64)</f>
        <v>1200</v>
      </c>
      <c r="AX69" s="153"/>
      <c r="AY69" s="433" t="s">
        <v>41</v>
      </c>
      <c r="AZ69" s="436">
        <f>T69*60+X69</f>
        <v>0</v>
      </c>
      <c r="BA69" s="153"/>
      <c r="BB69" s="433" t="s">
        <v>42</v>
      </c>
      <c r="BC69" s="436">
        <f>IF(C78="☑",21*60,20*60)</f>
        <v>1200</v>
      </c>
      <c r="BD69" s="45"/>
      <c r="BE69" s="3"/>
      <c r="BF69" s="3"/>
      <c r="BG69" s="3"/>
      <c r="BH69" s="3"/>
    </row>
    <row r="70" spans="1:60" ht="35.25" customHeight="1" x14ac:dyDescent="0.15">
      <c r="A70" s="42"/>
      <c r="B70" s="455"/>
      <c r="C70" s="456"/>
      <c r="D70" s="456"/>
      <c r="E70" s="457"/>
      <c r="F70" s="458"/>
      <c r="G70" s="458"/>
      <c r="H70" s="450"/>
      <c r="I70" s="450"/>
      <c r="J70" s="442"/>
      <c r="K70" s="442"/>
      <c r="L70" s="450"/>
      <c r="M70" s="450"/>
      <c r="N70" s="442"/>
      <c r="O70" s="444"/>
      <c r="P70" s="452"/>
      <c r="Q70" s="444"/>
      <c r="R70" s="446"/>
      <c r="S70" s="446"/>
      <c r="T70" s="449"/>
      <c r="U70" s="450"/>
      <c r="V70" s="442"/>
      <c r="W70" s="442"/>
      <c r="X70" s="450"/>
      <c r="Y70" s="450"/>
      <c r="Z70" s="442"/>
      <c r="AA70" s="444"/>
      <c r="AB70" s="45"/>
      <c r="AC70" s="45"/>
      <c r="AD70" s="45"/>
      <c r="AE70" s="452"/>
      <c r="AF70" s="442"/>
      <c r="AG70" s="442"/>
      <c r="AH70" s="442"/>
      <c r="AI70" s="444"/>
      <c r="AJ70" s="439"/>
      <c r="AK70" s="440"/>
      <c r="AL70" s="442"/>
      <c r="AM70" s="442"/>
      <c r="AN70" s="440"/>
      <c r="AO70" s="440"/>
      <c r="AP70" s="442"/>
      <c r="AQ70" s="444"/>
      <c r="AR70" s="48"/>
      <c r="AS70" s="60"/>
      <c r="AT70" s="60"/>
      <c r="AU70" s="45"/>
      <c r="AV70" s="433"/>
      <c r="AW70" s="436"/>
      <c r="AX70" s="153"/>
      <c r="AY70" s="433"/>
      <c r="AZ70" s="436"/>
      <c r="BA70" s="153"/>
      <c r="BB70" s="433"/>
      <c r="BC70" s="436"/>
      <c r="BD70" s="45"/>
      <c r="BE70" s="3"/>
      <c r="BF70" s="3"/>
      <c r="BG70" s="3"/>
      <c r="BH70" s="3"/>
    </row>
    <row r="71" spans="1:60" ht="17.25" customHeight="1" x14ac:dyDescent="0.15">
      <c r="A71" s="61"/>
      <c r="B71" s="49"/>
      <c r="C71" s="49"/>
      <c r="D71" s="49"/>
      <c r="E71" s="49"/>
      <c r="F71" s="45"/>
      <c r="G71" s="49"/>
      <c r="H71" s="51"/>
      <c r="I71" s="49"/>
      <c r="J71" s="49"/>
      <c r="K71" s="49"/>
      <c r="L71" s="49"/>
      <c r="M71" s="49"/>
      <c r="N71" s="49"/>
      <c r="O71" s="49"/>
      <c r="P71" s="62"/>
      <c r="Q71" s="49"/>
      <c r="R71" s="49"/>
      <c r="S71" s="49"/>
      <c r="T71" s="49"/>
      <c r="U71" s="49"/>
      <c r="V71" s="49"/>
      <c r="W71" s="49"/>
      <c r="X71" s="48"/>
      <c r="Y71" s="48"/>
      <c r="Z71" s="46"/>
      <c r="AA71" s="45"/>
      <c r="AB71" s="45"/>
      <c r="AC71" s="45"/>
      <c r="AD71" s="45"/>
      <c r="AE71" s="74"/>
      <c r="AF71" s="74"/>
      <c r="AG71" s="74"/>
      <c r="AH71" s="74"/>
      <c r="AI71" s="74"/>
      <c r="AJ71" s="52" t="s">
        <v>31</v>
      </c>
      <c r="AK71" s="74"/>
      <c r="AL71" s="74"/>
      <c r="AM71" s="74"/>
      <c r="AN71" s="74"/>
      <c r="AO71" s="74"/>
      <c r="AP71" s="74"/>
      <c r="AQ71" s="74"/>
      <c r="AR71" s="45"/>
      <c r="AS71" s="45"/>
      <c r="AT71" s="45"/>
      <c r="AU71" s="45"/>
      <c r="AV71" s="45"/>
      <c r="AW71" s="45"/>
      <c r="AX71" s="45"/>
      <c r="AY71" s="45"/>
      <c r="AZ71" s="111" t="s">
        <v>43</v>
      </c>
      <c r="BA71" s="45"/>
      <c r="BB71" s="45"/>
      <c r="BC71" s="45"/>
      <c r="BD71" s="45"/>
      <c r="BE71" s="3"/>
      <c r="BF71" s="3"/>
      <c r="BG71" s="3"/>
      <c r="BH71" s="3"/>
    </row>
    <row r="72" spans="1:60" ht="25.5" customHeight="1" x14ac:dyDescent="0.2">
      <c r="A72" s="61"/>
      <c r="B72" s="45"/>
      <c r="C72" s="415" t="s">
        <v>165</v>
      </c>
      <c r="D72" s="416"/>
      <c r="E72" s="416"/>
      <c r="F72" s="416"/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7"/>
      <c r="AC72" s="45"/>
      <c r="AD72" s="45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45"/>
      <c r="AS72" s="45"/>
      <c r="AT72" s="45"/>
      <c r="AU72" s="45"/>
      <c r="AV72" s="45"/>
      <c r="AW72" s="45"/>
      <c r="AX72" s="45"/>
      <c r="AY72" s="45"/>
      <c r="AZ72" s="136" t="s">
        <v>44</v>
      </c>
      <c r="BA72" s="45"/>
      <c r="BB72" s="45"/>
      <c r="BC72" s="45"/>
      <c r="BD72" s="45"/>
      <c r="BE72" s="3"/>
      <c r="BF72" s="3"/>
      <c r="BG72" s="3"/>
      <c r="BH72" s="3"/>
    </row>
    <row r="73" spans="1:60" ht="25.5" customHeight="1" x14ac:dyDescent="0.15">
      <c r="A73" s="61"/>
      <c r="B73" s="45"/>
      <c r="C73" s="418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  <c r="O73" s="419"/>
      <c r="P73" s="419"/>
      <c r="Q73" s="419"/>
      <c r="R73" s="419"/>
      <c r="S73" s="419"/>
      <c r="T73" s="419"/>
      <c r="U73" s="419"/>
      <c r="V73" s="419"/>
      <c r="W73" s="419"/>
      <c r="X73" s="419"/>
      <c r="Y73" s="419"/>
      <c r="Z73" s="419"/>
      <c r="AA73" s="419"/>
      <c r="AB73" s="420"/>
      <c r="AC73" s="45"/>
      <c r="AD73" s="45"/>
      <c r="AE73" s="72" t="s">
        <v>45</v>
      </c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45"/>
      <c r="AS73" s="45"/>
      <c r="AT73" s="45"/>
      <c r="AU73" s="45"/>
      <c r="AV73" s="45"/>
      <c r="AW73" s="45" t="s">
        <v>46</v>
      </c>
      <c r="AX73" s="45"/>
      <c r="AY73" s="45"/>
      <c r="AZ73" s="45" t="s">
        <v>47</v>
      </c>
      <c r="BA73" s="137"/>
      <c r="BB73" s="45"/>
      <c r="BC73" s="45"/>
      <c r="BD73" s="45"/>
      <c r="BE73" s="3"/>
      <c r="BF73" s="3"/>
      <c r="BG73" s="3"/>
      <c r="BH73" s="3"/>
    </row>
    <row r="74" spans="1:60" s="59" customFormat="1" ht="25.5" customHeight="1" x14ac:dyDescent="0.15">
      <c r="A74" s="61"/>
      <c r="B74" s="45"/>
      <c r="C74" s="418"/>
      <c r="D74" s="419"/>
      <c r="E74" s="419"/>
      <c r="F74" s="419"/>
      <c r="G74" s="419"/>
      <c r="H74" s="419"/>
      <c r="I74" s="419"/>
      <c r="J74" s="419"/>
      <c r="K74" s="419"/>
      <c r="L74" s="419"/>
      <c r="M74" s="419"/>
      <c r="N74" s="419"/>
      <c r="O74" s="419"/>
      <c r="P74" s="419"/>
      <c r="Q74" s="419"/>
      <c r="R74" s="419"/>
      <c r="S74" s="419"/>
      <c r="T74" s="419"/>
      <c r="U74" s="419"/>
      <c r="V74" s="419"/>
      <c r="W74" s="419"/>
      <c r="X74" s="419"/>
      <c r="Y74" s="419"/>
      <c r="Z74" s="419"/>
      <c r="AA74" s="419"/>
      <c r="AB74" s="420"/>
      <c r="AC74" s="48"/>
      <c r="AD74" s="48"/>
      <c r="AE74" s="421" t="s">
        <v>59</v>
      </c>
      <c r="AF74" s="422"/>
      <c r="AG74" s="422"/>
      <c r="AH74" s="422"/>
      <c r="AI74" s="422"/>
      <c r="AJ74" s="422"/>
      <c r="AK74" s="423"/>
      <c r="AL74" s="427">
        <f>IF(AZ64=0,0,ROUNDUP(AW74/AZ64,3))</f>
        <v>0</v>
      </c>
      <c r="AM74" s="428"/>
      <c r="AN74" s="428"/>
      <c r="AO74" s="428"/>
      <c r="AP74" s="428"/>
      <c r="AQ74" s="429"/>
      <c r="AR74" s="45"/>
      <c r="AS74" s="45"/>
      <c r="AT74" s="45"/>
      <c r="AU74" s="57"/>
      <c r="AV74" s="433" t="s">
        <v>49</v>
      </c>
      <c r="AW74" s="434">
        <f>IF(AW64-AW69&gt;0,IF(AW64-AW69&gt;AZ64,AZ64,AW64-AW69),0)</f>
        <v>0</v>
      </c>
      <c r="AX74" s="435" t="s">
        <v>50</v>
      </c>
      <c r="AY74" s="435"/>
      <c r="AZ74" s="137"/>
      <c r="BA74" s="137"/>
      <c r="BB74" s="57"/>
      <c r="BC74" s="57"/>
      <c r="BD74" s="57"/>
      <c r="BE74" s="54"/>
      <c r="BF74" s="54"/>
      <c r="BG74" s="54"/>
      <c r="BH74" s="54"/>
    </row>
    <row r="75" spans="1:60" ht="35.25" customHeight="1" x14ac:dyDescent="0.15">
      <c r="A75" s="75"/>
      <c r="B75" s="45"/>
      <c r="C75" s="418"/>
      <c r="D75" s="419"/>
      <c r="E75" s="419"/>
      <c r="F75" s="419"/>
      <c r="G75" s="419"/>
      <c r="H75" s="419"/>
      <c r="I75" s="419"/>
      <c r="J75" s="419"/>
      <c r="K75" s="419"/>
      <c r="L75" s="419"/>
      <c r="M75" s="419"/>
      <c r="N75" s="419"/>
      <c r="O75" s="419"/>
      <c r="P75" s="419"/>
      <c r="Q75" s="419"/>
      <c r="R75" s="419"/>
      <c r="S75" s="419"/>
      <c r="T75" s="419"/>
      <c r="U75" s="419"/>
      <c r="V75" s="419"/>
      <c r="W75" s="419"/>
      <c r="X75" s="419"/>
      <c r="Y75" s="419"/>
      <c r="Z75" s="419"/>
      <c r="AA75" s="419"/>
      <c r="AB75" s="420"/>
      <c r="AC75" s="45"/>
      <c r="AD75" s="45"/>
      <c r="AE75" s="424"/>
      <c r="AF75" s="425"/>
      <c r="AG75" s="425"/>
      <c r="AH75" s="425"/>
      <c r="AI75" s="425"/>
      <c r="AJ75" s="425"/>
      <c r="AK75" s="426"/>
      <c r="AL75" s="430"/>
      <c r="AM75" s="431"/>
      <c r="AN75" s="431"/>
      <c r="AO75" s="431"/>
      <c r="AP75" s="431"/>
      <c r="AQ75" s="432"/>
      <c r="AR75" s="45"/>
      <c r="AS75" s="45"/>
      <c r="AT75" s="45"/>
      <c r="AU75" s="433"/>
      <c r="AV75" s="433"/>
      <c r="AW75" s="434"/>
      <c r="AX75" s="435"/>
      <c r="AY75" s="435"/>
      <c r="AZ75" s="45"/>
      <c r="BA75" s="45"/>
      <c r="BB75" s="45"/>
      <c r="BC75" s="45"/>
      <c r="BD75" s="45"/>
      <c r="BE75" s="3"/>
      <c r="BF75" s="3"/>
      <c r="BG75" s="3"/>
      <c r="BH75" s="3"/>
    </row>
    <row r="76" spans="1:60" ht="25.5" customHeight="1" x14ac:dyDescent="0.15">
      <c r="A76" s="75"/>
      <c r="B76" s="45"/>
      <c r="C76" s="418"/>
      <c r="D76" s="419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/>
      <c r="Q76" s="419"/>
      <c r="R76" s="419"/>
      <c r="S76" s="419"/>
      <c r="T76" s="419"/>
      <c r="U76" s="419"/>
      <c r="V76" s="419"/>
      <c r="W76" s="419"/>
      <c r="X76" s="419"/>
      <c r="Y76" s="419"/>
      <c r="Z76" s="419"/>
      <c r="AA76" s="419"/>
      <c r="AB76" s="420"/>
      <c r="AC76" s="45"/>
      <c r="AD76" s="45"/>
      <c r="AE76" s="45"/>
      <c r="AF76" s="45"/>
      <c r="AG76" s="45"/>
      <c r="AH76" s="45"/>
      <c r="AI76" s="45"/>
      <c r="AJ76" s="45"/>
      <c r="AK76" s="63" t="s">
        <v>31</v>
      </c>
      <c r="AL76" s="45"/>
      <c r="AM76" s="48"/>
      <c r="AN76" s="48"/>
      <c r="AO76" s="48"/>
      <c r="AP76" s="45"/>
      <c r="AQ76" s="45"/>
      <c r="AR76" s="45"/>
      <c r="AS76" s="45"/>
      <c r="AT76" s="45"/>
      <c r="AU76" s="433"/>
      <c r="AV76" s="45"/>
      <c r="AW76" s="45"/>
      <c r="AX76" s="45"/>
      <c r="AY76" s="45"/>
      <c r="AZ76" s="45"/>
      <c r="BA76" s="45"/>
      <c r="BB76" s="45"/>
      <c r="BC76" s="45"/>
      <c r="BD76" s="45"/>
      <c r="BE76" s="3"/>
      <c r="BF76" s="3"/>
      <c r="BG76" s="3"/>
      <c r="BH76" s="3"/>
    </row>
    <row r="77" spans="1:60" ht="25.5" customHeight="1" x14ac:dyDescent="0.15">
      <c r="A77" s="61"/>
      <c r="B77" s="44"/>
      <c r="C77" s="418"/>
      <c r="D77" s="419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19"/>
      <c r="Z77" s="419"/>
      <c r="AA77" s="419"/>
      <c r="AB77" s="420"/>
      <c r="AC77" s="45"/>
      <c r="AD77" s="45"/>
      <c r="AE77" s="45"/>
      <c r="AF77" s="45"/>
      <c r="AG77" s="45"/>
      <c r="AH77" s="45"/>
      <c r="AI77" s="45"/>
      <c r="AJ77" s="45"/>
      <c r="AK77" s="64" t="s">
        <v>51</v>
      </c>
      <c r="AL77" s="45"/>
      <c r="AM77" s="48"/>
      <c r="AN77" s="48"/>
      <c r="AO77" s="48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3"/>
      <c r="BF77" s="3"/>
      <c r="BG77" s="3"/>
      <c r="BH77" s="3"/>
    </row>
    <row r="78" spans="1:60" ht="25.5" customHeight="1" x14ac:dyDescent="0.15">
      <c r="A78" s="61"/>
      <c r="B78" s="44"/>
      <c r="C78" s="407" t="s">
        <v>52</v>
      </c>
      <c r="D78" s="408"/>
      <c r="E78" s="409" t="s">
        <v>60</v>
      </c>
      <c r="F78" s="409"/>
      <c r="G78" s="409"/>
      <c r="H78" s="409"/>
      <c r="I78" s="409"/>
      <c r="J78" s="409"/>
      <c r="K78" s="409"/>
      <c r="L78" s="409"/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09"/>
      <c r="AA78" s="409"/>
      <c r="AB78" s="410"/>
      <c r="AC78" s="45"/>
      <c r="AD78" s="45"/>
      <c r="AE78" s="45"/>
      <c r="AF78" s="45"/>
      <c r="AG78" s="45"/>
      <c r="AH78" s="45"/>
      <c r="AI78" s="45"/>
      <c r="AJ78" s="45"/>
      <c r="AK78" s="64"/>
      <c r="AL78" s="45"/>
      <c r="AM78" s="48"/>
      <c r="AN78" s="48"/>
      <c r="AO78" s="48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3"/>
      <c r="BF78" s="3"/>
      <c r="BG78" s="3"/>
      <c r="BH78" s="3"/>
    </row>
    <row r="79" spans="1:60" ht="17.25" customHeight="1" x14ac:dyDescent="0.15">
      <c r="A79" s="65"/>
      <c r="B79" s="66"/>
      <c r="C79" s="66"/>
      <c r="D79" s="66"/>
      <c r="E79" s="66"/>
      <c r="F79" s="67"/>
      <c r="G79" s="66"/>
      <c r="H79" s="66"/>
      <c r="I79" s="66"/>
      <c r="J79" s="66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9"/>
      <c r="AL79" s="68"/>
      <c r="AM79" s="70"/>
      <c r="AN79" s="70"/>
      <c r="AO79" s="70"/>
      <c r="AP79" s="68"/>
      <c r="AQ79" s="68"/>
      <c r="AR79" s="68"/>
      <c r="AS79" s="68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3"/>
      <c r="BF79" s="3"/>
      <c r="BG79" s="3"/>
      <c r="BH79" s="3"/>
    </row>
    <row r="80" spans="1:60" ht="25.5" hidden="1" customHeight="1" x14ac:dyDescent="0.15">
      <c r="A80" s="465" t="s">
        <v>63</v>
      </c>
      <c r="B80" s="466"/>
      <c r="C80" s="466"/>
      <c r="D80" s="466"/>
      <c r="E80" s="466"/>
      <c r="F80" s="466"/>
      <c r="G80" s="466"/>
      <c r="H80" s="466"/>
      <c r="I80" s="467"/>
      <c r="J80" s="37"/>
      <c r="K80" s="71" t="s">
        <v>62</v>
      </c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37"/>
      <c r="AP80" s="37"/>
      <c r="AQ80" s="37"/>
      <c r="AR80" s="37"/>
      <c r="AS80" s="37"/>
      <c r="AT80" s="37"/>
      <c r="AU80" s="45"/>
      <c r="AV80" s="45" t="s">
        <v>16</v>
      </c>
      <c r="AW80" s="48"/>
      <c r="AX80" s="48"/>
      <c r="AY80" s="48"/>
      <c r="AZ80" s="48"/>
      <c r="BA80" s="45"/>
      <c r="BB80" s="48"/>
      <c r="BC80" s="48"/>
      <c r="BD80" s="48"/>
      <c r="BE80" s="10"/>
      <c r="BF80" s="10"/>
      <c r="BG80" s="10"/>
      <c r="BH80" s="3"/>
    </row>
    <row r="81" spans="1:60" ht="17.25" hidden="1" customHeight="1" x14ac:dyDescent="0.15">
      <c r="A81" s="468"/>
      <c r="B81" s="469"/>
      <c r="C81" s="469"/>
      <c r="D81" s="469"/>
      <c r="E81" s="469"/>
      <c r="F81" s="469"/>
      <c r="G81" s="469"/>
      <c r="H81" s="469"/>
      <c r="I81" s="470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9"/>
      <c r="Y81" s="39"/>
      <c r="Z81" s="39"/>
      <c r="AA81" s="39"/>
      <c r="AB81" s="39"/>
      <c r="AC81" s="39"/>
      <c r="AD81" s="39"/>
      <c r="AE81" s="40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41"/>
      <c r="AQ81" s="41"/>
      <c r="AR81" s="41"/>
      <c r="AS81" s="41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3"/>
      <c r="BF81" s="3"/>
      <c r="BG81" s="3"/>
      <c r="BH81" s="3"/>
    </row>
    <row r="82" spans="1:60" ht="28.5" hidden="1" customHeight="1" x14ac:dyDescent="0.15">
      <c r="A82" s="42"/>
      <c r="B82" s="43" t="s">
        <v>17</v>
      </c>
      <c r="C82" s="44"/>
      <c r="D82" s="44"/>
      <c r="E82" s="44"/>
      <c r="F82" s="45"/>
      <c r="G82" s="46"/>
      <c r="H82" s="45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7"/>
      <c r="AB82" s="48"/>
      <c r="AC82" s="48"/>
      <c r="AD82" s="48"/>
      <c r="AE82" s="43" t="s">
        <v>18</v>
      </c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5"/>
      <c r="AV82" s="45"/>
      <c r="AW82" s="45" t="s">
        <v>19</v>
      </c>
      <c r="AX82" s="45"/>
      <c r="AY82" s="45"/>
      <c r="AZ82" s="45" t="s">
        <v>20</v>
      </c>
      <c r="BA82" s="45"/>
      <c r="BB82" s="45"/>
      <c r="BC82" s="45"/>
      <c r="BD82" s="45"/>
      <c r="BE82" s="3"/>
      <c r="BF82" s="3"/>
      <c r="BG82" s="3"/>
      <c r="BH82" s="3"/>
    </row>
    <row r="83" spans="1:60" ht="25.5" hidden="1" customHeight="1" x14ac:dyDescent="0.15">
      <c r="A83" s="42"/>
      <c r="B83" s="335" t="s">
        <v>21</v>
      </c>
      <c r="C83" s="453"/>
      <c r="D83" s="453"/>
      <c r="E83" s="454"/>
      <c r="F83" s="458" t="s">
        <v>22</v>
      </c>
      <c r="G83" s="458"/>
      <c r="H83" s="448"/>
      <c r="I83" s="448"/>
      <c r="J83" s="441" t="s">
        <v>23</v>
      </c>
      <c r="K83" s="441"/>
      <c r="L83" s="448"/>
      <c r="M83" s="448"/>
      <c r="N83" s="441" t="s">
        <v>24</v>
      </c>
      <c r="O83" s="443"/>
      <c r="P83" s="459" t="s">
        <v>25</v>
      </c>
      <c r="Q83" s="443"/>
      <c r="R83" s="445" t="s">
        <v>26</v>
      </c>
      <c r="S83" s="445"/>
      <c r="T83" s="448"/>
      <c r="U83" s="448"/>
      <c r="V83" s="441" t="s">
        <v>23</v>
      </c>
      <c r="W83" s="441"/>
      <c r="X83" s="448"/>
      <c r="Y83" s="448"/>
      <c r="Z83" s="441" t="s">
        <v>24</v>
      </c>
      <c r="AA83" s="443"/>
      <c r="AB83" s="45"/>
      <c r="AC83" s="45"/>
      <c r="AD83" s="45"/>
      <c r="AE83" s="421" t="s">
        <v>56</v>
      </c>
      <c r="AF83" s="460"/>
      <c r="AG83" s="460"/>
      <c r="AH83" s="460"/>
      <c r="AI83" s="462"/>
      <c r="AJ83" s="438">
        <f>ROUNDDOWN(AZ83/60,0)</f>
        <v>0</v>
      </c>
      <c r="AK83" s="438"/>
      <c r="AL83" s="460" t="s">
        <v>28</v>
      </c>
      <c r="AM83" s="460"/>
      <c r="AN83" s="438">
        <f>AZ83-AJ83*60</f>
        <v>0</v>
      </c>
      <c r="AO83" s="438"/>
      <c r="AP83" s="441" t="s">
        <v>24</v>
      </c>
      <c r="AQ83" s="443"/>
      <c r="AR83" s="48"/>
      <c r="AS83" s="45"/>
      <c r="AT83" s="45"/>
      <c r="AU83" s="433"/>
      <c r="AV83" s="433" t="s">
        <v>29</v>
      </c>
      <c r="AW83" s="436">
        <f>T83*60+X83</f>
        <v>0</v>
      </c>
      <c r="AX83" s="45"/>
      <c r="AY83" s="433" t="s">
        <v>30</v>
      </c>
      <c r="AZ83" s="436">
        <f>(T83*60+X83)-(H83*60+L83)</f>
        <v>0</v>
      </c>
      <c r="BA83" s="45"/>
      <c r="BB83" s="45"/>
      <c r="BC83" s="45"/>
      <c r="BD83" s="45"/>
      <c r="BE83" s="3"/>
      <c r="BF83" s="3"/>
      <c r="BG83" s="3"/>
      <c r="BH83" s="3"/>
    </row>
    <row r="84" spans="1:60" ht="35.25" hidden="1" customHeight="1" x14ac:dyDescent="0.15">
      <c r="A84" s="42"/>
      <c r="B84" s="455"/>
      <c r="C84" s="456"/>
      <c r="D84" s="456"/>
      <c r="E84" s="457"/>
      <c r="F84" s="458"/>
      <c r="G84" s="458"/>
      <c r="H84" s="450"/>
      <c r="I84" s="450"/>
      <c r="J84" s="442"/>
      <c r="K84" s="442"/>
      <c r="L84" s="450"/>
      <c r="M84" s="450"/>
      <c r="N84" s="442"/>
      <c r="O84" s="444"/>
      <c r="P84" s="452"/>
      <c r="Q84" s="444"/>
      <c r="R84" s="446"/>
      <c r="S84" s="446"/>
      <c r="T84" s="450"/>
      <c r="U84" s="450"/>
      <c r="V84" s="442"/>
      <c r="W84" s="442"/>
      <c r="X84" s="450"/>
      <c r="Y84" s="450"/>
      <c r="Z84" s="442"/>
      <c r="AA84" s="444"/>
      <c r="AB84" s="45"/>
      <c r="AC84" s="45"/>
      <c r="AD84" s="45"/>
      <c r="AE84" s="463"/>
      <c r="AF84" s="461"/>
      <c r="AG84" s="461"/>
      <c r="AH84" s="461"/>
      <c r="AI84" s="464"/>
      <c r="AJ84" s="440"/>
      <c r="AK84" s="440"/>
      <c r="AL84" s="461"/>
      <c r="AM84" s="461"/>
      <c r="AN84" s="440"/>
      <c r="AO84" s="440"/>
      <c r="AP84" s="442"/>
      <c r="AQ84" s="444"/>
      <c r="AR84" s="48"/>
      <c r="AS84" s="45"/>
      <c r="AT84" s="45"/>
      <c r="AU84" s="433"/>
      <c r="AV84" s="433"/>
      <c r="AW84" s="436"/>
      <c r="AX84" s="45"/>
      <c r="AY84" s="433"/>
      <c r="AZ84" s="436"/>
      <c r="BA84" s="45"/>
      <c r="BB84" s="45"/>
      <c r="BC84" s="45"/>
      <c r="BD84" s="45"/>
      <c r="BE84" s="3"/>
      <c r="BF84" s="3"/>
      <c r="BG84" s="3"/>
      <c r="BH84" s="3"/>
    </row>
    <row r="85" spans="1:60" ht="17.25" hidden="1" customHeight="1" x14ac:dyDescent="0.15">
      <c r="A85" s="42"/>
      <c r="B85" s="49"/>
      <c r="C85" s="49"/>
      <c r="D85" s="49"/>
      <c r="E85" s="49"/>
      <c r="F85" s="50"/>
      <c r="G85" s="50"/>
      <c r="H85" s="51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48"/>
      <c r="Y85" s="48"/>
      <c r="Z85" s="46"/>
      <c r="AA85" s="47"/>
      <c r="AB85" s="48"/>
      <c r="AC85" s="48"/>
      <c r="AD85" s="48"/>
      <c r="AE85" s="53"/>
      <c r="AF85" s="53"/>
      <c r="AG85" s="53"/>
      <c r="AH85" s="53"/>
      <c r="AI85" s="53"/>
      <c r="AJ85" s="52" t="s">
        <v>31</v>
      </c>
      <c r="AK85" s="53"/>
      <c r="AL85" s="53"/>
      <c r="AM85" s="53"/>
      <c r="AN85" s="53"/>
      <c r="AO85" s="53"/>
      <c r="AP85" s="53"/>
      <c r="AQ85" s="53"/>
      <c r="AR85" s="48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3"/>
      <c r="BF85" s="3"/>
      <c r="BG85" s="3"/>
      <c r="BH85" s="3"/>
    </row>
    <row r="86" spans="1:60" s="45" customFormat="1" ht="25.5" hidden="1" customHeight="1" x14ac:dyDescent="0.15">
      <c r="A86" s="42"/>
      <c r="B86" s="43"/>
      <c r="C86" s="44"/>
      <c r="D86" s="44"/>
      <c r="E86" s="44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7"/>
      <c r="X86" s="48"/>
      <c r="Y86" s="48"/>
      <c r="Z86" s="46"/>
      <c r="AA86" s="47"/>
      <c r="AB86" s="48"/>
      <c r="AC86" s="48"/>
      <c r="AD86" s="48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48"/>
      <c r="AW86" s="57" t="s">
        <v>32</v>
      </c>
      <c r="AZ86" s="45" t="s">
        <v>33</v>
      </c>
      <c r="BC86" s="45" t="s">
        <v>34</v>
      </c>
      <c r="BE86" s="3"/>
      <c r="BF86" s="3"/>
      <c r="BG86" s="3"/>
      <c r="BH86" s="3"/>
    </row>
    <row r="87" spans="1:60" s="59" customFormat="1" ht="25.5" hidden="1" customHeight="1" x14ac:dyDescent="0.15">
      <c r="A87" s="55"/>
      <c r="B87" s="56" t="s">
        <v>158</v>
      </c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  <c r="P87" s="56"/>
      <c r="Q87" s="56"/>
      <c r="R87" s="56"/>
      <c r="S87" s="56"/>
      <c r="T87" s="56"/>
      <c r="U87" s="14"/>
      <c r="V87" s="56"/>
      <c r="W87" s="56"/>
      <c r="X87" s="48"/>
      <c r="Y87" s="48"/>
      <c r="Z87" s="46"/>
      <c r="AA87" s="47"/>
      <c r="AB87" s="48"/>
      <c r="AC87" s="48"/>
      <c r="AD87" s="48"/>
      <c r="AE87" s="72" t="s">
        <v>35</v>
      </c>
      <c r="AF87" s="73"/>
      <c r="AG87" s="58"/>
      <c r="AH87" s="58"/>
      <c r="AI87" s="58"/>
      <c r="AJ87" s="58"/>
      <c r="AK87" s="58"/>
      <c r="AL87" s="58"/>
      <c r="AM87" s="58"/>
      <c r="AN87" s="53"/>
      <c r="AO87" s="53"/>
      <c r="AP87" s="53"/>
      <c r="AQ87" s="74"/>
      <c r="AR87" s="48"/>
      <c r="AS87" s="45"/>
      <c r="AT87" s="45"/>
      <c r="AU87" s="57"/>
      <c r="AV87" s="57"/>
      <c r="AW87" s="57" t="s">
        <v>36</v>
      </c>
      <c r="AX87" s="57"/>
      <c r="AY87" s="57"/>
      <c r="AZ87" s="45" t="s">
        <v>37</v>
      </c>
      <c r="BA87" s="57"/>
      <c r="BB87" s="45"/>
      <c r="BC87" s="45" t="s">
        <v>38</v>
      </c>
      <c r="BD87" s="57"/>
      <c r="BE87" s="3"/>
      <c r="BF87" s="54"/>
      <c r="BG87" s="54"/>
      <c r="BH87" s="54"/>
    </row>
    <row r="88" spans="1:60" ht="25.5" hidden="1" customHeight="1" x14ac:dyDescent="0.15">
      <c r="A88" s="42"/>
      <c r="B88" s="335" t="s">
        <v>57</v>
      </c>
      <c r="C88" s="453"/>
      <c r="D88" s="453"/>
      <c r="E88" s="454"/>
      <c r="F88" s="458" t="s">
        <v>22</v>
      </c>
      <c r="G88" s="458"/>
      <c r="H88" s="448"/>
      <c r="I88" s="448"/>
      <c r="J88" s="441" t="s">
        <v>23</v>
      </c>
      <c r="K88" s="441"/>
      <c r="L88" s="448"/>
      <c r="M88" s="448"/>
      <c r="N88" s="441" t="s">
        <v>24</v>
      </c>
      <c r="O88" s="443"/>
      <c r="P88" s="459" t="s">
        <v>25</v>
      </c>
      <c r="Q88" s="443"/>
      <c r="R88" s="445" t="s">
        <v>26</v>
      </c>
      <c r="S88" s="445"/>
      <c r="T88" s="447"/>
      <c r="U88" s="448"/>
      <c r="V88" s="441" t="s">
        <v>23</v>
      </c>
      <c r="W88" s="441"/>
      <c r="X88" s="448"/>
      <c r="Y88" s="448"/>
      <c r="Z88" s="441" t="s">
        <v>24</v>
      </c>
      <c r="AA88" s="443"/>
      <c r="AB88" s="48"/>
      <c r="AC88" s="48"/>
      <c r="AD88" s="48"/>
      <c r="AE88" s="451" t="s">
        <v>58</v>
      </c>
      <c r="AF88" s="441"/>
      <c r="AG88" s="441"/>
      <c r="AH88" s="441"/>
      <c r="AI88" s="443"/>
      <c r="AJ88" s="437">
        <f>ROUNDDOWN(AW93/60,0)</f>
        <v>0</v>
      </c>
      <c r="AK88" s="438"/>
      <c r="AL88" s="441" t="s">
        <v>23</v>
      </c>
      <c r="AM88" s="441"/>
      <c r="AN88" s="438">
        <f>AW93-AJ88*60</f>
        <v>0</v>
      </c>
      <c r="AO88" s="438"/>
      <c r="AP88" s="441" t="s">
        <v>24</v>
      </c>
      <c r="AQ88" s="443"/>
      <c r="AR88" s="48"/>
      <c r="AS88" s="60"/>
      <c r="AT88" s="60"/>
      <c r="AU88" s="45"/>
      <c r="AV88" s="433" t="s">
        <v>40</v>
      </c>
      <c r="AW88" s="436">
        <f>IF(AZ88&lt;=BC88,BC88,AW83)</f>
        <v>1200</v>
      </c>
      <c r="AX88" s="153"/>
      <c r="AY88" s="433" t="s">
        <v>41</v>
      </c>
      <c r="AZ88" s="436">
        <f>T88*60+X88</f>
        <v>0</v>
      </c>
      <c r="BA88" s="153"/>
      <c r="BB88" s="433" t="s">
        <v>42</v>
      </c>
      <c r="BC88" s="436">
        <f>IF(C97="☑",21*60,20*60)</f>
        <v>1200</v>
      </c>
      <c r="BD88" s="45"/>
      <c r="BE88" s="3"/>
      <c r="BF88" s="3"/>
      <c r="BG88" s="3"/>
      <c r="BH88" s="3"/>
    </row>
    <row r="89" spans="1:60" ht="35.25" hidden="1" customHeight="1" x14ac:dyDescent="0.15">
      <c r="A89" s="42"/>
      <c r="B89" s="455"/>
      <c r="C89" s="456"/>
      <c r="D89" s="456"/>
      <c r="E89" s="457"/>
      <c r="F89" s="458"/>
      <c r="G89" s="458"/>
      <c r="H89" s="450"/>
      <c r="I89" s="450"/>
      <c r="J89" s="442"/>
      <c r="K89" s="442"/>
      <c r="L89" s="450"/>
      <c r="M89" s="450"/>
      <c r="N89" s="442"/>
      <c r="O89" s="444"/>
      <c r="P89" s="452"/>
      <c r="Q89" s="444"/>
      <c r="R89" s="446"/>
      <c r="S89" s="446"/>
      <c r="T89" s="449"/>
      <c r="U89" s="450"/>
      <c r="V89" s="442"/>
      <c r="W89" s="442"/>
      <c r="X89" s="450"/>
      <c r="Y89" s="450"/>
      <c r="Z89" s="442"/>
      <c r="AA89" s="444"/>
      <c r="AB89" s="45"/>
      <c r="AC89" s="45"/>
      <c r="AD89" s="45"/>
      <c r="AE89" s="452"/>
      <c r="AF89" s="442"/>
      <c r="AG89" s="442"/>
      <c r="AH89" s="442"/>
      <c r="AI89" s="444"/>
      <c r="AJ89" s="439"/>
      <c r="AK89" s="440"/>
      <c r="AL89" s="442"/>
      <c r="AM89" s="442"/>
      <c r="AN89" s="440"/>
      <c r="AO89" s="440"/>
      <c r="AP89" s="442"/>
      <c r="AQ89" s="444"/>
      <c r="AR89" s="48"/>
      <c r="AS89" s="60"/>
      <c r="AT89" s="60"/>
      <c r="AU89" s="45"/>
      <c r="AV89" s="433"/>
      <c r="AW89" s="436"/>
      <c r="AX89" s="153"/>
      <c r="AY89" s="433"/>
      <c r="AZ89" s="436"/>
      <c r="BA89" s="153"/>
      <c r="BB89" s="433"/>
      <c r="BC89" s="436"/>
      <c r="BD89" s="45"/>
      <c r="BE89" s="3"/>
      <c r="BF89" s="3"/>
      <c r="BG89" s="3"/>
      <c r="BH89" s="3"/>
    </row>
    <row r="90" spans="1:60" ht="17.25" hidden="1" customHeight="1" x14ac:dyDescent="0.15">
      <c r="A90" s="61"/>
      <c r="B90" s="49"/>
      <c r="C90" s="49"/>
      <c r="D90" s="49"/>
      <c r="E90" s="49"/>
      <c r="F90" s="45"/>
      <c r="G90" s="49"/>
      <c r="H90" s="51"/>
      <c r="I90" s="49"/>
      <c r="J90" s="49"/>
      <c r="K90" s="49"/>
      <c r="L90" s="49"/>
      <c r="M90" s="49"/>
      <c r="N90" s="49"/>
      <c r="O90" s="49"/>
      <c r="P90" s="62"/>
      <c r="Q90" s="49"/>
      <c r="R90" s="49"/>
      <c r="S90" s="49"/>
      <c r="T90" s="49"/>
      <c r="U90" s="49"/>
      <c r="V90" s="49"/>
      <c r="W90" s="49"/>
      <c r="X90" s="48"/>
      <c r="Y90" s="48"/>
      <c r="Z90" s="46"/>
      <c r="AA90" s="45"/>
      <c r="AB90" s="45"/>
      <c r="AC90" s="45"/>
      <c r="AD90" s="45"/>
      <c r="AE90" s="74"/>
      <c r="AF90" s="74"/>
      <c r="AG90" s="74"/>
      <c r="AH90" s="74"/>
      <c r="AI90" s="74"/>
      <c r="AJ90" s="52" t="s">
        <v>31</v>
      </c>
      <c r="AK90" s="74"/>
      <c r="AL90" s="74"/>
      <c r="AM90" s="74"/>
      <c r="AN90" s="74"/>
      <c r="AO90" s="74"/>
      <c r="AP90" s="74"/>
      <c r="AQ90" s="74"/>
      <c r="AR90" s="45"/>
      <c r="AS90" s="45"/>
      <c r="AT90" s="45"/>
      <c r="AU90" s="45"/>
      <c r="AV90" s="45"/>
      <c r="AW90" s="45"/>
      <c r="AX90" s="45"/>
      <c r="AY90" s="45"/>
      <c r="AZ90" s="111" t="s">
        <v>43</v>
      </c>
      <c r="BA90" s="45"/>
      <c r="BB90" s="45"/>
      <c r="BC90" s="45"/>
      <c r="BD90" s="45"/>
      <c r="BE90" s="3"/>
      <c r="BF90" s="3"/>
      <c r="BG90" s="3"/>
      <c r="BH90" s="3"/>
    </row>
    <row r="91" spans="1:60" ht="25.5" hidden="1" customHeight="1" x14ac:dyDescent="0.2">
      <c r="A91" s="61"/>
      <c r="B91" s="45"/>
      <c r="C91" s="415" t="s">
        <v>165</v>
      </c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7"/>
      <c r="AC91" s="45"/>
      <c r="AD91" s="45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45"/>
      <c r="AS91" s="45"/>
      <c r="AT91" s="45"/>
      <c r="AU91" s="45"/>
      <c r="AV91" s="45"/>
      <c r="AW91" s="45"/>
      <c r="AX91" s="45"/>
      <c r="AY91" s="45"/>
      <c r="AZ91" s="136" t="s">
        <v>44</v>
      </c>
      <c r="BA91" s="45"/>
      <c r="BB91" s="45"/>
      <c r="BC91" s="45"/>
      <c r="BD91" s="45"/>
      <c r="BE91" s="3"/>
      <c r="BF91" s="3"/>
      <c r="BG91" s="3"/>
      <c r="BH91" s="3"/>
    </row>
    <row r="92" spans="1:60" ht="25.5" hidden="1" customHeight="1" x14ac:dyDescent="0.15">
      <c r="A92" s="61"/>
      <c r="B92" s="45"/>
      <c r="C92" s="418"/>
      <c r="D92" s="419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19"/>
      <c r="X92" s="419"/>
      <c r="Y92" s="419"/>
      <c r="Z92" s="419"/>
      <c r="AA92" s="419"/>
      <c r="AB92" s="420"/>
      <c r="AC92" s="45"/>
      <c r="AD92" s="45"/>
      <c r="AE92" s="72" t="s">
        <v>45</v>
      </c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45"/>
      <c r="AS92" s="45"/>
      <c r="AT92" s="45"/>
      <c r="AU92" s="45"/>
      <c r="AV92" s="45"/>
      <c r="AW92" s="45" t="s">
        <v>46</v>
      </c>
      <c r="AX92" s="45"/>
      <c r="AY92" s="45"/>
      <c r="AZ92" s="45" t="s">
        <v>47</v>
      </c>
      <c r="BA92" s="137"/>
      <c r="BB92" s="45"/>
      <c r="BC92" s="45"/>
      <c r="BD92" s="45"/>
      <c r="BE92" s="3"/>
      <c r="BF92" s="3"/>
      <c r="BG92" s="3"/>
      <c r="BH92" s="3"/>
    </row>
    <row r="93" spans="1:60" s="59" customFormat="1" ht="25.5" hidden="1" customHeight="1" x14ac:dyDescent="0.15">
      <c r="A93" s="61"/>
      <c r="B93" s="45"/>
      <c r="C93" s="418"/>
      <c r="D93" s="419"/>
      <c r="E93" s="419"/>
      <c r="F93" s="419"/>
      <c r="G93" s="419"/>
      <c r="H93" s="419"/>
      <c r="I93" s="419"/>
      <c r="J93" s="419"/>
      <c r="K93" s="419"/>
      <c r="L93" s="419"/>
      <c r="M93" s="419"/>
      <c r="N93" s="419"/>
      <c r="O93" s="419"/>
      <c r="P93" s="419"/>
      <c r="Q93" s="419"/>
      <c r="R93" s="419"/>
      <c r="S93" s="419"/>
      <c r="T93" s="419"/>
      <c r="U93" s="419"/>
      <c r="V93" s="419"/>
      <c r="W93" s="419"/>
      <c r="X93" s="419"/>
      <c r="Y93" s="419"/>
      <c r="Z93" s="419"/>
      <c r="AA93" s="419"/>
      <c r="AB93" s="420"/>
      <c r="AC93" s="48"/>
      <c r="AD93" s="48"/>
      <c r="AE93" s="421" t="s">
        <v>59</v>
      </c>
      <c r="AF93" s="422"/>
      <c r="AG93" s="422"/>
      <c r="AH93" s="422"/>
      <c r="AI93" s="422"/>
      <c r="AJ93" s="422"/>
      <c r="AK93" s="423"/>
      <c r="AL93" s="427">
        <f>IF(AZ83=0,0,ROUNDUP(AW93/AZ83,3))</f>
        <v>0</v>
      </c>
      <c r="AM93" s="428"/>
      <c r="AN93" s="428"/>
      <c r="AO93" s="428"/>
      <c r="AP93" s="428"/>
      <c r="AQ93" s="429"/>
      <c r="AR93" s="45"/>
      <c r="AS93" s="45"/>
      <c r="AT93" s="45"/>
      <c r="AU93" s="57"/>
      <c r="AV93" s="433" t="s">
        <v>49</v>
      </c>
      <c r="AW93" s="434">
        <f>IF(AW83-AW88&gt;0,IF(AW83-AW88&gt;AZ83,AZ83,AW83-AW88),0)</f>
        <v>0</v>
      </c>
      <c r="AX93" s="435" t="s">
        <v>50</v>
      </c>
      <c r="AY93" s="435"/>
      <c r="AZ93" s="137"/>
      <c r="BA93" s="137"/>
      <c r="BB93" s="57"/>
      <c r="BC93" s="57"/>
      <c r="BD93" s="57"/>
      <c r="BE93" s="54"/>
      <c r="BF93" s="54"/>
      <c r="BG93" s="54"/>
      <c r="BH93" s="54"/>
    </row>
    <row r="94" spans="1:60" ht="35.25" hidden="1" customHeight="1" x14ac:dyDescent="0.15">
      <c r="A94" s="75"/>
      <c r="B94" s="45"/>
      <c r="C94" s="418"/>
      <c r="D94" s="419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20"/>
      <c r="AC94" s="45"/>
      <c r="AD94" s="45"/>
      <c r="AE94" s="424"/>
      <c r="AF94" s="425"/>
      <c r="AG94" s="425"/>
      <c r="AH94" s="425"/>
      <c r="AI94" s="425"/>
      <c r="AJ94" s="425"/>
      <c r="AK94" s="426"/>
      <c r="AL94" s="430"/>
      <c r="AM94" s="431"/>
      <c r="AN94" s="431"/>
      <c r="AO94" s="431"/>
      <c r="AP94" s="431"/>
      <c r="AQ94" s="432"/>
      <c r="AR94" s="45"/>
      <c r="AS94" s="45"/>
      <c r="AT94" s="45"/>
      <c r="AU94" s="433"/>
      <c r="AV94" s="433"/>
      <c r="AW94" s="434"/>
      <c r="AX94" s="435"/>
      <c r="AY94" s="435"/>
      <c r="AZ94" s="45"/>
      <c r="BA94" s="45"/>
      <c r="BB94" s="45"/>
      <c r="BC94" s="45"/>
      <c r="BD94" s="45"/>
      <c r="BE94" s="3"/>
      <c r="BF94" s="3"/>
      <c r="BG94" s="3"/>
      <c r="BH94" s="3"/>
    </row>
    <row r="95" spans="1:60" ht="25.5" hidden="1" customHeight="1" x14ac:dyDescent="0.15">
      <c r="A95" s="75"/>
      <c r="B95" s="45"/>
      <c r="C95" s="418"/>
      <c r="D95" s="419"/>
      <c r="E95" s="419"/>
      <c r="F95" s="419"/>
      <c r="G95" s="419"/>
      <c r="H95" s="419"/>
      <c r="I95" s="419"/>
      <c r="J95" s="419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19"/>
      <c r="X95" s="419"/>
      <c r="Y95" s="419"/>
      <c r="Z95" s="419"/>
      <c r="AA95" s="419"/>
      <c r="AB95" s="420"/>
      <c r="AC95" s="45"/>
      <c r="AD95" s="45"/>
      <c r="AE95" s="74"/>
      <c r="AF95" s="74"/>
      <c r="AG95" s="74"/>
      <c r="AH95" s="74"/>
      <c r="AI95" s="74"/>
      <c r="AJ95" s="74"/>
      <c r="AK95" s="52" t="s">
        <v>31</v>
      </c>
      <c r="AL95" s="74"/>
      <c r="AM95" s="53"/>
      <c r="AN95" s="53"/>
      <c r="AO95" s="53"/>
      <c r="AP95" s="74"/>
      <c r="AQ95" s="74"/>
      <c r="AR95" s="45"/>
      <c r="AS95" s="45"/>
      <c r="AT95" s="45"/>
      <c r="AU95" s="433"/>
      <c r="AV95" s="45"/>
      <c r="AW95" s="45"/>
      <c r="AX95" s="45"/>
      <c r="AY95" s="45"/>
      <c r="AZ95" s="45"/>
      <c r="BA95" s="45"/>
      <c r="BB95" s="45"/>
      <c r="BC95" s="45"/>
      <c r="BD95" s="45"/>
      <c r="BE95" s="3"/>
      <c r="BF95" s="3"/>
      <c r="BG95" s="3"/>
      <c r="BH95" s="3"/>
    </row>
    <row r="96" spans="1:60" ht="25.5" hidden="1" customHeight="1" x14ac:dyDescent="0.15">
      <c r="A96" s="61"/>
      <c r="B96" s="44"/>
      <c r="C96" s="418"/>
      <c r="D96" s="419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20"/>
      <c r="AC96" s="45"/>
      <c r="AD96" s="45"/>
      <c r="AE96" s="45"/>
      <c r="AF96" s="45"/>
      <c r="AG96" s="45"/>
      <c r="AH96" s="45"/>
      <c r="AI96" s="45"/>
      <c r="AJ96" s="45"/>
      <c r="AK96" s="64" t="s">
        <v>51</v>
      </c>
      <c r="AL96" s="45"/>
      <c r="AM96" s="48"/>
      <c r="AN96" s="48"/>
      <c r="AO96" s="48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3"/>
      <c r="BF96" s="3"/>
      <c r="BG96" s="3"/>
      <c r="BH96" s="3"/>
    </row>
    <row r="97" spans="1:60" ht="25.5" hidden="1" customHeight="1" x14ac:dyDescent="0.15">
      <c r="A97" s="61"/>
      <c r="B97" s="44"/>
      <c r="C97" s="407" t="s">
        <v>52</v>
      </c>
      <c r="D97" s="408"/>
      <c r="E97" s="409" t="s">
        <v>60</v>
      </c>
      <c r="F97" s="409"/>
      <c r="G97" s="409"/>
      <c r="H97" s="409"/>
      <c r="I97" s="409"/>
      <c r="J97" s="409"/>
      <c r="K97" s="409"/>
      <c r="L97" s="409"/>
      <c r="M97" s="409"/>
      <c r="N97" s="409"/>
      <c r="O97" s="409"/>
      <c r="P97" s="409"/>
      <c r="Q97" s="409"/>
      <c r="R97" s="409"/>
      <c r="S97" s="409"/>
      <c r="T97" s="409"/>
      <c r="U97" s="409"/>
      <c r="V97" s="409"/>
      <c r="W97" s="409"/>
      <c r="X97" s="409"/>
      <c r="Y97" s="409"/>
      <c r="Z97" s="409"/>
      <c r="AA97" s="409"/>
      <c r="AB97" s="410"/>
      <c r="AC97" s="45"/>
      <c r="AD97" s="45"/>
      <c r="AE97" s="45"/>
      <c r="AF97" s="45"/>
      <c r="AG97" s="45"/>
      <c r="AH97" s="45"/>
      <c r="AI97" s="45"/>
      <c r="AJ97" s="45"/>
      <c r="AK97" s="64"/>
      <c r="AL97" s="45"/>
      <c r="AM97" s="48"/>
      <c r="AN97" s="48"/>
      <c r="AO97" s="48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3"/>
      <c r="BF97" s="3"/>
      <c r="BG97" s="3"/>
      <c r="BH97" s="3"/>
    </row>
    <row r="98" spans="1:60" ht="17.25" hidden="1" customHeight="1" x14ac:dyDescent="0.15">
      <c r="A98" s="65"/>
      <c r="B98" s="66"/>
      <c r="C98" s="66"/>
      <c r="D98" s="66"/>
      <c r="E98" s="66"/>
      <c r="F98" s="67"/>
      <c r="G98" s="66"/>
      <c r="H98" s="66"/>
      <c r="I98" s="66"/>
      <c r="J98" s="66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9"/>
      <c r="AL98" s="68"/>
      <c r="AM98" s="70"/>
      <c r="AN98" s="70"/>
      <c r="AO98" s="70"/>
      <c r="AP98" s="68"/>
      <c r="AQ98" s="68"/>
      <c r="AR98" s="68"/>
      <c r="AS98" s="68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3"/>
      <c r="BF98" s="3"/>
      <c r="BG98" s="3"/>
      <c r="BH98" s="3"/>
    </row>
    <row r="99" spans="1:60" ht="25.5" hidden="1" customHeight="1" x14ac:dyDescent="0.15">
      <c r="A99" s="465" t="s">
        <v>64</v>
      </c>
      <c r="B99" s="466"/>
      <c r="C99" s="466"/>
      <c r="D99" s="466"/>
      <c r="E99" s="466"/>
      <c r="F99" s="466"/>
      <c r="G99" s="466"/>
      <c r="H99" s="466"/>
      <c r="I99" s="467"/>
      <c r="J99" s="37"/>
      <c r="K99" s="71" t="s">
        <v>62</v>
      </c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37"/>
      <c r="AP99" s="37"/>
      <c r="AQ99" s="37"/>
      <c r="AR99" s="37"/>
      <c r="AS99" s="37"/>
      <c r="AT99" s="37"/>
      <c r="AU99" s="45"/>
      <c r="AV99" s="45" t="s">
        <v>16</v>
      </c>
      <c r="AW99" s="48"/>
      <c r="AX99" s="48"/>
      <c r="AY99" s="48"/>
      <c r="AZ99" s="48"/>
      <c r="BA99" s="45"/>
      <c r="BB99" s="48"/>
      <c r="BC99" s="48"/>
      <c r="BD99" s="48"/>
      <c r="BE99" s="10"/>
      <c r="BF99" s="10"/>
      <c r="BG99" s="10"/>
      <c r="BH99" s="3"/>
    </row>
    <row r="100" spans="1:60" ht="17.25" hidden="1" customHeight="1" x14ac:dyDescent="0.15">
      <c r="A100" s="468"/>
      <c r="B100" s="469"/>
      <c r="C100" s="469"/>
      <c r="D100" s="469"/>
      <c r="E100" s="469"/>
      <c r="F100" s="469"/>
      <c r="G100" s="469"/>
      <c r="H100" s="469"/>
      <c r="I100" s="470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9"/>
      <c r="Y100" s="39"/>
      <c r="Z100" s="39"/>
      <c r="AA100" s="39"/>
      <c r="AB100" s="39"/>
      <c r="AC100" s="39"/>
      <c r="AD100" s="39"/>
      <c r="AE100" s="40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41"/>
      <c r="AQ100" s="41"/>
      <c r="AR100" s="41"/>
      <c r="AS100" s="41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3"/>
      <c r="BF100" s="3"/>
      <c r="BG100" s="3"/>
      <c r="BH100" s="3"/>
    </row>
    <row r="101" spans="1:60" ht="28.5" hidden="1" customHeight="1" x14ac:dyDescent="0.15">
      <c r="A101" s="42"/>
      <c r="B101" s="43" t="s">
        <v>17</v>
      </c>
      <c r="C101" s="44"/>
      <c r="D101" s="44"/>
      <c r="E101" s="44"/>
      <c r="F101" s="45"/>
      <c r="G101" s="46"/>
      <c r="H101" s="45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7"/>
      <c r="AB101" s="48"/>
      <c r="AC101" s="48"/>
      <c r="AD101" s="48"/>
      <c r="AE101" s="43" t="s">
        <v>18</v>
      </c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5"/>
      <c r="AV101" s="45"/>
      <c r="AW101" s="45" t="s">
        <v>19</v>
      </c>
      <c r="AX101" s="45"/>
      <c r="AY101" s="45"/>
      <c r="AZ101" s="45" t="s">
        <v>20</v>
      </c>
      <c r="BA101" s="45"/>
      <c r="BB101" s="45"/>
      <c r="BC101" s="45"/>
      <c r="BD101" s="45"/>
      <c r="BE101" s="3"/>
      <c r="BF101" s="3"/>
      <c r="BG101" s="3"/>
      <c r="BH101" s="3"/>
    </row>
    <row r="102" spans="1:60" ht="25.5" hidden="1" customHeight="1" x14ac:dyDescent="0.15">
      <c r="A102" s="42"/>
      <c r="B102" s="335" t="s">
        <v>21</v>
      </c>
      <c r="C102" s="453"/>
      <c r="D102" s="453"/>
      <c r="E102" s="454"/>
      <c r="F102" s="458" t="s">
        <v>22</v>
      </c>
      <c r="G102" s="458"/>
      <c r="H102" s="448"/>
      <c r="I102" s="448"/>
      <c r="J102" s="441" t="s">
        <v>23</v>
      </c>
      <c r="K102" s="441"/>
      <c r="L102" s="448"/>
      <c r="M102" s="448"/>
      <c r="N102" s="441" t="s">
        <v>24</v>
      </c>
      <c r="O102" s="443"/>
      <c r="P102" s="459" t="s">
        <v>25</v>
      </c>
      <c r="Q102" s="443"/>
      <c r="R102" s="445" t="s">
        <v>26</v>
      </c>
      <c r="S102" s="445"/>
      <c r="T102" s="448"/>
      <c r="U102" s="448"/>
      <c r="V102" s="441" t="s">
        <v>23</v>
      </c>
      <c r="W102" s="441"/>
      <c r="X102" s="448"/>
      <c r="Y102" s="448"/>
      <c r="Z102" s="441" t="s">
        <v>24</v>
      </c>
      <c r="AA102" s="443"/>
      <c r="AB102" s="45"/>
      <c r="AC102" s="45"/>
      <c r="AD102" s="45"/>
      <c r="AE102" s="421" t="s">
        <v>56</v>
      </c>
      <c r="AF102" s="460"/>
      <c r="AG102" s="460"/>
      <c r="AH102" s="460"/>
      <c r="AI102" s="462"/>
      <c r="AJ102" s="438">
        <f>ROUNDDOWN(AZ102/60,0)</f>
        <v>0</v>
      </c>
      <c r="AK102" s="438"/>
      <c r="AL102" s="460" t="s">
        <v>28</v>
      </c>
      <c r="AM102" s="460"/>
      <c r="AN102" s="438">
        <f>AZ102-AJ102*60</f>
        <v>0</v>
      </c>
      <c r="AO102" s="438"/>
      <c r="AP102" s="441" t="s">
        <v>24</v>
      </c>
      <c r="AQ102" s="443"/>
      <c r="AR102" s="48"/>
      <c r="AS102" s="45"/>
      <c r="AT102" s="45"/>
      <c r="AU102" s="433"/>
      <c r="AV102" s="433" t="s">
        <v>29</v>
      </c>
      <c r="AW102" s="436">
        <f>T102*60+X102</f>
        <v>0</v>
      </c>
      <c r="AX102" s="45"/>
      <c r="AY102" s="433" t="s">
        <v>30</v>
      </c>
      <c r="AZ102" s="436">
        <f>(T102*60+X102)-(H102*60+L102)</f>
        <v>0</v>
      </c>
      <c r="BA102" s="45"/>
      <c r="BB102" s="45"/>
      <c r="BC102" s="45"/>
      <c r="BD102" s="45"/>
      <c r="BE102" s="3"/>
      <c r="BF102" s="3"/>
      <c r="BG102" s="3"/>
      <c r="BH102" s="3"/>
    </row>
    <row r="103" spans="1:60" ht="35.25" hidden="1" customHeight="1" x14ac:dyDescent="0.15">
      <c r="A103" s="42"/>
      <c r="B103" s="455"/>
      <c r="C103" s="456"/>
      <c r="D103" s="456"/>
      <c r="E103" s="457"/>
      <c r="F103" s="458"/>
      <c r="G103" s="458"/>
      <c r="H103" s="450"/>
      <c r="I103" s="450"/>
      <c r="J103" s="442"/>
      <c r="K103" s="442"/>
      <c r="L103" s="450"/>
      <c r="M103" s="450"/>
      <c r="N103" s="442"/>
      <c r="O103" s="444"/>
      <c r="P103" s="452"/>
      <c r="Q103" s="444"/>
      <c r="R103" s="446"/>
      <c r="S103" s="446"/>
      <c r="T103" s="450"/>
      <c r="U103" s="450"/>
      <c r="V103" s="442"/>
      <c r="W103" s="442"/>
      <c r="X103" s="450"/>
      <c r="Y103" s="450"/>
      <c r="Z103" s="442"/>
      <c r="AA103" s="444"/>
      <c r="AB103" s="45"/>
      <c r="AC103" s="45"/>
      <c r="AD103" s="45"/>
      <c r="AE103" s="463"/>
      <c r="AF103" s="461"/>
      <c r="AG103" s="461"/>
      <c r="AH103" s="461"/>
      <c r="AI103" s="464"/>
      <c r="AJ103" s="440"/>
      <c r="AK103" s="440"/>
      <c r="AL103" s="461"/>
      <c r="AM103" s="461"/>
      <c r="AN103" s="440"/>
      <c r="AO103" s="440"/>
      <c r="AP103" s="442"/>
      <c r="AQ103" s="444"/>
      <c r="AR103" s="48"/>
      <c r="AS103" s="45"/>
      <c r="AT103" s="45"/>
      <c r="AU103" s="433"/>
      <c r="AV103" s="433"/>
      <c r="AW103" s="436"/>
      <c r="AX103" s="45"/>
      <c r="AY103" s="433"/>
      <c r="AZ103" s="436"/>
      <c r="BA103" s="45"/>
      <c r="BB103" s="45"/>
      <c r="BC103" s="45"/>
      <c r="BD103" s="45"/>
      <c r="BE103" s="3"/>
      <c r="BF103" s="3"/>
      <c r="BG103" s="3"/>
      <c r="BH103" s="3"/>
    </row>
    <row r="104" spans="1:60" ht="17.25" hidden="1" customHeight="1" x14ac:dyDescent="0.15">
      <c r="A104" s="42"/>
      <c r="B104" s="49"/>
      <c r="C104" s="49"/>
      <c r="D104" s="49"/>
      <c r="E104" s="49"/>
      <c r="F104" s="50"/>
      <c r="G104" s="50"/>
      <c r="H104" s="51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48"/>
      <c r="Y104" s="48"/>
      <c r="Z104" s="46"/>
      <c r="AA104" s="47"/>
      <c r="AB104" s="48"/>
      <c r="AC104" s="48"/>
      <c r="AD104" s="48"/>
      <c r="AE104" s="53"/>
      <c r="AF104" s="53"/>
      <c r="AG104" s="53"/>
      <c r="AH104" s="53"/>
      <c r="AI104" s="53"/>
      <c r="AJ104" s="52" t="s">
        <v>31</v>
      </c>
      <c r="AK104" s="53"/>
      <c r="AL104" s="53"/>
      <c r="AM104" s="53"/>
      <c r="AN104" s="53"/>
      <c r="AO104" s="53"/>
      <c r="AP104" s="53"/>
      <c r="AQ104" s="53"/>
      <c r="AR104" s="48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3"/>
      <c r="BF104" s="3"/>
      <c r="BG104" s="3"/>
      <c r="BH104" s="3"/>
    </row>
    <row r="105" spans="1:60" s="45" customFormat="1" ht="25.5" hidden="1" customHeight="1" x14ac:dyDescent="0.15">
      <c r="A105" s="42"/>
      <c r="B105" s="43"/>
      <c r="C105" s="44"/>
      <c r="D105" s="44"/>
      <c r="E105" s="44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7"/>
      <c r="X105" s="48"/>
      <c r="Y105" s="48"/>
      <c r="Z105" s="46"/>
      <c r="AA105" s="47"/>
      <c r="AB105" s="48"/>
      <c r="AC105" s="48"/>
      <c r="AD105" s="48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48"/>
      <c r="AW105" s="57" t="s">
        <v>32</v>
      </c>
      <c r="AZ105" s="45" t="s">
        <v>33</v>
      </c>
      <c r="BC105" s="45" t="s">
        <v>34</v>
      </c>
      <c r="BE105" s="3"/>
      <c r="BF105" s="3"/>
      <c r="BG105" s="3"/>
      <c r="BH105" s="3"/>
    </row>
    <row r="106" spans="1:60" s="59" customFormat="1" ht="25.5" hidden="1" customHeight="1" x14ac:dyDescent="0.15">
      <c r="A106" s="55"/>
      <c r="B106" s="56" t="s">
        <v>158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7"/>
      <c r="P106" s="56"/>
      <c r="Q106" s="56"/>
      <c r="R106" s="56"/>
      <c r="S106" s="56"/>
      <c r="T106" s="56"/>
      <c r="U106" s="14"/>
      <c r="V106" s="56"/>
      <c r="W106" s="56"/>
      <c r="X106" s="48"/>
      <c r="Y106" s="48"/>
      <c r="Z106" s="46"/>
      <c r="AA106" s="47"/>
      <c r="AB106" s="48"/>
      <c r="AC106" s="48"/>
      <c r="AD106" s="48"/>
      <c r="AE106" s="72" t="s">
        <v>35</v>
      </c>
      <c r="AF106" s="73"/>
      <c r="AG106" s="58"/>
      <c r="AH106" s="58"/>
      <c r="AI106" s="58"/>
      <c r="AJ106" s="58"/>
      <c r="AK106" s="58"/>
      <c r="AL106" s="58"/>
      <c r="AM106" s="58"/>
      <c r="AN106" s="53"/>
      <c r="AO106" s="53"/>
      <c r="AP106" s="53"/>
      <c r="AQ106" s="74"/>
      <c r="AR106" s="48"/>
      <c r="AS106" s="45"/>
      <c r="AT106" s="45"/>
      <c r="AU106" s="57"/>
      <c r="AV106" s="57"/>
      <c r="AW106" s="57" t="s">
        <v>36</v>
      </c>
      <c r="AX106" s="57"/>
      <c r="AY106" s="57"/>
      <c r="AZ106" s="45" t="s">
        <v>37</v>
      </c>
      <c r="BA106" s="57"/>
      <c r="BB106" s="45"/>
      <c r="BC106" s="45" t="s">
        <v>38</v>
      </c>
      <c r="BD106" s="57"/>
      <c r="BE106" s="3"/>
      <c r="BF106" s="54"/>
      <c r="BG106" s="54"/>
      <c r="BH106" s="54"/>
    </row>
    <row r="107" spans="1:60" ht="25.5" hidden="1" customHeight="1" x14ac:dyDescent="0.15">
      <c r="A107" s="42"/>
      <c r="B107" s="335" t="s">
        <v>57</v>
      </c>
      <c r="C107" s="453"/>
      <c r="D107" s="453"/>
      <c r="E107" s="454"/>
      <c r="F107" s="458" t="s">
        <v>22</v>
      </c>
      <c r="G107" s="458"/>
      <c r="H107" s="448"/>
      <c r="I107" s="448"/>
      <c r="J107" s="441" t="s">
        <v>23</v>
      </c>
      <c r="K107" s="441"/>
      <c r="L107" s="448"/>
      <c r="M107" s="448"/>
      <c r="N107" s="441" t="s">
        <v>24</v>
      </c>
      <c r="O107" s="443"/>
      <c r="P107" s="459" t="s">
        <v>25</v>
      </c>
      <c r="Q107" s="443"/>
      <c r="R107" s="445" t="s">
        <v>26</v>
      </c>
      <c r="S107" s="445"/>
      <c r="T107" s="447"/>
      <c r="U107" s="448"/>
      <c r="V107" s="441" t="s">
        <v>23</v>
      </c>
      <c r="W107" s="441"/>
      <c r="X107" s="448"/>
      <c r="Y107" s="448"/>
      <c r="Z107" s="441" t="s">
        <v>24</v>
      </c>
      <c r="AA107" s="443"/>
      <c r="AB107" s="48"/>
      <c r="AC107" s="48"/>
      <c r="AD107" s="48"/>
      <c r="AE107" s="451" t="s">
        <v>58</v>
      </c>
      <c r="AF107" s="441"/>
      <c r="AG107" s="441"/>
      <c r="AH107" s="441"/>
      <c r="AI107" s="443"/>
      <c r="AJ107" s="437">
        <f>ROUNDDOWN(AW112/60,0)</f>
        <v>0</v>
      </c>
      <c r="AK107" s="438"/>
      <c r="AL107" s="441" t="s">
        <v>23</v>
      </c>
      <c r="AM107" s="441"/>
      <c r="AN107" s="438">
        <f>AW112-AJ107*60</f>
        <v>0</v>
      </c>
      <c r="AO107" s="438"/>
      <c r="AP107" s="441" t="s">
        <v>24</v>
      </c>
      <c r="AQ107" s="443"/>
      <c r="AR107" s="48"/>
      <c r="AS107" s="60"/>
      <c r="AT107" s="60"/>
      <c r="AU107" s="45"/>
      <c r="AV107" s="433" t="s">
        <v>40</v>
      </c>
      <c r="AW107" s="436">
        <f>IF(AZ107&lt;=BC107,BC107,AW102)</f>
        <v>1200</v>
      </c>
      <c r="AX107" s="153"/>
      <c r="AY107" s="433" t="s">
        <v>41</v>
      </c>
      <c r="AZ107" s="436">
        <f>T107*60+X107</f>
        <v>0</v>
      </c>
      <c r="BA107" s="153"/>
      <c r="BB107" s="433" t="s">
        <v>42</v>
      </c>
      <c r="BC107" s="436">
        <f>IF(C116="☑",21*60,20*60)</f>
        <v>1200</v>
      </c>
      <c r="BD107" s="45"/>
      <c r="BE107" s="3"/>
      <c r="BF107" s="3"/>
      <c r="BG107" s="3"/>
      <c r="BH107" s="3"/>
    </row>
    <row r="108" spans="1:60" ht="35.25" hidden="1" customHeight="1" x14ac:dyDescent="0.15">
      <c r="A108" s="42"/>
      <c r="B108" s="455"/>
      <c r="C108" s="456"/>
      <c r="D108" s="456"/>
      <c r="E108" s="457"/>
      <c r="F108" s="458"/>
      <c r="G108" s="458"/>
      <c r="H108" s="450"/>
      <c r="I108" s="450"/>
      <c r="J108" s="442"/>
      <c r="K108" s="442"/>
      <c r="L108" s="450"/>
      <c r="M108" s="450"/>
      <c r="N108" s="442"/>
      <c r="O108" s="444"/>
      <c r="P108" s="452"/>
      <c r="Q108" s="444"/>
      <c r="R108" s="446"/>
      <c r="S108" s="446"/>
      <c r="T108" s="449"/>
      <c r="U108" s="450"/>
      <c r="V108" s="442"/>
      <c r="W108" s="442"/>
      <c r="X108" s="450"/>
      <c r="Y108" s="450"/>
      <c r="Z108" s="442"/>
      <c r="AA108" s="444"/>
      <c r="AB108" s="45"/>
      <c r="AC108" s="45"/>
      <c r="AD108" s="45"/>
      <c r="AE108" s="452"/>
      <c r="AF108" s="442"/>
      <c r="AG108" s="442"/>
      <c r="AH108" s="442"/>
      <c r="AI108" s="444"/>
      <c r="AJ108" s="439"/>
      <c r="AK108" s="440"/>
      <c r="AL108" s="442"/>
      <c r="AM108" s="442"/>
      <c r="AN108" s="440"/>
      <c r="AO108" s="440"/>
      <c r="AP108" s="442"/>
      <c r="AQ108" s="444"/>
      <c r="AR108" s="48"/>
      <c r="AS108" s="60"/>
      <c r="AT108" s="60"/>
      <c r="AU108" s="45"/>
      <c r="AV108" s="433"/>
      <c r="AW108" s="436"/>
      <c r="AX108" s="153"/>
      <c r="AY108" s="433"/>
      <c r="AZ108" s="436"/>
      <c r="BA108" s="153"/>
      <c r="BB108" s="433"/>
      <c r="BC108" s="436"/>
      <c r="BD108" s="45"/>
      <c r="BE108" s="3"/>
      <c r="BF108" s="3"/>
      <c r="BG108" s="3"/>
      <c r="BH108" s="3"/>
    </row>
    <row r="109" spans="1:60" ht="17.25" hidden="1" customHeight="1" x14ac:dyDescent="0.15">
      <c r="A109" s="61"/>
      <c r="B109" s="49"/>
      <c r="C109" s="49"/>
      <c r="D109" s="49"/>
      <c r="E109" s="49"/>
      <c r="F109" s="45"/>
      <c r="G109" s="49"/>
      <c r="H109" s="51"/>
      <c r="I109" s="49"/>
      <c r="J109" s="49"/>
      <c r="K109" s="49"/>
      <c r="L109" s="49"/>
      <c r="M109" s="49"/>
      <c r="N109" s="49"/>
      <c r="O109" s="49"/>
      <c r="P109" s="62"/>
      <c r="Q109" s="49"/>
      <c r="R109" s="49"/>
      <c r="S109" s="49"/>
      <c r="T109" s="49"/>
      <c r="U109" s="49"/>
      <c r="V109" s="49"/>
      <c r="W109" s="49"/>
      <c r="X109" s="48"/>
      <c r="Y109" s="48"/>
      <c r="Z109" s="46"/>
      <c r="AA109" s="45"/>
      <c r="AB109" s="45"/>
      <c r="AC109" s="45"/>
      <c r="AD109" s="45"/>
      <c r="AE109" s="74"/>
      <c r="AF109" s="74"/>
      <c r="AG109" s="74"/>
      <c r="AH109" s="74"/>
      <c r="AI109" s="74"/>
      <c r="AJ109" s="52" t="s">
        <v>31</v>
      </c>
      <c r="AK109" s="74"/>
      <c r="AL109" s="74"/>
      <c r="AM109" s="74"/>
      <c r="AN109" s="74"/>
      <c r="AO109" s="74"/>
      <c r="AP109" s="74"/>
      <c r="AQ109" s="74"/>
      <c r="AR109" s="45"/>
      <c r="AS109" s="45"/>
      <c r="AT109" s="45"/>
      <c r="AU109" s="45"/>
      <c r="AV109" s="45"/>
      <c r="AW109" s="45"/>
      <c r="AX109" s="45"/>
      <c r="AY109" s="45"/>
      <c r="AZ109" s="111" t="s">
        <v>43</v>
      </c>
      <c r="BA109" s="45"/>
      <c r="BB109" s="45"/>
      <c r="BC109" s="45"/>
      <c r="BD109" s="45"/>
      <c r="BE109" s="3"/>
      <c r="BF109" s="3"/>
      <c r="BG109" s="3"/>
      <c r="BH109" s="3"/>
    </row>
    <row r="110" spans="1:60" ht="25.5" hidden="1" customHeight="1" x14ac:dyDescent="0.2">
      <c r="A110" s="61"/>
      <c r="B110" s="45"/>
      <c r="C110" s="415" t="s">
        <v>165</v>
      </c>
      <c r="D110" s="416"/>
      <c r="E110" s="416"/>
      <c r="F110" s="416"/>
      <c r="G110" s="416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  <c r="T110" s="416"/>
      <c r="U110" s="416"/>
      <c r="V110" s="416"/>
      <c r="W110" s="416"/>
      <c r="X110" s="416"/>
      <c r="Y110" s="416"/>
      <c r="Z110" s="416"/>
      <c r="AA110" s="416"/>
      <c r="AB110" s="417"/>
      <c r="AC110" s="45"/>
      <c r="AD110" s="45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45"/>
      <c r="AS110" s="45"/>
      <c r="AT110" s="45"/>
      <c r="AU110" s="45"/>
      <c r="AV110" s="45"/>
      <c r="AW110" s="45"/>
      <c r="AX110" s="45"/>
      <c r="AY110" s="45"/>
      <c r="AZ110" s="136" t="s">
        <v>44</v>
      </c>
      <c r="BA110" s="45"/>
      <c r="BB110" s="45"/>
      <c r="BC110" s="45"/>
      <c r="BD110" s="45"/>
      <c r="BE110" s="3"/>
      <c r="BF110" s="3"/>
      <c r="BG110" s="3"/>
      <c r="BH110" s="3"/>
    </row>
    <row r="111" spans="1:60" ht="25.5" hidden="1" customHeight="1" x14ac:dyDescent="0.15">
      <c r="A111" s="61"/>
      <c r="B111" s="45"/>
      <c r="C111" s="418"/>
      <c r="D111" s="419"/>
      <c r="E111" s="419"/>
      <c r="F111" s="419"/>
      <c r="G111" s="419"/>
      <c r="H111" s="419"/>
      <c r="I111" s="419"/>
      <c r="J111" s="419"/>
      <c r="K111" s="419"/>
      <c r="L111" s="419"/>
      <c r="M111" s="419"/>
      <c r="N111" s="419"/>
      <c r="O111" s="419"/>
      <c r="P111" s="419"/>
      <c r="Q111" s="419"/>
      <c r="R111" s="419"/>
      <c r="S111" s="419"/>
      <c r="T111" s="419"/>
      <c r="U111" s="419"/>
      <c r="V111" s="419"/>
      <c r="W111" s="419"/>
      <c r="X111" s="419"/>
      <c r="Y111" s="419"/>
      <c r="Z111" s="419"/>
      <c r="AA111" s="419"/>
      <c r="AB111" s="420"/>
      <c r="AC111" s="45"/>
      <c r="AD111" s="45"/>
      <c r="AE111" s="72" t="s">
        <v>45</v>
      </c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45"/>
      <c r="AS111" s="45"/>
      <c r="AT111" s="45"/>
      <c r="AU111" s="45"/>
      <c r="AV111" s="45"/>
      <c r="AW111" s="45" t="s">
        <v>46</v>
      </c>
      <c r="AX111" s="45"/>
      <c r="AY111" s="45"/>
      <c r="AZ111" s="45" t="s">
        <v>47</v>
      </c>
      <c r="BA111" s="137"/>
      <c r="BB111" s="45"/>
      <c r="BC111" s="45"/>
      <c r="BD111" s="45"/>
      <c r="BE111" s="3"/>
      <c r="BF111" s="3"/>
      <c r="BG111" s="3"/>
      <c r="BH111" s="3"/>
    </row>
    <row r="112" spans="1:60" s="59" customFormat="1" ht="25.5" hidden="1" customHeight="1" x14ac:dyDescent="0.15">
      <c r="A112" s="61"/>
      <c r="B112" s="45"/>
      <c r="C112" s="418"/>
      <c r="D112" s="419"/>
      <c r="E112" s="419"/>
      <c r="F112" s="419"/>
      <c r="G112" s="419"/>
      <c r="H112" s="419"/>
      <c r="I112" s="419"/>
      <c r="J112" s="419"/>
      <c r="K112" s="419"/>
      <c r="L112" s="419"/>
      <c r="M112" s="419"/>
      <c r="N112" s="419"/>
      <c r="O112" s="419"/>
      <c r="P112" s="419"/>
      <c r="Q112" s="419"/>
      <c r="R112" s="419"/>
      <c r="S112" s="419"/>
      <c r="T112" s="419"/>
      <c r="U112" s="419"/>
      <c r="V112" s="419"/>
      <c r="W112" s="419"/>
      <c r="X112" s="419"/>
      <c r="Y112" s="419"/>
      <c r="Z112" s="419"/>
      <c r="AA112" s="419"/>
      <c r="AB112" s="420"/>
      <c r="AC112" s="48"/>
      <c r="AD112" s="48"/>
      <c r="AE112" s="421" t="s">
        <v>59</v>
      </c>
      <c r="AF112" s="422"/>
      <c r="AG112" s="422"/>
      <c r="AH112" s="422"/>
      <c r="AI112" s="422"/>
      <c r="AJ112" s="422"/>
      <c r="AK112" s="423"/>
      <c r="AL112" s="427">
        <f>IF(AZ102=0,0,ROUNDUP(AW112/AZ102,3))</f>
        <v>0</v>
      </c>
      <c r="AM112" s="428"/>
      <c r="AN112" s="428"/>
      <c r="AO112" s="428"/>
      <c r="AP112" s="428"/>
      <c r="AQ112" s="429"/>
      <c r="AR112" s="45"/>
      <c r="AS112" s="45"/>
      <c r="AT112" s="45"/>
      <c r="AU112" s="57"/>
      <c r="AV112" s="433" t="s">
        <v>49</v>
      </c>
      <c r="AW112" s="434">
        <f>IF(AW102-AW107&gt;0,IF(AW102-AW107&gt;AZ102,AZ102,AW102-AW107),0)</f>
        <v>0</v>
      </c>
      <c r="AX112" s="435" t="s">
        <v>50</v>
      </c>
      <c r="AY112" s="435"/>
      <c r="AZ112" s="137"/>
      <c r="BA112" s="137"/>
      <c r="BB112" s="57"/>
      <c r="BC112" s="57"/>
      <c r="BD112" s="57"/>
      <c r="BE112" s="54"/>
      <c r="BF112" s="54"/>
      <c r="BG112" s="54"/>
      <c r="BH112" s="54"/>
    </row>
    <row r="113" spans="1:60" ht="35.25" hidden="1" customHeight="1" x14ac:dyDescent="0.15">
      <c r="A113" s="75"/>
      <c r="B113" s="45"/>
      <c r="C113" s="418"/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20"/>
      <c r="AC113" s="45"/>
      <c r="AD113" s="45"/>
      <c r="AE113" s="424"/>
      <c r="AF113" s="425"/>
      <c r="AG113" s="425"/>
      <c r="AH113" s="425"/>
      <c r="AI113" s="425"/>
      <c r="AJ113" s="425"/>
      <c r="AK113" s="426"/>
      <c r="AL113" s="430"/>
      <c r="AM113" s="431"/>
      <c r="AN113" s="431"/>
      <c r="AO113" s="431"/>
      <c r="AP113" s="431"/>
      <c r="AQ113" s="432"/>
      <c r="AR113" s="45"/>
      <c r="AS113" s="45"/>
      <c r="AT113" s="45"/>
      <c r="AU113" s="433"/>
      <c r="AV113" s="433"/>
      <c r="AW113" s="434"/>
      <c r="AX113" s="435"/>
      <c r="AY113" s="435"/>
      <c r="AZ113" s="45"/>
      <c r="BA113" s="45"/>
      <c r="BB113" s="45"/>
      <c r="BC113" s="45"/>
      <c r="BD113" s="45"/>
      <c r="BE113" s="3"/>
      <c r="BF113" s="3"/>
      <c r="BG113" s="3"/>
      <c r="BH113" s="3"/>
    </row>
    <row r="114" spans="1:60" ht="25.5" hidden="1" customHeight="1" x14ac:dyDescent="0.15">
      <c r="A114" s="75"/>
      <c r="B114" s="45"/>
      <c r="C114" s="418"/>
      <c r="D114" s="419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20"/>
      <c r="AC114" s="45"/>
      <c r="AD114" s="45"/>
      <c r="AE114" s="45"/>
      <c r="AF114" s="45"/>
      <c r="AG114" s="45"/>
      <c r="AH114" s="45"/>
      <c r="AI114" s="45"/>
      <c r="AJ114" s="45"/>
      <c r="AK114" s="63" t="s">
        <v>31</v>
      </c>
      <c r="AL114" s="45"/>
      <c r="AM114" s="48"/>
      <c r="AN114" s="48"/>
      <c r="AO114" s="48"/>
      <c r="AP114" s="45"/>
      <c r="AQ114" s="45"/>
      <c r="AR114" s="45"/>
      <c r="AS114" s="45"/>
      <c r="AT114" s="45"/>
      <c r="AU114" s="433"/>
      <c r="AV114" s="45"/>
      <c r="AW114" s="45"/>
      <c r="AX114" s="45"/>
      <c r="AY114" s="45"/>
      <c r="AZ114" s="45"/>
      <c r="BA114" s="45"/>
      <c r="BB114" s="45"/>
      <c r="BC114" s="45"/>
      <c r="BD114" s="45"/>
      <c r="BE114" s="3"/>
      <c r="BF114" s="3"/>
      <c r="BG114" s="3"/>
      <c r="BH114" s="3"/>
    </row>
    <row r="115" spans="1:60" ht="25.5" hidden="1" customHeight="1" x14ac:dyDescent="0.15">
      <c r="A115" s="61"/>
      <c r="B115" s="44"/>
      <c r="C115" s="418"/>
      <c r="D115" s="419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19"/>
      <c r="T115" s="419"/>
      <c r="U115" s="419"/>
      <c r="V115" s="419"/>
      <c r="W115" s="419"/>
      <c r="X115" s="419"/>
      <c r="Y115" s="419"/>
      <c r="Z115" s="419"/>
      <c r="AA115" s="419"/>
      <c r="AB115" s="420"/>
      <c r="AC115" s="45"/>
      <c r="AD115" s="45"/>
      <c r="AE115" s="45"/>
      <c r="AF115" s="45"/>
      <c r="AG115" s="45"/>
      <c r="AH115" s="45"/>
      <c r="AI115" s="45"/>
      <c r="AJ115" s="45"/>
      <c r="AK115" s="64" t="s">
        <v>51</v>
      </c>
      <c r="AL115" s="45"/>
      <c r="AM115" s="48"/>
      <c r="AN115" s="48"/>
      <c r="AO115" s="48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3"/>
      <c r="BF115" s="3"/>
      <c r="BG115" s="3"/>
      <c r="BH115" s="3"/>
    </row>
    <row r="116" spans="1:60" ht="25.5" hidden="1" customHeight="1" x14ac:dyDescent="0.15">
      <c r="A116" s="61"/>
      <c r="B116" s="44"/>
      <c r="C116" s="407" t="s">
        <v>52</v>
      </c>
      <c r="D116" s="408"/>
      <c r="E116" s="409" t="s">
        <v>60</v>
      </c>
      <c r="F116" s="409"/>
      <c r="G116" s="409"/>
      <c r="H116" s="409"/>
      <c r="I116" s="409"/>
      <c r="J116" s="409"/>
      <c r="K116" s="409"/>
      <c r="L116" s="409"/>
      <c r="M116" s="409"/>
      <c r="N116" s="409"/>
      <c r="O116" s="409"/>
      <c r="P116" s="409"/>
      <c r="Q116" s="409"/>
      <c r="R116" s="409"/>
      <c r="S116" s="409"/>
      <c r="T116" s="409"/>
      <c r="U116" s="409"/>
      <c r="V116" s="409"/>
      <c r="W116" s="409"/>
      <c r="X116" s="409"/>
      <c r="Y116" s="409"/>
      <c r="Z116" s="409"/>
      <c r="AA116" s="409"/>
      <c r="AB116" s="410"/>
      <c r="AC116" s="45"/>
      <c r="AD116" s="45"/>
      <c r="AE116" s="45"/>
      <c r="AF116" s="45"/>
      <c r="AG116" s="45"/>
      <c r="AH116" s="45"/>
      <c r="AI116" s="45"/>
      <c r="AJ116" s="45"/>
      <c r="AK116" s="64"/>
      <c r="AL116" s="45"/>
      <c r="AM116" s="48"/>
      <c r="AN116" s="48"/>
      <c r="AO116" s="48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3"/>
      <c r="BF116" s="3"/>
      <c r="BG116" s="3"/>
      <c r="BH116" s="3"/>
    </row>
    <row r="117" spans="1:60" ht="17.25" hidden="1" customHeight="1" x14ac:dyDescent="0.15">
      <c r="A117" s="65"/>
      <c r="B117" s="66"/>
      <c r="C117" s="66"/>
      <c r="D117" s="66"/>
      <c r="E117" s="66"/>
      <c r="F117" s="67"/>
      <c r="G117" s="66"/>
      <c r="H117" s="66"/>
      <c r="I117" s="66"/>
      <c r="J117" s="66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9"/>
      <c r="AL117" s="68"/>
      <c r="AM117" s="70"/>
      <c r="AN117" s="70"/>
      <c r="AO117" s="70"/>
      <c r="AP117" s="68"/>
      <c r="AQ117" s="68"/>
      <c r="AR117" s="68"/>
      <c r="AS117" s="68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3"/>
      <c r="BF117" s="3"/>
      <c r="BG117" s="3"/>
      <c r="BH117" s="3"/>
    </row>
    <row r="118" spans="1:60" ht="25.5" hidden="1" customHeight="1" x14ac:dyDescent="0.15">
      <c r="A118" s="465" t="s">
        <v>65</v>
      </c>
      <c r="B118" s="466"/>
      <c r="C118" s="466"/>
      <c r="D118" s="466"/>
      <c r="E118" s="466"/>
      <c r="F118" s="466"/>
      <c r="G118" s="466"/>
      <c r="H118" s="466"/>
      <c r="I118" s="467"/>
      <c r="J118" s="37"/>
      <c r="K118" s="71" t="s">
        <v>62</v>
      </c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37"/>
      <c r="AP118" s="37"/>
      <c r="AQ118" s="37"/>
      <c r="AR118" s="37"/>
      <c r="AS118" s="37"/>
      <c r="AT118" s="37"/>
      <c r="AU118" s="45"/>
      <c r="AV118" s="45" t="s">
        <v>16</v>
      </c>
      <c r="AW118" s="48"/>
      <c r="AX118" s="48"/>
      <c r="AY118" s="48"/>
      <c r="AZ118" s="48"/>
      <c r="BA118" s="45"/>
      <c r="BB118" s="48"/>
      <c r="BC118" s="48"/>
      <c r="BD118" s="48"/>
      <c r="BE118" s="10"/>
      <c r="BF118" s="10"/>
      <c r="BG118" s="10"/>
      <c r="BH118" s="3"/>
    </row>
    <row r="119" spans="1:60" ht="17.25" hidden="1" customHeight="1" x14ac:dyDescent="0.15">
      <c r="A119" s="468"/>
      <c r="B119" s="469"/>
      <c r="C119" s="469"/>
      <c r="D119" s="469"/>
      <c r="E119" s="469"/>
      <c r="F119" s="469"/>
      <c r="G119" s="469"/>
      <c r="H119" s="469"/>
      <c r="I119" s="470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9"/>
      <c r="Y119" s="39"/>
      <c r="Z119" s="39"/>
      <c r="AA119" s="39"/>
      <c r="AB119" s="39"/>
      <c r="AC119" s="39"/>
      <c r="AD119" s="39"/>
      <c r="AE119" s="40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41"/>
      <c r="AQ119" s="41"/>
      <c r="AR119" s="41"/>
      <c r="AS119" s="41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3"/>
      <c r="BF119" s="3"/>
      <c r="BG119" s="3"/>
      <c r="BH119" s="3"/>
    </row>
    <row r="120" spans="1:60" ht="28.5" hidden="1" customHeight="1" x14ac:dyDescent="0.15">
      <c r="A120" s="42"/>
      <c r="B120" s="43" t="s">
        <v>17</v>
      </c>
      <c r="C120" s="44"/>
      <c r="D120" s="44"/>
      <c r="E120" s="44"/>
      <c r="F120" s="45"/>
      <c r="G120" s="46"/>
      <c r="H120" s="45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7"/>
      <c r="AB120" s="48"/>
      <c r="AC120" s="48"/>
      <c r="AD120" s="48"/>
      <c r="AE120" s="43" t="s">
        <v>18</v>
      </c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5"/>
      <c r="AV120" s="45"/>
      <c r="AW120" s="45" t="s">
        <v>19</v>
      </c>
      <c r="AX120" s="45"/>
      <c r="AY120" s="45"/>
      <c r="AZ120" s="45" t="s">
        <v>20</v>
      </c>
      <c r="BA120" s="45"/>
      <c r="BB120" s="45"/>
      <c r="BC120" s="45"/>
      <c r="BD120" s="45"/>
      <c r="BE120" s="3"/>
      <c r="BF120" s="3"/>
      <c r="BG120" s="3"/>
      <c r="BH120" s="3"/>
    </row>
    <row r="121" spans="1:60" ht="25.5" hidden="1" customHeight="1" x14ac:dyDescent="0.15">
      <c r="A121" s="42"/>
      <c r="B121" s="335" t="s">
        <v>21</v>
      </c>
      <c r="C121" s="453"/>
      <c r="D121" s="453"/>
      <c r="E121" s="454"/>
      <c r="F121" s="458" t="s">
        <v>22</v>
      </c>
      <c r="G121" s="458"/>
      <c r="H121" s="448"/>
      <c r="I121" s="448"/>
      <c r="J121" s="441" t="s">
        <v>23</v>
      </c>
      <c r="K121" s="441"/>
      <c r="L121" s="448"/>
      <c r="M121" s="448"/>
      <c r="N121" s="441" t="s">
        <v>24</v>
      </c>
      <c r="O121" s="443"/>
      <c r="P121" s="459" t="s">
        <v>25</v>
      </c>
      <c r="Q121" s="443"/>
      <c r="R121" s="445" t="s">
        <v>26</v>
      </c>
      <c r="S121" s="445"/>
      <c r="T121" s="448"/>
      <c r="U121" s="448"/>
      <c r="V121" s="441" t="s">
        <v>23</v>
      </c>
      <c r="W121" s="441"/>
      <c r="X121" s="448"/>
      <c r="Y121" s="448"/>
      <c r="Z121" s="441" t="s">
        <v>24</v>
      </c>
      <c r="AA121" s="443"/>
      <c r="AB121" s="45"/>
      <c r="AC121" s="45"/>
      <c r="AD121" s="45"/>
      <c r="AE121" s="421" t="s">
        <v>56</v>
      </c>
      <c r="AF121" s="460"/>
      <c r="AG121" s="460"/>
      <c r="AH121" s="460"/>
      <c r="AI121" s="462"/>
      <c r="AJ121" s="438">
        <f>ROUNDDOWN(AZ121/60,0)</f>
        <v>0</v>
      </c>
      <c r="AK121" s="438"/>
      <c r="AL121" s="460" t="s">
        <v>28</v>
      </c>
      <c r="AM121" s="460"/>
      <c r="AN121" s="438">
        <f>AZ121-AJ121*60</f>
        <v>0</v>
      </c>
      <c r="AO121" s="438"/>
      <c r="AP121" s="441" t="s">
        <v>24</v>
      </c>
      <c r="AQ121" s="443"/>
      <c r="AR121" s="48"/>
      <c r="AS121" s="45"/>
      <c r="AT121" s="45"/>
      <c r="AU121" s="433"/>
      <c r="AV121" s="433" t="s">
        <v>29</v>
      </c>
      <c r="AW121" s="436">
        <f>T121*60+X121</f>
        <v>0</v>
      </c>
      <c r="AX121" s="45"/>
      <c r="AY121" s="433" t="s">
        <v>30</v>
      </c>
      <c r="AZ121" s="436">
        <f>(T121*60+X121)-(H121*60+L121)</f>
        <v>0</v>
      </c>
      <c r="BA121" s="45"/>
      <c r="BB121" s="45"/>
      <c r="BC121" s="45"/>
      <c r="BD121" s="45"/>
      <c r="BE121" s="3"/>
      <c r="BF121" s="3"/>
      <c r="BG121" s="3"/>
      <c r="BH121" s="3"/>
    </row>
    <row r="122" spans="1:60" ht="35.25" hidden="1" customHeight="1" x14ac:dyDescent="0.15">
      <c r="A122" s="42"/>
      <c r="B122" s="455"/>
      <c r="C122" s="456"/>
      <c r="D122" s="456"/>
      <c r="E122" s="457"/>
      <c r="F122" s="458"/>
      <c r="G122" s="458"/>
      <c r="H122" s="450"/>
      <c r="I122" s="450"/>
      <c r="J122" s="442"/>
      <c r="K122" s="442"/>
      <c r="L122" s="450"/>
      <c r="M122" s="450"/>
      <c r="N122" s="442"/>
      <c r="O122" s="444"/>
      <c r="P122" s="452"/>
      <c r="Q122" s="444"/>
      <c r="R122" s="446"/>
      <c r="S122" s="446"/>
      <c r="T122" s="450"/>
      <c r="U122" s="450"/>
      <c r="V122" s="442"/>
      <c r="W122" s="442"/>
      <c r="X122" s="450"/>
      <c r="Y122" s="450"/>
      <c r="Z122" s="442"/>
      <c r="AA122" s="444"/>
      <c r="AB122" s="45"/>
      <c r="AC122" s="45"/>
      <c r="AD122" s="45"/>
      <c r="AE122" s="463"/>
      <c r="AF122" s="461"/>
      <c r="AG122" s="461"/>
      <c r="AH122" s="461"/>
      <c r="AI122" s="464"/>
      <c r="AJ122" s="440"/>
      <c r="AK122" s="440"/>
      <c r="AL122" s="461"/>
      <c r="AM122" s="461"/>
      <c r="AN122" s="440"/>
      <c r="AO122" s="440"/>
      <c r="AP122" s="442"/>
      <c r="AQ122" s="444"/>
      <c r="AR122" s="48"/>
      <c r="AS122" s="45"/>
      <c r="AT122" s="45"/>
      <c r="AU122" s="433"/>
      <c r="AV122" s="433"/>
      <c r="AW122" s="436"/>
      <c r="AX122" s="45"/>
      <c r="AY122" s="433"/>
      <c r="AZ122" s="436"/>
      <c r="BA122" s="45"/>
      <c r="BB122" s="45"/>
      <c r="BC122" s="45"/>
      <c r="BD122" s="45"/>
      <c r="BE122" s="3"/>
      <c r="BF122" s="3"/>
      <c r="BG122" s="3"/>
      <c r="BH122" s="3"/>
    </row>
    <row r="123" spans="1:60" ht="17.25" hidden="1" customHeight="1" x14ac:dyDescent="0.15">
      <c r="A123" s="42"/>
      <c r="B123" s="49"/>
      <c r="C123" s="49"/>
      <c r="D123" s="49"/>
      <c r="E123" s="49"/>
      <c r="F123" s="50"/>
      <c r="G123" s="50"/>
      <c r="H123" s="51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48"/>
      <c r="Y123" s="48"/>
      <c r="Z123" s="46"/>
      <c r="AA123" s="47"/>
      <c r="AB123" s="48"/>
      <c r="AC123" s="48"/>
      <c r="AD123" s="48"/>
      <c r="AE123" s="53"/>
      <c r="AF123" s="53"/>
      <c r="AG123" s="53"/>
      <c r="AH123" s="53"/>
      <c r="AI123" s="53"/>
      <c r="AJ123" s="52" t="s">
        <v>31</v>
      </c>
      <c r="AK123" s="53"/>
      <c r="AL123" s="53"/>
      <c r="AM123" s="53"/>
      <c r="AN123" s="53"/>
      <c r="AO123" s="53"/>
      <c r="AP123" s="53"/>
      <c r="AQ123" s="53"/>
      <c r="AR123" s="48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3"/>
      <c r="BF123" s="3"/>
      <c r="BG123" s="3"/>
      <c r="BH123" s="3"/>
    </row>
    <row r="124" spans="1:60" s="45" customFormat="1" ht="25.5" hidden="1" customHeight="1" x14ac:dyDescent="0.15">
      <c r="A124" s="42"/>
      <c r="B124" s="43"/>
      <c r="C124" s="44"/>
      <c r="D124" s="44"/>
      <c r="E124" s="44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7"/>
      <c r="X124" s="48"/>
      <c r="Y124" s="48"/>
      <c r="Z124" s="46"/>
      <c r="AA124" s="47"/>
      <c r="AB124" s="48"/>
      <c r="AC124" s="48"/>
      <c r="AD124" s="48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48"/>
      <c r="AW124" s="57" t="s">
        <v>32</v>
      </c>
      <c r="AZ124" s="45" t="s">
        <v>33</v>
      </c>
      <c r="BC124" s="45" t="s">
        <v>34</v>
      </c>
      <c r="BE124" s="3"/>
      <c r="BF124" s="3"/>
      <c r="BG124" s="3"/>
      <c r="BH124" s="3"/>
    </row>
    <row r="125" spans="1:60" s="59" customFormat="1" ht="25.5" hidden="1" customHeight="1" x14ac:dyDescent="0.15">
      <c r="A125" s="55"/>
      <c r="B125" s="56" t="s">
        <v>158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7"/>
      <c r="P125" s="56"/>
      <c r="Q125" s="56"/>
      <c r="R125" s="56"/>
      <c r="S125" s="56"/>
      <c r="T125" s="56"/>
      <c r="U125" s="14"/>
      <c r="V125" s="56"/>
      <c r="W125" s="56"/>
      <c r="X125" s="48"/>
      <c r="Y125" s="48"/>
      <c r="Z125" s="46"/>
      <c r="AA125" s="47"/>
      <c r="AB125" s="48"/>
      <c r="AC125" s="48"/>
      <c r="AD125" s="48"/>
      <c r="AE125" s="72" t="s">
        <v>35</v>
      </c>
      <c r="AF125" s="73"/>
      <c r="AG125" s="58"/>
      <c r="AH125" s="58"/>
      <c r="AI125" s="58"/>
      <c r="AJ125" s="58"/>
      <c r="AK125" s="58"/>
      <c r="AL125" s="58"/>
      <c r="AM125" s="58"/>
      <c r="AN125" s="53"/>
      <c r="AO125" s="53"/>
      <c r="AP125" s="53"/>
      <c r="AQ125" s="74"/>
      <c r="AR125" s="48"/>
      <c r="AS125" s="45"/>
      <c r="AT125" s="45"/>
      <c r="AU125" s="57"/>
      <c r="AV125" s="57"/>
      <c r="AW125" s="57" t="s">
        <v>36</v>
      </c>
      <c r="AX125" s="57"/>
      <c r="AY125" s="57"/>
      <c r="AZ125" s="45" t="s">
        <v>37</v>
      </c>
      <c r="BA125" s="57"/>
      <c r="BB125" s="45"/>
      <c r="BC125" s="45" t="s">
        <v>38</v>
      </c>
      <c r="BD125" s="57"/>
      <c r="BE125" s="3"/>
      <c r="BF125" s="54"/>
      <c r="BG125" s="54"/>
      <c r="BH125" s="54"/>
    </row>
    <row r="126" spans="1:60" ht="25.5" hidden="1" customHeight="1" x14ac:dyDescent="0.15">
      <c r="A126" s="42"/>
      <c r="B126" s="335" t="s">
        <v>57</v>
      </c>
      <c r="C126" s="453"/>
      <c r="D126" s="453"/>
      <c r="E126" s="454"/>
      <c r="F126" s="458" t="s">
        <v>22</v>
      </c>
      <c r="G126" s="458"/>
      <c r="H126" s="448"/>
      <c r="I126" s="448"/>
      <c r="J126" s="441" t="s">
        <v>23</v>
      </c>
      <c r="K126" s="441"/>
      <c r="L126" s="448"/>
      <c r="M126" s="448"/>
      <c r="N126" s="441" t="s">
        <v>24</v>
      </c>
      <c r="O126" s="443"/>
      <c r="P126" s="459" t="s">
        <v>25</v>
      </c>
      <c r="Q126" s="443"/>
      <c r="R126" s="445" t="s">
        <v>26</v>
      </c>
      <c r="S126" s="445"/>
      <c r="T126" s="447"/>
      <c r="U126" s="448"/>
      <c r="V126" s="441" t="s">
        <v>23</v>
      </c>
      <c r="W126" s="441"/>
      <c r="X126" s="448"/>
      <c r="Y126" s="448"/>
      <c r="Z126" s="441" t="s">
        <v>24</v>
      </c>
      <c r="AA126" s="443"/>
      <c r="AB126" s="48"/>
      <c r="AC126" s="48"/>
      <c r="AD126" s="48"/>
      <c r="AE126" s="451" t="s">
        <v>58</v>
      </c>
      <c r="AF126" s="441"/>
      <c r="AG126" s="441"/>
      <c r="AH126" s="441"/>
      <c r="AI126" s="443"/>
      <c r="AJ126" s="437">
        <f>ROUNDDOWN(AW131/60,0)</f>
        <v>0</v>
      </c>
      <c r="AK126" s="438"/>
      <c r="AL126" s="441" t="s">
        <v>23</v>
      </c>
      <c r="AM126" s="441"/>
      <c r="AN126" s="438">
        <f>AW131-AJ126*60</f>
        <v>0</v>
      </c>
      <c r="AO126" s="438"/>
      <c r="AP126" s="441" t="s">
        <v>24</v>
      </c>
      <c r="AQ126" s="443"/>
      <c r="AR126" s="48"/>
      <c r="AS126" s="60"/>
      <c r="AT126" s="60"/>
      <c r="AU126" s="45"/>
      <c r="AV126" s="433" t="s">
        <v>40</v>
      </c>
      <c r="AW126" s="436">
        <f>IF(AZ126&lt;=BC126,BC126,AW121)</f>
        <v>1200</v>
      </c>
      <c r="AX126" s="153"/>
      <c r="AY126" s="433" t="s">
        <v>41</v>
      </c>
      <c r="AZ126" s="436">
        <f>T126*60+X126</f>
        <v>0</v>
      </c>
      <c r="BA126" s="153"/>
      <c r="BB126" s="433" t="s">
        <v>42</v>
      </c>
      <c r="BC126" s="436">
        <f>IF(C135="☑",21*60,20*60)</f>
        <v>1200</v>
      </c>
      <c r="BD126" s="45"/>
      <c r="BE126" s="3"/>
      <c r="BF126" s="3"/>
      <c r="BG126" s="3"/>
      <c r="BH126" s="3"/>
    </row>
    <row r="127" spans="1:60" ht="35.25" hidden="1" customHeight="1" x14ac:dyDescent="0.15">
      <c r="A127" s="42"/>
      <c r="B127" s="455"/>
      <c r="C127" s="456"/>
      <c r="D127" s="456"/>
      <c r="E127" s="457"/>
      <c r="F127" s="458"/>
      <c r="G127" s="458"/>
      <c r="H127" s="450"/>
      <c r="I127" s="450"/>
      <c r="J127" s="442"/>
      <c r="K127" s="442"/>
      <c r="L127" s="450"/>
      <c r="M127" s="450"/>
      <c r="N127" s="442"/>
      <c r="O127" s="444"/>
      <c r="P127" s="452"/>
      <c r="Q127" s="444"/>
      <c r="R127" s="446"/>
      <c r="S127" s="446"/>
      <c r="T127" s="449"/>
      <c r="U127" s="450"/>
      <c r="V127" s="442"/>
      <c r="W127" s="442"/>
      <c r="X127" s="450"/>
      <c r="Y127" s="450"/>
      <c r="Z127" s="442"/>
      <c r="AA127" s="444"/>
      <c r="AB127" s="45"/>
      <c r="AC127" s="45"/>
      <c r="AD127" s="45"/>
      <c r="AE127" s="452"/>
      <c r="AF127" s="442"/>
      <c r="AG127" s="442"/>
      <c r="AH127" s="442"/>
      <c r="AI127" s="444"/>
      <c r="AJ127" s="439"/>
      <c r="AK127" s="440"/>
      <c r="AL127" s="442"/>
      <c r="AM127" s="442"/>
      <c r="AN127" s="440"/>
      <c r="AO127" s="440"/>
      <c r="AP127" s="442"/>
      <c r="AQ127" s="444"/>
      <c r="AR127" s="48"/>
      <c r="AS127" s="60"/>
      <c r="AT127" s="60"/>
      <c r="AU127" s="45"/>
      <c r="AV127" s="433"/>
      <c r="AW127" s="436"/>
      <c r="AX127" s="153"/>
      <c r="AY127" s="433"/>
      <c r="AZ127" s="436"/>
      <c r="BA127" s="153"/>
      <c r="BB127" s="433"/>
      <c r="BC127" s="436"/>
      <c r="BD127" s="45"/>
      <c r="BE127" s="3"/>
      <c r="BF127" s="3"/>
      <c r="BG127" s="3"/>
      <c r="BH127" s="3"/>
    </row>
    <row r="128" spans="1:60" ht="17.25" hidden="1" customHeight="1" x14ac:dyDescent="0.15">
      <c r="A128" s="61"/>
      <c r="B128" s="49"/>
      <c r="C128" s="49"/>
      <c r="D128" s="49"/>
      <c r="E128" s="49"/>
      <c r="F128" s="45"/>
      <c r="G128" s="49"/>
      <c r="H128" s="51"/>
      <c r="I128" s="49"/>
      <c r="J128" s="49"/>
      <c r="K128" s="49"/>
      <c r="L128" s="49"/>
      <c r="M128" s="49"/>
      <c r="N128" s="49"/>
      <c r="O128" s="49"/>
      <c r="P128" s="62"/>
      <c r="Q128" s="49"/>
      <c r="R128" s="49"/>
      <c r="S128" s="49"/>
      <c r="T128" s="49"/>
      <c r="U128" s="49"/>
      <c r="V128" s="49"/>
      <c r="W128" s="49"/>
      <c r="X128" s="48"/>
      <c r="Y128" s="48"/>
      <c r="Z128" s="46"/>
      <c r="AA128" s="45"/>
      <c r="AB128" s="45"/>
      <c r="AC128" s="45"/>
      <c r="AD128" s="45"/>
      <c r="AE128" s="74"/>
      <c r="AF128" s="74"/>
      <c r="AG128" s="74"/>
      <c r="AH128" s="74"/>
      <c r="AI128" s="74"/>
      <c r="AJ128" s="52" t="s">
        <v>31</v>
      </c>
      <c r="AK128" s="74"/>
      <c r="AL128" s="74"/>
      <c r="AM128" s="74"/>
      <c r="AN128" s="74"/>
      <c r="AO128" s="74"/>
      <c r="AP128" s="74"/>
      <c r="AQ128" s="74"/>
      <c r="AR128" s="45"/>
      <c r="AS128" s="45"/>
      <c r="AT128" s="45"/>
      <c r="AU128" s="45"/>
      <c r="AV128" s="45"/>
      <c r="AW128" s="45"/>
      <c r="AX128" s="45"/>
      <c r="AY128" s="45"/>
      <c r="AZ128" s="111" t="s">
        <v>43</v>
      </c>
      <c r="BA128" s="45"/>
      <c r="BB128" s="45"/>
      <c r="BC128" s="45"/>
      <c r="BD128" s="45"/>
      <c r="BE128" s="3"/>
      <c r="BF128" s="3"/>
      <c r="BG128" s="3"/>
      <c r="BH128" s="3"/>
    </row>
    <row r="129" spans="1:60" ht="25.5" hidden="1" customHeight="1" x14ac:dyDescent="0.2">
      <c r="A129" s="61"/>
      <c r="B129" s="45"/>
      <c r="C129" s="415" t="s">
        <v>165</v>
      </c>
      <c r="D129" s="416"/>
      <c r="E129" s="416"/>
      <c r="F129" s="416"/>
      <c r="G129" s="416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  <c r="T129" s="416"/>
      <c r="U129" s="416"/>
      <c r="V129" s="416"/>
      <c r="W129" s="416"/>
      <c r="X129" s="416"/>
      <c r="Y129" s="416"/>
      <c r="Z129" s="416"/>
      <c r="AA129" s="416"/>
      <c r="AB129" s="417"/>
      <c r="AC129" s="45"/>
      <c r="AD129" s="45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45"/>
      <c r="AS129" s="45"/>
      <c r="AT129" s="45"/>
      <c r="AU129" s="45"/>
      <c r="AV129" s="45"/>
      <c r="AW129" s="45"/>
      <c r="AX129" s="45"/>
      <c r="AY129" s="45"/>
      <c r="AZ129" s="136" t="s">
        <v>44</v>
      </c>
      <c r="BA129" s="45"/>
      <c r="BB129" s="45"/>
      <c r="BC129" s="45"/>
      <c r="BD129" s="45"/>
      <c r="BE129" s="3"/>
      <c r="BF129" s="3"/>
      <c r="BG129" s="3"/>
      <c r="BH129" s="3"/>
    </row>
    <row r="130" spans="1:60" ht="25.5" hidden="1" customHeight="1" x14ac:dyDescent="0.15">
      <c r="A130" s="61"/>
      <c r="B130" s="45"/>
      <c r="C130" s="418"/>
      <c r="D130" s="419"/>
      <c r="E130" s="419"/>
      <c r="F130" s="419"/>
      <c r="G130" s="419"/>
      <c r="H130" s="419"/>
      <c r="I130" s="419"/>
      <c r="J130" s="419"/>
      <c r="K130" s="419"/>
      <c r="L130" s="419"/>
      <c r="M130" s="419"/>
      <c r="N130" s="419"/>
      <c r="O130" s="419"/>
      <c r="P130" s="419"/>
      <c r="Q130" s="419"/>
      <c r="R130" s="419"/>
      <c r="S130" s="419"/>
      <c r="T130" s="419"/>
      <c r="U130" s="419"/>
      <c r="V130" s="419"/>
      <c r="W130" s="419"/>
      <c r="X130" s="419"/>
      <c r="Y130" s="419"/>
      <c r="Z130" s="419"/>
      <c r="AA130" s="419"/>
      <c r="AB130" s="420"/>
      <c r="AC130" s="45"/>
      <c r="AD130" s="45"/>
      <c r="AE130" s="72" t="s">
        <v>45</v>
      </c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45"/>
      <c r="AS130" s="45"/>
      <c r="AT130" s="45"/>
      <c r="AU130" s="45"/>
      <c r="AV130" s="45"/>
      <c r="AW130" s="45" t="s">
        <v>46</v>
      </c>
      <c r="AX130" s="45"/>
      <c r="AY130" s="45"/>
      <c r="AZ130" s="45" t="s">
        <v>47</v>
      </c>
      <c r="BA130" s="137"/>
      <c r="BB130" s="45"/>
      <c r="BC130" s="45"/>
      <c r="BD130" s="45"/>
      <c r="BE130" s="3"/>
      <c r="BF130" s="3"/>
      <c r="BG130" s="3"/>
      <c r="BH130" s="3"/>
    </row>
    <row r="131" spans="1:60" s="59" customFormat="1" ht="25.5" hidden="1" customHeight="1" x14ac:dyDescent="0.15">
      <c r="A131" s="61"/>
      <c r="B131" s="45"/>
      <c r="C131" s="418"/>
      <c r="D131" s="419"/>
      <c r="E131" s="419"/>
      <c r="F131" s="419"/>
      <c r="G131" s="419"/>
      <c r="H131" s="419"/>
      <c r="I131" s="419"/>
      <c r="J131" s="419"/>
      <c r="K131" s="419"/>
      <c r="L131" s="419"/>
      <c r="M131" s="419"/>
      <c r="N131" s="419"/>
      <c r="O131" s="419"/>
      <c r="P131" s="419"/>
      <c r="Q131" s="419"/>
      <c r="R131" s="419"/>
      <c r="S131" s="419"/>
      <c r="T131" s="419"/>
      <c r="U131" s="419"/>
      <c r="V131" s="419"/>
      <c r="W131" s="419"/>
      <c r="X131" s="419"/>
      <c r="Y131" s="419"/>
      <c r="Z131" s="419"/>
      <c r="AA131" s="419"/>
      <c r="AB131" s="420"/>
      <c r="AC131" s="48"/>
      <c r="AD131" s="48"/>
      <c r="AE131" s="421" t="s">
        <v>59</v>
      </c>
      <c r="AF131" s="422"/>
      <c r="AG131" s="422"/>
      <c r="AH131" s="422"/>
      <c r="AI131" s="422"/>
      <c r="AJ131" s="422"/>
      <c r="AK131" s="423"/>
      <c r="AL131" s="427">
        <f>IF(AZ121=0,0,ROUNDUP(AW131/AZ121,3))</f>
        <v>0</v>
      </c>
      <c r="AM131" s="428"/>
      <c r="AN131" s="428"/>
      <c r="AO131" s="428"/>
      <c r="AP131" s="428"/>
      <c r="AQ131" s="429"/>
      <c r="AR131" s="45"/>
      <c r="AS131" s="45"/>
      <c r="AT131" s="45"/>
      <c r="AU131" s="57"/>
      <c r="AV131" s="433" t="s">
        <v>49</v>
      </c>
      <c r="AW131" s="434">
        <f>IF(AW121-AW126&gt;0,IF(AW121-AW126&gt;AZ121,AZ121,AW121-AW126),0)</f>
        <v>0</v>
      </c>
      <c r="AX131" s="435" t="s">
        <v>50</v>
      </c>
      <c r="AY131" s="435"/>
      <c r="AZ131" s="137"/>
      <c r="BA131" s="137"/>
      <c r="BB131" s="57"/>
      <c r="BC131" s="57"/>
      <c r="BD131" s="57"/>
      <c r="BE131" s="54"/>
      <c r="BF131" s="54"/>
      <c r="BG131" s="54"/>
      <c r="BH131" s="54"/>
    </row>
    <row r="132" spans="1:60" ht="35.25" hidden="1" customHeight="1" x14ac:dyDescent="0.15">
      <c r="A132" s="75"/>
      <c r="B132" s="45"/>
      <c r="C132" s="418"/>
      <c r="D132" s="419"/>
      <c r="E132" s="419"/>
      <c r="F132" s="419"/>
      <c r="G132" s="419"/>
      <c r="H132" s="419"/>
      <c r="I132" s="419"/>
      <c r="J132" s="419"/>
      <c r="K132" s="419"/>
      <c r="L132" s="419"/>
      <c r="M132" s="419"/>
      <c r="N132" s="419"/>
      <c r="O132" s="419"/>
      <c r="P132" s="419"/>
      <c r="Q132" s="419"/>
      <c r="R132" s="419"/>
      <c r="S132" s="419"/>
      <c r="T132" s="419"/>
      <c r="U132" s="419"/>
      <c r="V132" s="419"/>
      <c r="W132" s="419"/>
      <c r="X132" s="419"/>
      <c r="Y132" s="419"/>
      <c r="Z132" s="419"/>
      <c r="AA132" s="419"/>
      <c r="AB132" s="420"/>
      <c r="AC132" s="45"/>
      <c r="AD132" s="45"/>
      <c r="AE132" s="424"/>
      <c r="AF132" s="425"/>
      <c r="AG132" s="425"/>
      <c r="AH132" s="425"/>
      <c r="AI132" s="425"/>
      <c r="AJ132" s="425"/>
      <c r="AK132" s="426"/>
      <c r="AL132" s="430"/>
      <c r="AM132" s="431"/>
      <c r="AN132" s="431"/>
      <c r="AO132" s="431"/>
      <c r="AP132" s="431"/>
      <c r="AQ132" s="432"/>
      <c r="AR132" s="45"/>
      <c r="AS132" s="45"/>
      <c r="AT132" s="45"/>
      <c r="AU132" s="433"/>
      <c r="AV132" s="433"/>
      <c r="AW132" s="434"/>
      <c r="AX132" s="435"/>
      <c r="AY132" s="435"/>
      <c r="AZ132" s="45"/>
      <c r="BA132" s="45"/>
      <c r="BB132" s="45"/>
      <c r="BC132" s="45"/>
      <c r="BD132" s="45"/>
      <c r="BE132" s="3"/>
      <c r="BF132" s="3"/>
      <c r="BG132" s="3"/>
      <c r="BH132" s="3"/>
    </row>
    <row r="133" spans="1:60" ht="25.5" hidden="1" customHeight="1" x14ac:dyDescent="0.15">
      <c r="A133" s="75"/>
      <c r="B133" s="45"/>
      <c r="C133" s="418"/>
      <c r="D133" s="419"/>
      <c r="E133" s="419"/>
      <c r="F133" s="419"/>
      <c r="G133" s="419"/>
      <c r="H133" s="419"/>
      <c r="I133" s="419"/>
      <c r="J133" s="419"/>
      <c r="K133" s="419"/>
      <c r="L133" s="419"/>
      <c r="M133" s="419"/>
      <c r="N133" s="419"/>
      <c r="O133" s="419"/>
      <c r="P133" s="419"/>
      <c r="Q133" s="419"/>
      <c r="R133" s="419"/>
      <c r="S133" s="419"/>
      <c r="T133" s="419"/>
      <c r="U133" s="419"/>
      <c r="V133" s="419"/>
      <c r="W133" s="419"/>
      <c r="X133" s="419"/>
      <c r="Y133" s="419"/>
      <c r="Z133" s="419"/>
      <c r="AA133" s="419"/>
      <c r="AB133" s="420"/>
      <c r="AC133" s="45"/>
      <c r="AD133" s="45"/>
      <c r="AE133" s="45"/>
      <c r="AF133" s="45"/>
      <c r="AG133" s="45"/>
      <c r="AH133" s="45"/>
      <c r="AI133" s="45"/>
      <c r="AJ133" s="45"/>
      <c r="AK133" s="63" t="s">
        <v>31</v>
      </c>
      <c r="AL133" s="45"/>
      <c r="AM133" s="48"/>
      <c r="AN133" s="48"/>
      <c r="AO133" s="48"/>
      <c r="AP133" s="45"/>
      <c r="AQ133" s="45"/>
      <c r="AR133" s="45"/>
      <c r="AS133" s="45"/>
      <c r="AT133" s="45"/>
      <c r="AU133" s="433"/>
      <c r="AV133" s="45"/>
      <c r="AW133" s="45"/>
      <c r="AX133" s="45"/>
      <c r="AY133" s="45"/>
      <c r="AZ133" s="45"/>
      <c r="BA133" s="45"/>
      <c r="BB133" s="45"/>
      <c r="BC133" s="45"/>
      <c r="BD133" s="45"/>
      <c r="BE133" s="3"/>
      <c r="BF133" s="3"/>
      <c r="BG133" s="3"/>
      <c r="BH133" s="3"/>
    </row>
    <row r="134" spans="1:60" ht="25.5" hidden="1" customHeight="1" x14ac:dyDescent="0.15">
      <c r="A134" s="61"/>
      <c r="B134" s="44"/>
      <c r="C134" s="418"/>
      <c r="D134" s="419"/>
      <c r="E134" s="419"/>
      <c r="F134" s="419"/>
      <c r="G134" s="419"/>
      <c r="H134" s="419"/>
      <c r="I134" s="419"/>
      <c r="J134" s="419"/>
      <c r="K134" s="419"/>
      <c r="L134" s="419"/>
      <c r="M134" s="419"/>
      <c r="N134" s="419"/>
      <c r="O134" s="419"/>
      <c r="P134" s="419"/>
      <c r="Q134" s="419"/>
      <c r="R134" s="419"/>
      <c r="S134" s="419"/>
      <c r="T134" s="419"/>
      <c r="U134" s="419"/>
      <c r="V134" s="419"/>
      <c r="W134" s="419"/>
      <c r="X134" s="419"/>
      <c r="Y134" s="419"/>
      <c r="Z134" s="419"/>
      <c r="AA134" s="419"/>
      <c r="AB134" s="420"/>
      <c r="AC134" s="45"/>
      <c r="AD134" s="45"/>
      <c r="AE134" s="45"/>
      <c r="AF134" s="45"/>
      <c r="AG134" s="45"/>
      <c r="AH134" s="45"/>
      <c r="AI134" s="45"/>
      <c r="AJ134" s="45"/>
      <c r="AK134" s="64" t="s">
        <v>51</v>
      </c>
      <c r="AL134" s="45"/>
      <c r="AM134" s="48"/>
      <c r="AN134" s="48"/>
      <c r="AO134" s="48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3"/>
      <c r="BF134" s="3"/>
      <c r="BG134" s="3"/>
      <c r="BH134" s="3"/>
    </row>
    <row r="135" spans="1:60" ht="25.5" hidden="1" customHeight="1" x14ac:dyDescent="0.15">
      <c r="A135" s="61"/>
      <c r="B135" s="44"/>
      <c r="C135" s="407" t="s">
        <v>52</v>
      </c>
      <c r="D135" s="408"/>
      <c r="E135" s="409" t="s">
        <v>60</v>
      </c>
      <c r="F135" s="409"/>
      <c r="G135" s="409"/>
      <c r="H135" s="409"/>
      <c r="I135" s="409"/>
      <c r="J135" s="409"/>
      <c r="K135" s="409"/>
      <c r="L135" s="409"/>
      <c r="M135" s="409"/>
      <c r="N135" s="409"/>
      <c r="O135" s="409"/>
      <c r="P135" s="409"/>
      <c r="Q135" s="409"/>
      <c r="R135" s="409"/>
      <c r="S135" s="409"/>
      <c r="T135" s="409"/>
      <c r="U135" s="409"/>
      <c r="V135" s="409"/>
      <c r="W135" s="409"/>
      <c r="X135" s="409"/>
      <c r="Y135" s="409"/>
      <c r="Z135" s="409"/>
      <c r="AA135" s="409"/>
      <c r="AB135" s="410"/>
      <c r="AC135" s="45"/>
      <c r="AD135" s="45"/>
      <c r="AE135" s="45"/>
      <c r="AF135" s="45"/>
      <c r="AG135" s="45"/>
      <c r="AH135" s="45"/>
      <c r="AI135" s="45"/>
      <c r="AJ135" s="45"/>
      <c r="AK135" s="64"/>
      <c r="AL135" s="45"/>
      <c r="AM135" s="48"/>
      <c r="AN135" s="48"/>
      <c r="AO135" s="48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3"/>
      <c r="BF135" s="3"/>
      <c r="BG135" s="3"/>
      <c r="BH135" s="3"/>
    </row>
    <row r="136" spans="1:60" ht="17.25" hidden="1" customHeight="1" x14ac:dyDescent="0.15">
      <c r="A136" s="65"/>
      <c r="B136" s="66"/>
      <c r="C136" s="66"/>
      <c r="D136" s="66"/>
      <c r="E136" s="66"/>
      <c r="F136" s="67"/>
      <c r="G136" s="66"/>
      <c r="H136" s="66"/>
      <c r="I136" s="66"/>
      <c r="J136" s="66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9"/>
      <c r="AL136" s="68"/>
      <c r="AM136" s="70"/>
      <c r="AN136" s="70"/>
      <c r="AO136" s="70"/>
      <c r="AP136" s="68"/>
      <c r="AQ136" s="68"/>
      <c r="AR136" s="68"/>
      <c r="AS136" s="68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3"/>
      <c r="BF136" s="3"/>
      <c r="BG136" s="3"/>
      <c r="BH136" s="3"/>
    </row>
    <row r="137" spans="1:60" ht="25.5" hidden="1" customHeight="1" x14ac:dyDescent="0.15">
      <c r="A137" s="465" t="s">
        <v>66</v>
      </c>
      <c r="B137" s="466"/>
      <c r="C137" s="466"/>
      <c r="D137" s="466"/>
      <c r="E137" s="466"/>
      <c r="F137" s="466"/>
      <c r="G137" s="466"/>
      <c r="H137" s="466"/>
      <c r="I137" s="467"/>
      <c r="J137" s="37"/>
      <c r="K137" s="71" t="s">
        <v>62</v>
      </c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37"/>
      <c r="AP137" s="37"/>
      <c r="AQ137" s="37"/>
      <c r="AR137" s="37"/>
      <c r="AS137" s="37"/>
      <c r="AT137" s="37"/>
      <c r="AU137" s="45"/>
      <c r="AV137" s="45" t="s">
        <v>16</v>
      </c>
      <c r="AW137" s="48"/>
      <c r="AX137" s="48"/>
      <c r="AY137" s="48"/>
      <c r="AZ137" s="48"/>
      <c r="BA137" s="45"/>
      <c r="BB137" s="48"/>
      <c r="BC137" s="48"/>
      <c r="BD137" s="48"/>
      <c r="BE137" s="10"/>
      <c r="BF137" s="10"/>
      <c r="BG137" s="10"/>
      <c r="BH137" s="3"/>
    </row>
    <row r="138" spans="1:60" ht="17.25" hidden="1" customHeight="1" x14ac:dyDescent="0.15">
      <c r="A138" s="468"/>
      <c r="B138" s="469"/>
      <c r="C138" s="469"/>
      <c r="D138" s="469"/>
      <c r="E138" s="469"/>
      <c r="F138" s="469"/>
      <c r="G138" s="469"/>
      <c r="H138" s="469"/>
      <c r="I138" s="470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9"/>
      <c r="Y138" s="39"/>
      <c r="Z138" s="39"/>
      <c r="AA138" s="39"/>
      <c r="AB138" s="39"/>
      <c r="AC138" s="39"/>
      <c r="AD138" s="39"/>
      <c r="AE138" s="40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41"/>
      <c r="AQ138" s="41"/>
      <c r="AR138" s="41"/>
      <c r="AS138" s="41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3"/>
      <c r="BF138" s="3"/>
      <c r="BG138" s="3"/>
      <c r="BH138" s="3"/>
    </row>
    <row r="139" spans="1:60" ht="28.5" hidden="1" customHeight="1" x14ac:dyDescent="0.15">
      <c r="A139" s="42"/>
      <c r="B139" s="43" t="s">
        <v>17</v>
      </c>
      <c r="C139" s="44"/>
      <c r="D139" s="44"/>
      <c r="E139" s="44"/>
      <c r="F139" s="45"/>
      <c r="G139" s="46"/>
      <c r="H139" s="45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7"/>
      <c r="AB139" s="48"/>
      <c r="AC139" s="48"/>
      <c r="AD139" s="48"/>
      <c r="AE139" s="43" t="s">
        <v>18</v>
      </c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5"/>
      <c r="AV139" s="45"/>
      <c r="AW139" s="45" t="s">
        <v>19</v>
      </c>
      <c r="AX139" s="45"/>
      <c r="AY139" s="45"/>
      <c r="AZ139" s="45" t="s">
        <v>20</v>
      </c>
      <c r="BA139" s="45"/>
      <c r="BB139" s="45"/>
      <c r="BC139" s="45"/>
      <c r="BD139" s="45"/>
      <c r="BE139" s="3"/>
      <c r="BF139" s="3"/>
      <c r="BG139" s="3"/>
      <c r="BH139" s="3"/>
    </row>
    <row r="140" spans="1:60" ht="25.5" hidden="1" customHeight="1" x14ac:dyDescent="0.15">
      <c r="A140" s="42"/>
      <c r="B140" s="335" t="s">
        <v>21</v>
      </c>
      <c r="C140" s="453"/>
      <c r="D140" s="453"/>
      <c r="E140" s="454"/>
      <c r="F140" s="458" t="s">
        <v>22</v>
      </c>
      <c r="G140" s="458"/>
      <c r="H140" s="448"/>
      <c r="I140" s="448"/>
      <c r="J140" s="441" t="s">
        <v>23</v>
      </c>
      <c r="K140" s="441"/>
      <c r="L140" s="448"/>
      <c r="M140" s="448"/>
      <c r="N140" s="441" t="s">
        <v>24</v>
      </c>
      <c r="O140" s="443"/>
      <c r="P140" s="459" t="s">
        <v>25</v>
      </c>
      <c r="Q140" s="443"/>
      <c r="R140" s="445" t="s">
        <v>26</v>
      </c>
      <c r="S140" s="445"/>
      <c r="T140" s="448"/>
      <c r="U140" s="448"/>
      <c r="V140" s="441" t="s">
        <v>23</v>
      </c>
      <c r="W140" s="441"/>
      <c r="X140" s="448"/>
      <c r="Y140" s="448"/>
      <c r="Z140" s="441" t="s">
        <v>24</v>
      </c>
      <c r="AA140" s="443"/>
      <c r="AB140" s="45"/>
      <c r="AC140" s="45"/>
      <c r="AD140" s="45"/>
      <c r="AE140" s="421" t="s">
        <v>56</v>
      </c>
      <c r="AF140" s="460"/>
      <c r="AG140" s="460"/>
      <c r="AH140" s="460"/>
      <c r="AI140" s="462"/>
      <c r="AJ140" s="438">
        <f>ROUNDDOWN(AZ140/60,0)</f>
        <v>0</v>
      </c>
      <c r="AK140" s="438"/>
      <c r="AL140" s="460" t="s">
        <v>28</v>
      </c>
      <c r="AM140" s="460"/>
      <c r="AN140" s="438">
        <f>AZ140-AJ140*60</f>
        <v>0</v>
      </c>
      <c r="AO140" s="438"/>
      <c r="AP140" s="441" t="s">
        <v>24</v>
      </c>
      <c r="AQ140" s="443"/>
      <c r="AR140" s="48"/>
      <c r="AS140" s="45"/>
      <c r="AT140" s="45"/>
      <c r="AU140" s="433"/>
      <c r="AV140" s="433" t="s">
        <v>29</v>
      </c>
      <c r="AW140" s="436">
        <f>T140*60+X140</f>
        <v>0</v>
      </c>
      <c r="AX140" s="45"/>
      <c r="AY140" s="433" t="s">
        <v>30</v>
      </c>
      <c r="AZ140" s="436">
        <f>(T140*60+X140)-(H140*60+L140)</f>
        <v>0</v>
      </c>
      <c r="BA140" s="45"/>
      <c r="BB140" s="45"/>
      <c r="BC140" s="45"/>
      <c r="BD140" s="45"/>
      <c r="BE140" s="3"/>
      <c r="BF140" s="3"/>
      <c r="BG140" s="3"/>
      <c r="BH140" s="3"/>
    </row>
    <row r="141" spans="1:60" ht="35.25" hidden="1" customHeight="1" x14ac:dyDescent="0.15">
      <c r="A141" s="42"/>
      <c r="B141" s="455"/>
      <c r="C141" s="456"/>
      <c r="D141" s="456"/>
      <c r="E141" s="457"/>
      <c r="F141" s="458"/>
      <c r="G141" s="458"/>
      <c r="H141" s="450"/>
      <c r="I141" s="450"/>
      <c r="J141" s="442"/>
      <c r="K141" s="442"/>
      <c r="L141" s="450"/>
      <c r="M141" s="450"/>
      <c r="N141" s="442"/>
      <c r="O141" s="444"/>
      <c r="P141" s="452"/>
      <c r="Q141" s="444"/>
      <c r="R141" s="446"/>
      <c r="S141" s="446"/>
      <c r="T141" s="450"/>
      <c r="U141" s="450"/>
      <c r="V141" s="442"/>
      <c r="W141" s="442"/>
      <c r="X141" s="450"/>
      <c r="Y141" s="450"/>
      <c r="Z141" s="442"/>
      <c r="AA141" s="444"/>
      <c r="AB141" s="45"/>
      <c r="AC141" s="45"/>
      <c r="AD141" s="45"/>
      <c r="AE141" s="463"/>
      <c r="AF141" s="461"/>
      <c r="AG141" s="461"/>
      <c r="AH141" s="461"/>
      <c r="AI141" s="464"/>
      <c r="AJ141" s="440"/>
      <c r="AK141" s="440"/>
      <c r="AL141" s="461"/>
      <c r="AM141" s="461"/>
      <c r="AN141" s="440"/>
      <c r="AO141" s="440"/>
      <c r="AP141" s="442"/>
      <c r="AQ141" s="444"/>
      <c r="AR141" s="48"/>
      <c r="AS141" s="45"/>
      <c r="AT141" s="45"/>
      <c r="AU141" s="433"/>
      <c r="AV141" s="433"/>
      <c r="AW141" s="436"/>
      <c r="AX141" s="45"/>
      <c r="AY141" s="433"/>
      <c r="AZ141" s="436"/>
      <c r="BA141" s="45"/>
      <c r="BB141" s="45"/>
      <c r="BC141" s="45"/>
      <c r="BD141" s="45"/>
      <c r="BE141" s="3"/>
      <c r="BF141" s="3"/>
      <c r="BG141" s="3"/>
      <c r="BH141" s="3"/>
    </row>
    <row r="142" spans="1:60" ht="17.25" hidden="1" customHeight="1" x14ac:dyDescent="0.15">
      <c r="A142" s="42"/>
      <c r="B142" s="49"/>
      <c r="C142" s="49"/>
      <c r="D142" s="49"/>
      <c r="E142" s="49"/>
      <c r="F142" s="50"/>
      <c r="G142" s="50"/>
      <c r="H142" s="51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48"/>
      <c r="Y142" s="48"/>
      <c r="Z142" s="46"/>
      <c r="AA142" s="47"/>
      <c r="AB142" s="48"/>
      <c r="AC142" s="48"/>
      <c r="AD142" s="48"/>
      <c r="AE142" s="53"/>
      <c r="AF142" s="53"/>
      <c r="AG142" s="53"/>
      <c r="AH142" s="53"/>
      <c r="AI142" s="53"/>
      <c r="AJ142" s="52" t="s">
        <v>31</v>
      </c>
      <c r="AK142" s="53"/>
      <c r="AL142" s="53"/>
      <c r="AM142" s="53"/>
      <c r="AN142" s="53"/>
      <c r="AO142" s="53"/>
      <c r="AP142" s="53"/>
      <c r="AQ142" s="53"/>
      <c r="AR142" s="48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3"/>
      <c r="BF142" s="3"/>
      <c r="BG142" s="3"/>
      <c r="BH142" s="3"/>
    </row>
    <row r="143" spans="1:60" s="45" customFormat="1" ht="25.5" hidden="1" customHeight="1" x14ac:dyDescent="0.15">
      <c r="A143" s="42"/>
      <c r="B143" s="43"/>
      <c r="C143" s="44"/>
      <c r="D143" s="44"/>
      <c r="E143" s="44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7"/>
      <c r="X143" s="48"/>
      <c r="Y143" s="48"/>
      <c r="Z143" s="46"/>
      <c r="AA143" s="47"/>
      <c r="AB143" s="48"/>
      <c r="AC143" s="48"/>
      <c r="AD143" s="48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48"/>
      <c r="AW143" s="57" t="s">
        <v>32</v>
      </c>
      <c r="AZ143" s="45" t="s">
        <v>33</v>
      </c>
      <c r="BC143" s="45" t="s">
        <v>34</v>
      </c>
      <c r="BE143" s="3"/>
      <c r="BF143" s="3"/>
      <c r="BG143" s="3"/>
      <c r="BH143" s="3"/>
    </row>
    <row r="144" spans="1:60" s="59" customFormat="1" ht="25.5" hidden="1" customHeight="1" x14ac:dyDescent="0.15">
      <c r="A144" s="55"/>
      <c r="B144" s="56" t="s">
        <v>158</v>
      </c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7"/>
      <c r="P144" s="56"/>
      <c r="Q144" s="56"/>
      <c r="R144" s="56"/>
      <c r="S144" s="56"/>
      <c r="T144" s="56"/>
      <c r="U144" s="14"/>
      <c r="V144" s="56"/>
      <c r="W144" s="56"/>
      <c r="X144" s="48"/>
      <c r="Y144" s="48"/>
      <c r="Z144" s="46"/>
      <c r="AA144" s="47"/>
      <c r="AB144" s="48"/>
      <c r="AC144" s="48"/>
      <c r="AD144" s="48"/>
      <c r="AE144" s="72" t="s">
        <v>35</v>
      </c>
      <c r="AF144" s="73"/>
      <c r="AG144" s="58"/>
      <c r="AH144" s="58"/>
      <c r="AI144" s="58"/>
      <c r="AJ144" s="58"/>
      <c r="AK144" s="58"/>
      <c r="AL144" s="58"/>
      <c r="AM144" s="58"/>
      <c r="AN144" s="53"/>
      <c r="AO144" s="53"/>
      <c r="AP144" s="53"/>
      <c r="AQ144" s="74"/>
      <c r="AR144" s="48"/>
      <c r="AS144" s="45"/>
      <c r="AT144" s="45"/>
      <c r="AU144" s="57"/>
      <c r="AV144" s="57"/>
      <c r="AW144" s="57" t="s">
        <v>36</v>
      </c>
      <c r="AX144" s="57"/>
      <c r="AY144" s="57"/>
      <c r="AZ144" s="45" t="s">
        <v>37</v>
      </c>
      <c r="BA144" s="57"/>
      <c r="BB144" s="45"/>
      <c r="BC144" s="45" t="s">
        <v>38</v>
      </c>
      <c r="BD144" s="57"/>
      <c r="BE144" s="3"/>
      <c r="BF144" s="54"/>
      <c r="BG144" s="54"/>
      <c r="BH144" s="54"/>
    </row>
    <row r="145" spans="1:60" ht="25.5" hidden="1" customHeight="1" x14ac:dyDescent="0.15">
      <c r="A145" s="42"/>
      <c r="B145" s="335" t="s">
        <v>57</v>
      </c>
      <c r="C145" s="453"/>
      <c r="D145" s="453"/>
      <c r="E145" s="454"/>
      <c r="F145" s="458" t="s">
        <v>22</v>
      </c>
      <c r="G145" s="458"/>
      <c r="H145" s="448"/>
      <c r="I145" s="448"/>
      <c r="J145" s="441" t="s">
        <v>23</v>
      </c>
      <c r="K145" s="441"/>
      <c r="L145" s="448"/>
      <c r="M145" s="448"/>
      <c r="N145" s="441" t="s">
        <v>24</v>
      </c>
      <c r="O145" s="443"/>
      <c r="P145" s="459" t="s">
        <v>25</v>
      </c>
      <c r="Q145" s="443"/>
      <c r="R145" s="445" t="s">
        <v>26</v>
      </c>
      <c r="S145" s="445"/>
      <c r="T145" s="447"/>
      <c r="U145" s="448"/>
      <c r="V145" s="441" t="s">
        <v>23</v>
      </c>
      <c r="W145" s="441"/>
      <c r="X145" s="448"/>
      <c r="Y145" s="448"/>
      <c r="Z145" s="441" t="s">
        <v>24</v>
      </c>
      <c r="AA145" s="443"/>
      <c r="AB145" s="48"/>
      <c r="AC145" s="48"/>
      <c r="AD145" s="48"/>
      <c r="AE145" s="451" t="s">
        <v>58</v>
      </c>
      <c r="AF145" s="441"/>
      <c r="AG145" s="441"/>
      <c r="AH145" s="441"/>
      <c r="AI145" s="443"/>
      <c r="AJ145" s="437">
        <f>ROUNDDOWN(AW150/60,0)</f>
        <v>0</v>
      </c>
      <c r="AK145" s="438"/>
      <c r="AL145" s="441" t="s">
        <v>23</v>
      </c>
      <c r="AM145" s="441"/>
      <c r="AN145" s="438">
        <f>AW150-AJ145*60</f>
        <v>0</v>
      </c>
      <c r="AO145" s="438"/>
      <c r="AP145" s="441" t="s">
        <v>24</v>
      </c>
      <c r="AQ145" s="443"/>
      <c r="AR145" s="48"/>
      <c r="AS145" s="60"/>
      <c r="AT145" s="60"/>
      <c r="AU145" s="45"/>
      <c r="AV145" s="433" t="s">
        <v>40</v>
      </c>
      <c r="AW145" s="436">
        <f>IF(AZ145&lt;=BC145,BC145,AW140)</f>
        <v>1200</v>
      </c>
      <c r="AX145" s="153"/>
      <c r="AY145" s="433" t="s">
        <v>41</v>
      </c>
      <c r="AZ145" s="436">
        <f>T145*60+X145</f>
        <v>0</v>
      </c>
      <c r="BA145" s="153"/>
      <c r="BB145" s="433" t="s">
        <v>42</v>
      </c>
      <c r="BC145" s="436">
        <f>IF(C154="☑",21*60,20*60)</f>
        <v>1200</v>
      </c>
      <c r="BD145" s="45"/>
      <c r="BE145" s="3"/>
      <c r="BF145" s="3"/>
      <c r="BG145" s="3"/>
      <c r="BH145" s="3"/>
    </row>
    <row r="146" spans="1:60" ht="35.25" hidden="1" customHeight="1" x14ac:dyDescent="0.15">
      <c r="A146" s="42"/>
      <c r="B146" s="455"/>
      <c r="C146" s="456"/>
      <c r="D146" s="456"/>
      <c r="E146" s="457"/>
      <c r="F146" s="458"/>
      <c r="G146" s="458"/>
      <c r="H146" s="450"/>
      <c r="I146" s="450"/>
      <c r="J146" s="442"/>
      <c r="K146" s="442"/>
      <c r="L146" s="450"/>
      <c r="M146" s="450"/>
      <c r="N146" s="442"/>
      <c r="O146" s="444"/>
      <c r="P146" s="452"/>
      <c r="Q146" s="444"/>
      <c r="R146" s="446"/>
      <c r="S146" s="446"/>
      <c r="T146" s="449"/>
      <c r="U146" s="450"/>
      <c r="V146" s="442"/>
      <c r="W146" s="442"/>
      <c r="X146" s="450"/>
      <c r="Y146" s="450"/>
      <c r="Z146" s="442"/>
      <c r="AA146" s="444"/>
      <c r="AB146" s="45"/>
      <c r="AC146" s="45"/>
      <c r="AD146" s="45"/>
      <c r="AE146" s="452"/>
      <c r="AF146" s="442"/>
      <c r="AG146" s="442"/>
      <c r="AH146" s="442"/>
      <c r="AI146" s="444"/>
      <c r="AJ146" s="439"/>
      <c r="AK146" s="440"/>
      <c r="AL146" s="442"/>
      <c r="AM146" s="442"/>
      <c r="AN146" s="440"/>
      <c r="AO146" s="440"/>
      <c r="AP146" s="442"/>
      <c r="AQ146" s="444"/>
      <c r="AR146" s="48"/>
      <c r="AS146" s="60"/>
      <c r="AT146" s="60"/>
      <c r="AU146" s="45"/>
      <c r="AV146" s="433"/>
      <c r="AW146" s="436"/>
      <c r="AX146" s="153"/>
      <c r="AY146" s="433"/>
      <c r="AZ146" s="436"/>
      <c r="BA146" s="153"/>
      <c r="BB146" s="433"/>
      <c r="BC146" s="436"/>
      <c r="BD146" s="45"/>
      <c r="BE146" s="3"/>
      <c r="BF146" s="3"/>
      <c r="BG146" s="3"/>
      <c r="BH146" s="3"/>
    </row>
    <row r="147" spans="1:60" ht="17.25" hidden="1" customHeight="1" x14ac:dyDescent="0.15">
      <c r="A147" s="61"/>
      <c r="B147" s="49"/>
      <c r="C147" s="49"/>
      <c r="D147" s="49"/>
      <c r="E147" s="49"/>
      <c r="F147" s="45"/>
      <c r="G147" s="49"/>
      <c r="H147" s="51"/>
      <c r="I147" s="49"/>
      <c r="J147" s="49"/>
      <c r="K147" s="49"/>
      <c r="L147" s="49"/>
      <c r="M147" s="49"/>
      <c r="N147" s="49"/>
      <c r="O147" s="49"/>
      <c r="P147" s="62"/>
      <c r="Q147" s="49"/>
      <c r="R147" s="49"/>
      <c r="S147" s="49"/>
      <c r="T147" s="49"/>
      <c r="U147" s="49"/>
      <c r="V147" s="49"/>
      <c r="W147" s="49"/>
      <c r="X147" s="48"/>
      <c r="Y147" s="48"/>
      <c r="Z147" s="46"/>
      <c r="AA147" s="45"/>
      <c r="AB147" s="45"/>
      <c r="AC147" s="45"/>
      <c r="AD147" s="45"/>
      <c r="AE147" s="74"/>
      <c r="AF147" s="74"/>
      <c r="AG147" s="74"/>
      <c r="AH147" s="74"/>
      <c r="AI147" s="74"/>
      <c r="AJ147" s="52" t="s">
        <v>31</v>
      </c>
      <c r="AK147" s="74"/>
      <c r="AL147" s="74"/>
      <c r="AM147" s="74"/>
      <c r="AN147" s="74"/>
      <c r="AO147" s="74"/>
      <c r="AP147" s="74"/>
      <c r="AQ147" s="74"/>
      <c r="AR147" s="45"/>
      <c r="AS147" s="45"/>
      <c r="AT147" s="45"/>
      <c r="AU147" s="45"/>
      <c r="AV147" s="45"/>
      <c r="AW147" s="45"/>
      <c r="AX147" s="45"/>
      <c r="AY147" s="45"/>
      <c r="AZ147" s="111" t="s">
        <v>43</v>
      </c>
      <c r="BA147" s="45"/>
      <c r="BB147" s="45"/>
      <c r="BC147" s="45"/>
      <c r="BD147" s="45"/>
      <c r="BE147" s="3"/>
      <c r="BF147" s="3"/>
      <c r="BG147" s="3"/>
      <c r="BH147" s="3"/>
    </row>
    <row r="148" spans="1:60" ht="25.5" hidden="1" customHeight="1" x14ac:dyDescent="0.2">
      <c r="A148" s="61"/>
      <c r="B148" s="45"/>
      <c r="C148" s="415" t="s">
        <v>165</v>
      </c>
      <c r="D148" s="416"/>
      <c r="E148" s="416"/>
      <c r="F148" s="416"/>
      <c r="G148" s="416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  <c r="T148" s="416"/>
      <c r="U148" s="416"/>
      <c r="V148" s="416"/>
      <c r="W148" s="416"/>
      <c r="X148" s="416"/>
      <c r="Y148" s="416"/>
      <c r="Z148" s="416"/>
      <c r="AA148" s="416"/>
      <c r="AB148" s="417"/>
      <c r="AC148" s="45"/>
      <c r="AD148" s="45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45"/>
      <c r="AS148" s="45"/>
      <c r="AT148" s="45"/>
      <c r="AU148" s="45"/>
      <c r="AV148" s="45"/>
      <c r="AW148" s="45"/>
      <c r="AX148" s="45"/>
      <c r="AY148" s="45"/>
      <c r="AZ148" s="136" t="s">
        <v>44</v>
      </c>
      <c r="BA148" s="45"/>
      <c r="BB148" s="45"/>
      <c r="BC148" s="45"/>
      <c r="BD148" s="45"/>
      <c r="BE148" s="3"/>
      <c r="BF148" s="3"/>
      <c r="BG148" s="3"/>
      <c r="BH148" s="3"/>
    </row>
    <row r="149" spans="1:60" ht="25.5" hidden="1" customHeight="1" x14ac:dyDescent="0.15">
      <c r="A149" s="61"/>
      <c r="B149" s="45"/>
      <c r="C149" s="418"/>
      <c r="D149" s="419"/>
      <c r="E149" s="419"/>
      <c r="F149" s="419"/>
      <c r="G149" s="419"/>
      <c r="H149" s="419"/>
      <c r="I149" s="419"/>
      <c r="J149" s="419"/>
      <c r="K149" s="419"/>
      <c r="L149" s="419"/>
      <c r="M149" s="419"/>
      <c r="N149" s="419"/>
      <c r="O149" s="419"/>
      <c r="P149" s="419"/>
      <c r="Q149" s="419"/>
      <c r="R149" s="419"/>
      <c r="S149" s="419"/>
      <c r="T149" s="419"/>
      <c r="U149" s="419"/>
      <c r="V149" s="419"/>
      <c r="W149" s="419"/>
      <c r="X149" s="419"/>
      <c r="Y149" s="419"/>
      <c r="Z149" s="419"/>
      <c r="AA149" s="419"/>
      <c r="AB149" s="420"/>
      <c r="AC149" s="45"/>
      <c r="AD149" s="45"/>
      <c r="AE149" s="72" t="s">
        <v>45</v>
      </c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45"/>
      <c r="AS149" s="45"/>
      <c r="AT149" s="45"/>
      <c r="AU149" s="45"/>
      <c r="AV149" s="45"/>
      <c r="AW149" s="45" t="s">
        <v>46</v>
      </c>
      <c r="AX149" s="45"/>
      <c r="AY149" s="45"/>
      <c r="AZ149" s="45" t="s">
        <v>47</v>
      </c>
      <c r="BA149" s="137"/>
      <c r="BB149" s="45"/>
      <c r="BC149" s="45"/>
      <c r="BD149" s="45"/>
      <c r="BE149" s="3"/>
      <c r="BF149" s="3"/>
      <c r="BG149" s="3"/>
      <c r="BH149" s="3"/>
    </row>
    <row r="150" spans="1:60" s="59" customFormat="1" ht="25.5" hidden="1" customHeight="1" x14ac:dyDescent="0.15">
      <c r="A150" s="61"/>
      <c r="B150" s="45"/>
      <c r="C150" s="418"/>
      <c r="D150" s="419"/>
      <c r="E150" s="419"/>
      <c r="F150" s="419"/>
      <c r="G150" s="419"/>
      <c r="H150" s="419"/>
      <c r="I150" s="419"/>
      <c r="J150" s="419"/>
      <c r="K150" s="419"/>
      <c r="L150" s="419"/>
      <c r="M150" s="419"/>
      <c r="N150" s="419"/>
      <c r="O150" s="419"/>
      <c r="P150" s="419"/>
      <c r="Q150" s="419"/>
      <c r="R150" s="419"/>
      <c r="S150" s="419"/>
      <c r="T150" s="419"/>
      <c r="U150" s="419"/>
      <c r="V150" s="419"/>
      <c r="W150" s="419"/>
      <c r="X150" s="419"/>
      <c r="Y150" s="419"/>
      <c r="Z150" s="419"/>
      <c r="AA150" s="419"/>
      <c r="AB150" s="420"/>
      <c r="AC150" s="48"/>
      <c r="AD150" s="48"/>
      <c r="AE150" s="421" t="s">
        <v>59</v>
      </c>
      <c r="AF150" s="422"/>
      <c r="AG150" s="422"/>
      <c r="AH150" s="422"/>
      <c r="AI150" s="422"/>
      <c r="AJ150" s="422"/>
      <c r="AK150" s="423"/>
      <c r="AL150" s="427">
        <f>IF(AZ140=0,0,ROUNDUP(AW150/AZ140,3))</f>
        <v>0</v>
      </c>
      <c r="AM150" s="428"/>
      <c r="AN150" s="428"/>
      <c r="AO150" s="428"/>
      <c r="AP150" s="428"/>
      <c r="AQ150" s="429"/>
      <c r="AR150" s="45"/>
      <c r="AS150" s="45"/>
      <c r="AT150" s="45"/>
      <c r="AU150" s="57"/>
      <c r="AV150" s="433" t="s">
        <v>49</v>
      </c>
      <c r="AW150" s="434">
        <f>IF(AW140-AW145&gt;0,IF(AW140-AW145&gt;AZ140,AZ140,AW140-AW145),0)</f>
        <v>0</v>
      </c>
      <c r="AX150" s="435" t="s">
        <v>50</v>
      </c>
      <c r="AY150" s="435"/>
      <c r="AZ150" s="137"/>
      <c r="BA150" s="137"/>
      <c r="BB150" s="57"/>
      <c r="BC150" s="57"/>
      <c r="BD150" s="57"/>
      <c r="BE150" s="54"/>
      <c r="BF150" s="54"/>
      <c r="BG150" s="54"/>
      <c r="BH150" s="54"/>
    </row>
    <row r="151" spans="1:60" ht="35.25" hidden="1" customHeight="1" x14ac:dyDescent="0.15">
      <c r="A151" s="75"/>
      <c r="B151" s="45"/>
      <c r="C151" s="418"/>
      <c r="D151" s="419"/>
      <c r="E151" s="419"/>
      <c r="F151" s="419"/>
      <c r="G151" s="419"/>
      <c r="H151" s="419"/>
      <c r="I151" s="419"/>
      <c r="J151" s="419"/>
      <c r="K151" s="419"/>
      <c r="L151" s="419"/>
      <c r="M151" s="419"/>
      <c r="N151" s="419"/>
      <c r="O151" s="419"/>
      <c r="P151" s="419"/>
      <c r="Q151" s="419"/>
      <c r="R151" s="419"/>
      <c r="S151" s="419"/>
      <c r="T151" s="419"/>
      <c r="U151" s="419"/>
      <c r="V151" s="419"/>
      <c r="W151" s="419"/>
      <c r="X151" s="419"/>
      <c r="Y151" s="419"/>
      <c r="Z151" s="419"/>
      <c r="AA151" s="419"/>
      <c r="AB151" s="420"/>
      <c r="AC151" s="45"/>
      <c r="AD151" s="45"/>
      <c r="AE151" s="424"/>
      <c r="AF151" s="425"/>
      <c r="AG151" s="425"/>
      <c r="AH151" s="425"/>
      <c r="AI151" s="425"/>
      <c r="AJ151" s="425"/>
      <c r="AK151" s="426"/>
      <c r="AL151" s="430"/>
      <c r="AM151" s="431"/>
      <c r="AN151" s="431"/>
      <c r="AO151" s="431"/>
      <c r="AP151" s="431"/>
      <c r="AQ151" s="432"/>
      <c r="AR151" s="45"/>
      <c r="AS151" s="45"/>
      <c r="AT151" s="45"/>
      <c r="AU151" s="433"/>
      <c r="AV151" s="433"/>
      <c r="AW151" s="434"/>
      <c r="AX151" s="435"/>
      <c r="AY151" s="435"/>
      <c r="AZ151" s="45"/>
      <c r="BA151" s="45"/>
      <c r="BB151" s="45"/>
      <c r="BC151" s="45"/>
      <c r="BD151" s="45"/>
      <c r="BE151" s="3"/>
      <c r="BF151" s="3"/>
      <c r="BG151" s="3"/>
      <c r="BH151" s="3"/>
    </row>
    <row r="152" spans="1:60" ht="25.5" hidden="1" customHeight="1" x14ac:dyDescent="0.15">
      <c r="A152" s="75"/>
      <c r="B152" s="45"/>
      <c r="C152" s="418"/>
      <c r="D152" s="419"/>
      <c r="E152" s="419"/>
      <c r="F152" s="419"/>
      <c r="G152" s="419"/>
      <c r="H152" s="419"/>
      <c r="I152" s="419"/>
      <c r="J152" s="419"/>
      <c r="K152" s="419"/>
      <c r="L152" s="419"/>
      <c r="M152" s="419"/>
      <c r="N152" s="419"/>
      <c r="O152" s="419"/>
      <c r="P152" s="419"/>
      <c r="Q152" s="419"/>
      <c r="R152" s="419"/>
      <c r="S152" s="419"/>
      <c r="T152" s="419"/>
      <c r="U152" s="419"/>
      <c r="V152" s="419"/>
      <c r="W152" s="419"/>
      <c r="X152" s="419"/>
      <c r="Y152" s="419"/>
      <c r="Z152" s="419"/>
      <c r="AA152" s="419"/>
      <c r="AB152" s="420"/>
      <c r="AC152" s="45"/>
      <c r="AD152" s="45"/>
      <c r="AE152" s="45"/>
      <c r="AF152" s="45"/>
      <c r="AG152" s="45"/>
      <c r="AH152" s="45"/>
      <c r="AI152" s="45"/>
      <c r="AJ152" s="45"/>
      <c r="AK152" s="63" t="s">
        <v>31</v>
      </c>
      <c r="AL152" s="45"/>
      <c r="AM152" s="48"/>
      <c r="AN152" s="48"/>
      <c r="AO152" s="48"/>
      <c r="AP152" s="45"/>
      <c r="AQ152" s="45"/>
      <c r="AR152" s="45"/>
      <c r="AS152" s="45"/>
      <c r="AT152" s="45"/>
      <c r="AU152" s="433"/>
      <c r="AV152" s="45"/>
      <c r="AW152" s="45"/>
      <c r="AX152" s="45"/>
      <c r="AY152" s="45"/>
      <c r="AZ152" s="45"/>
      <c r="BA152" s="45"/>
      <c r="BB152" s="45"/>
      <c r="BC152" s="45"/>
      <c r="BD152" s="45"/>
      <c r="BE152" s="3"/>
      <c r="BF152" s="3"/>
      <c r="BG152" s="3"/>
      <c r="BH152" s="3"/>
    </row>
    <row r="153" spans="1:60" ht="25.5" hidden="1" customHeight="1" x14ac:dyDescent="0.15">
      <c r="A153" s="61"/>
      <c r="B153" s="44"/>
      <c r="C153" s="418"/>
      <c r="D153" s="419"/>
      <c r="E153" s="419"/>
      <c r="F153" s="419"/>
      <c r="G153" s="419"/>
      <c r="H153" s="419"/>
      <c r="I153" s="419"/>
      <c r="J153" s="419"/>
      <c r="K153" s="419"/>
      <c r="L153" s="419"/>
      <c r="M153" s="419"/>
      <c r="N153" s="419"/>
      <c r="O153" s="419"/>
      <c r="P153" s="419"/>
      <c r="Q153" s="419"/>
      <c r="R153" s="419"/>
      <c r="S153" s="419"/>
      <c r="T153" s="419"/>
      <c r="U153" s="419"/>
      <c r="V153" s="419"/>
      <c r="W153" s="419"/>
      <c r="X153" s="419"/>
      <c r="Y153" s="419"/>
      <c r="Z153" s="419"/>
      <c r="AA153" s="419"/>
      <c r="AB153" s="420"/>
      <c r="AC153" s="45"/>
      <c r="AD153" s="45"/>
      <c r="AE153" s="45"/>
      <c r="AF153" s="45"/>
      <c r="AG153" s="45"/>
      <c r="AH153" s="45"/>
      <c r="AI153" s="45"/>
      <c r="AJ153" s="45"/>
      <c r="AK153" s="64" t="s">
        <v>51</v>
      </c>
      <c r="AL153" s="45"/>
      <c r="AM153" s="48"/>
      <c r="AN153" s="48"/>
      <c r="AO153" s="48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3"/>
      <c r="BF153" s="3"/>
      <c r="BG153" s="3"/>
      <c r="BH153" s="3"/>
    </row>
    <row r="154" spans="1:60" ht="25.5" hidden="1" customHeight="1" x14ac:dyDescent="0.15">
      <c r="A154" s="61"/>
      <c r="B154" s="44"/>
      <c r="C154" s="407" t="s">
        <v>52</v>
      </c>
      <c r="D154" s="408"/>
      <c r="E154" s="409" t="s">
        <v>60</v>
      </c>
      <c r="F154" s="409"/>
      <c r="G154" s="409"/>
      <c r="H154" s="409"/>
      <c r="I154" s="409"/>
      <c r="J154" s="409"/>
      <c r="K154" s="409"/>
      <c r="L154" s="409"/>
      <c r="M154" s="409"/>
      <c r="N154" s="409"/>
      <c r="O154" s="409"/>
      <c r="P154" s="409"/>
      <c r="Q154" s="409"/>
      <c r="R154" s="409"/>
      <c r="S154" s="409"/>
      <c r="T154" s="409"/>
      <c r="U154" s="409"/>
      <c r="V154" s="409"/>
      <c r="W154" s="409"/>
      <c r="X154" s="409"/>
      <c r="Y154" s="409"/>
      <c r="Z154" s="409"/>
      <c r="AA154" s="409"/>
      <c r="AB154" s="410"/>
      <c r="AC154" s="45"/>
      <c r="AD154" s="45"/>
      <c r="AE154" s="45"/>
      <c r="AF154" s="45"/>
      <c r="AG154" s="45"/>
      <c r="AH154" s="45"/>
      <c r="AI154" s="45"/>
      <c r="AJ154" s="45"/>
      <c r="AK154" s="64"/>
      <c r="AL154" s="45"/>
      <c r="AM154" s="48"/>
      <c r="AN154" s="48"/>
      <c r="AO154" s="48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3"/>
      <c r="BF154" s="3"/>
      <c r="BG154" s="3"/>
      <c r="BH154" s="3"/>
    </row>
    <row r="155" spans="1:60" ht="17.25" hidden="1" customHeight="1" x14ac:dyDescent="0.15">
      <c r="A155" s="65"/>
      <c r="B155" s="66"/>
      <c r="C155" s="66"/>
      <c r="D155" s="66"/>
      <c r="E155" s="66"/>
      <c r="F155" s="67"/>
      <c r="G155" s="66"/>
      <c r="H155" s="66"/>
      <c r="I155" s="66"/>
      <c r="J155" s="66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9"/>
      <c r="AL155" s="68"/>
      <c r="AM155" s="70"/>
      <c r="AN155" s="70"/>
      <c r="AO155" s="70"/>
      <c r="AP155" s="68"/>
      <c r="AQ155" s="68"/>
      <c r="AR155" s="68"/>
      <c r="AS155" s="68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3"/>
      <c r="BF155" s="3"/>
      <c r="BG155" s="3"/>
      <c r="BH155" s="3"/>
    </row>
    <row r="156" spans="1:60" ht="25.5" hidden="1" customHeight="1" x14ac:dyDescent="0.15">
      <c r="A156" s="465" t="s">
        <v>67</v>
      </c>
      <c r="B156" s="466"/>
      <c r="C156" s="466"/>
      <c r="D156" s="466"/>
      <c r="E156" s="466"/>
      <c r="F156" s="466"/>
      <c r="G156" s="466"/>
      <c r="H156" s="466"/>
      <c r="I156" s="467"/>
      <c r="J156" s="37"/>
      <c r="K156" s="71" t="s">
        <v>62</v>
      </c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37"/>
      <c r="AP156" s="37"/>
      <c r="AQ156" s="37"/>
      <c r="AR156" s="37"/>
      <c r="AS156" s="37"/>
      <c r="AT156" s="37"/>
      <c r="AU156" s="45"/>
      <c r="AV156" s="45" t="s">
        <v>16</v>
      </c>
      <c r="AW156" s="48"/>
      <c r="AX156" s="48"/>
      <c r="AY156" s="48"/>
      <c r="AZ156" s="48"/>
      <c r="BA156" s="45"/>
      <c r="BB156" s="48"/>
      <c r="BC156" s="48"/>
      <c r="BD156" s="48"/>
      <c r="BE156" s="10"/>
      <c r="BF156" s="10"/>
      <c r="BG156" s="10"/>
      <c r="BH156" s="3"/>
    </row>
    <row r="157" spans="1:60" ht="17.25" hidden="1" customHeight="1" x14ac:dyDescent="0.15">
      <c r="A157" s="468"/>
      <c r="B157" s="469"/>
      <c r="C157" s="469"/>
      <c r="D157" s="469"/>
      <c r="E157" s="469"/>
      <c r="F157" s="469"/>
      <c r="G157" s="469"/>
      <c r="H157" s="469"/>
      <c r="I157" s="470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9"/>
      <c r="Y157" s="39"/>
      <c r="Z157" s="39"/>
      <c r="AA157" s="39"/>
      <c r="AB157" s="39"/>
      <c r="AC157" s="39"/>
      <c r="AD157" s="39"/>
      <c r="AE157" s="40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41"/>
      <c r="AQ157" s="41"/>
      <c r="AR157" s="41"/>
      <c r="AS157" s="41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3"/>
      <c r="BF157" s="3"/>
      <c r="BG157" s="3"/>
      <c r="BH157" s="3"/>
    </row>
    <row r="158" spans="1:60" ht="28.5" hidden="1" customHeight="1" x14ac:dyDescent="0.15">
      <c r="A158" s="42"/>
      <c r="B158" s="43" t="s">
        <v>17</v>
      </c>
      <c r="C158" s="44"/>
      <c r="D158" s="44"/>
      <c r="E158" s="44"/>
      <c r="F158" s="45"/>
      <c r="G158" s="46"/>
      <c r="H158" s="45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7"/>
      <c r="AB158" s="48"/>
      <c r="AC158" s="48"/>
      <c r="AD158" s="48"/>
      <c r="AE158" s="43" t="s">
        <v>18</v>
      </c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5"/>
      <c r="AV158" s="45"/>
      <c r="AW158" s="45" t="s">
        <v>19</v>
      </c>
      <c r="AX158" s="45"/>
      <c r="AY158" s="45"/>
      <c r="AZ158" s="45" t="s">
        <v>20</v>
      </c>
      <c r="BA158" s="45"/>
      <c r="BB158" s="45"/>
      <c r="BC158" s="45"/>
      <c r="BD158" s="45"/>
      <c r="BE158" s="3"/>
      <c r="BF158" s="3"/>
      <c r="BG158" s="3"/>
      <c r="BH158" s="3"/>
    </row>
    <row r="159" spans="1:60" ht="25.5" hidden="1" customHeight="1" x14ac:dyDescent="0.15">
      <c r="A159" s="42"/>
      <c r="B159" s="335" t="s">
        <v>21</v>
      </c>
      <c r="C159" s="453"/>
      <c r="D159" s="453"/>
      <c r="E159" s="454"/>
      <c r="F159" s="458" t="s">
        <v>22</v>
      </c>
      <c r="G159" s="458"/>
      <c r="H159" s="448"/>
      <c r="I159" s="448"/>
      <c r="J159" s="441" t="s">
        <v>23</v>
      </c>
      <c r="K159" s="441"/>
      <c r="L159" s="448"/>
      <c r="M159" s="448"/>
      <c r="N159" s="441" t="s">
        <v>24</v>
      </c>
      <c r="O159" s="443"/>
      <c r="P159" s="459" t="s">
        <v>25</v>
      </c>
      <c r="Q159" s="443"/>
      <c r="R159" s="445" t="s">
        <v>26</v>
      </c>
      <c r="S159" s="445"/>
      <c r="T159" s="448"/>
      <c r="U159" s="448"/>
      <c r="V159" s="441" t="s">
        <v>23</v>
      </c>
      <c r="W159" s="441"/>
      <c r="X159" s="448"/>
      <c r="Y159" s="448"/>
      <c r="Z159" s="441" t="s">
        <v>24</v>
      </c>
      <c r="AA159" s="443"/>
      <c r="AB159" s="45"/>
      <c r="AC159" s="45"/>
      <c r="AD159" s="45"/>
      <c r="AE159" s="421" t="s">
        <v>56</v>
      </c>
      <c r="AF159" s="460"/>
      <c r="AG159" s="460"/>
      <c r="AH159" s="460"/>
      <c r="AI159" s="462"/>
      <c r="AJ159" s="438">
        <f>ROUNDDOWN(AZ159/60,0)</f>
        <v>0</v>
      </c>
      <c r="AK159" s="438"/>
      <c r="AL159" s="460" t="s">
        <v>28</v>
      </c>
      <c r="AM159" s="460"/>
      <c r="AN159" s="438">
        <f>AZ159-AJ159*60</f>
        <v>0</v>
      </c>
      <c r="AO159" s="438"/>
      <c r="AP159" s="441" t="s">
        <v>24</v>
      </c>
      <c r="AQ159" s="443"/>
      <c r="AR159" s="48"/>
      <c r="AS159" s="45"/>
      <c r="AT159" s="45"/>
      <c r="AU159" s="433"/>
      <c r="AV159" s="433" t="s">
        <v>29</v>
      </c>
      <c r="AW159" s="436">
        <f>T159*60+X159</f>
        <v>0</v>
      </c>
      <c r="AX159" s="45"/>
      <c r="AY159" s="433" t="s">
        <v>30</v>
      </c>
      <c r="AZ159" s="436">
        <f>(T159*60+X159)-(H159*60+L159)</f>
        <v>0</v>
      </c>
      <c r="BA159" s="45"/>
      <c r="BB159" s="45"/>
      <c r="BC159" s="45"/>
      <c r="BD159" s="45"/>
      <c r="BE159" s="3"/>
      <c r="BF159" s="3"/>
      <c r="BG159" s="3"/>
      <c r="BH159" s="3"/>
    </row>
    <row r="160" spans="1:60" ht="35.25" hidden="1" customHeight="1" x14ac:dyDescent="0.15">
      <c r="A160" s="42"/>
      <c r="B160" s="455"/>
      <c r="C160" s="456"/>
      <c r="D160" s="456"/>
      <c r="E160" s="457"/>
      <c r="F160" s="458"/>
      <c r="G160" s="458"/>
      <c r="H160" s="450"/>
      <c r="I160" s="450"/>
      <c r="J160" s="442"/>
      <c r="K160" s="442"/>
      <c r="L160" s="450"/>
      <c r="M160" s="450"/>
      <c r="N160" s="442"/>
      <c r="O160" s="444"/>
      <c r="P160" s="452"/>
      <c r="Q160" s="444"/>
      <c r="R160" s="446"/>
      <c r="S160" s="446"/>
      <c r="T160" s="450"/>
      <c r="U160" s="450"/>
      <c r="V160" s="442"/>
      <c r="W160" s="442"/>
      <c r="X160" s="450"/>
      <c r="Y160" s="450"/>
      <c r="Z160" s="442"/>
      <c r="AA160" s="444"/>
      <c r="AB160" s="45"/>
      <c r="AC160" s="45"/>
      <c r="AD160" s="45"/>
      <c r="AE160" s="463"/>
      <c r="AF160" s="461"/>
      <c r="AG160" s="461"/>
      <c r="AH160" s="461"/>
      <c r="AI160" s="464"/>
      <c r="AJ160" s="440"/>
      <c r="AK160" s="440"/>
      <c r="AL160" s="461"/>
      <c r="AM160" s="461"/>
      <c r="AN160" s="440"/>
      <c r="AO160" s="440"/>
      <c r="AP160" s="442"/>
      <c r="AQ160" s="444"/>
      <c r="AR160" s="48"/>
      <c r="AS160" s="45"/>
      <c r="AT160" s="45"/>
      <c r="AU160" s="433"/>
      <c r="AV160" s="433"/>
      <c r="AW160" s="436"/>
      <c r="AX160" s="45"/>
      <c r="AY160" s="433"/>
      <c r="AZ160" s="436"/>
      <c r="BA160" s="45"/>
      <c r="BB160" s="45"/>
      <c r="BC160" s="45"/>
      <c r="BD160" s="45"/>
      <c r="BE160" s="3"/>
      <c r="BF160" s="3"/>
      <c r="BG160" s="3"/>
      <c r="BH160" s="3"/>
    </row>
    <row r="161" spans="1:60" ht="17.25" hidden="1" customHeight="1" x14ac:dyDescent="0.15">
      <c r="A161" s="42"/>
      <c r="B161" s="49"/>
      <c r="C161" s="49"/>
      <c r="D161" s="49"/>
      <c r="E161" s="49"/>
      <c r="F161" s="50"/>
      <c r="G161" s="50"/>
      <c r="H161" s="51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48"/>
      <c r="Y161" s="48"/>
      <c r="Z161" s="46"/>
      <c r="AA161" s="47"/>
      <c r="AB161" s="48"/>
      <c r="AC161" s="48"/>
      <c r="AD161" s="48"/>
      <c r="AE161" s="53"/>
      <c r="AF161" s="53"/>
      <c r="AG161" s="53"/>
      <c r="AH161" s="53"/>
      <c r="AI161" s="53"/>
      <c r="AJ161" s="52" t="s">
        <v>31</v>
      </c>
      <c r="AK161" s="53"/>
      <c r="AL161" s="53"/>
      <c r="AM161" s="53"/>
      <c r="AN161" s="53"/>
      <c r="AO161" s="53"/>
      <c r="AP161" s="53"/>
      <c r="AQ161" s="53"/>
      <c r="AR161" s="48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3"/>
      <c r="BF161" s="3"/>
      <c r="BG161" s="3"/>
      <c r="BH161" s="3"/>
    </row>
    <row r="162" spans="1:60" s="45" customFormat="1" ht="25.5" hidden="1" customHeight="1" x14ac:dyDescent="0.15">
      <c r="A162" s="42"/>
      <c r="B162" s="43"/>
      <c r="C162" s="44"/>
      <c r="D162" s="44"/>
      <c r="E162" s="44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7"/>
      <c r="X162" s="48"/>
      <c r="Y162" s="48"/>
      <c r="Z162" s="46"/>
      <c r="AA162" s="47"/>
      <c r="AB162" s="48"/>
      <c r="AC162" s="48"/>
      <c r="AD162" s="48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48"/>
      <c r="AW162" s="57" t="s">
        <v>32</v>
      </c>
      <c r="AZ162" s="45" t="s">
        <v>33</v>
      </c>
      <c r="BC162" s="45" t="s">
        <v>34</v>
      </c>
      <c r="BE162" s="3"/>
      <c r="BF162" s="3"/>
      <c r="BG162" s="3"/>
      <c r="BH162" s="3"/>
    </row>
    <row r="163" spans="1:60" s="59" customFormat="1" ht="25.5" hidden="1" customHeight="1" x14ac:dyDescent="0.15">
      <c r="A163" s="55"/>
      <c r="B163" s="56" t="s">
        <v>158</v>
      </c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7"/>
      <c r="P163" s="56"/>
      <c r="Q163" s="56"/>
      <c r="R163" s="56"/>
      <c r="S163" s="56"/>
      <c r="T163" s="56"/>
      <c r="U163" s="14"/>
      <c r="V163" s="56"/>
      <c r="W163" s="56"/>
      <c r="X163" s="48"/>
      <c r="Y163" s="48"/>
      <c r="Z163" s="46"/>
      <c r="AA163" s="47"/>
      <c r="AB163" s="48"/>
      <c r="AC163" s="48"/>
      <c r="AD163" s="48"/>
      <c r="AE163" s="72" t="s">
        <v>35</v>
      </c>
      <c r="AF163" s="73"/>
      <c r="AG163" s="58"/>
      <c r="AH163" s="58"/>
      <c r="AI163" s="58"/>
      <c r="AJ163" s="58"/>
      <c r="AK163" s="58"/>
      <c r="AL163" s="58"/>
      <c r="AM163" s="58"/>
      <c r="AN163" s="53"/>
      <c r="AO163" s="53"/>
      <c r="AP163" s="53"/>
      <c r="AQ163" s="74"/>
      <c r="AR163" s="48"/>
      <c r="AS163" s="45"/>
      <c r="AT163" s="45"/>
      <c r="AU163" s="57"/>
      <c r="AV163" s="57"/>
      <c r="AW163" s="57" t="s">
        <v>36</v>
      </c>
      <c r="AX163" s="57"/>
      <c r="AY163" s="57"/>
      <c r="AZ163" s="45" t="s">
        <v>37</v>
      </c>
      <c r="BA163" s="57"/>
      <c r="BB163" s="45"/>
      <c r="BC163" s="45" t="s">
        <v>38</v>
      </c>
      <c r="BD163" s="57"/>
      <c r="BE163" s="3"/>
      <c r="BF163" s="54"/>
      <c r="BG163" s="54"/>
      <c r="BH163" s="54"/>
    </row>
    <row r="164" spans="1:60" ht="25.5" hidden="1" customHeight="1" x14ac:dyDescent="0.15">
      <c r="A164" s="42"/>
      <c r="B164" s="335" t="s">
        <v>57</v>
      </c>
      <c r="C164" s="453"/>
      <c r="D164" s="453"/>
      <c r="E164" s="454"/>
      <c r="F164" s="458" t="s">
        <v>22</v>
      </c>
      <c r="G164" s="458"/>
      <c r="H164" s="448"/>
      <c r="I164" s="448"/>
      <c r="J164" s="441" t="s">
        <v>23</v>
      </c>
      <c r="K164" s="441"/>
      <c r="L164" s="448"/>
      <c r="M164" s="448"/>
      <c r="N164" s="441" t="s">
        <v>24</v>
      </c>
      <c r="O164" s="443"/>
      <c r="P164" s="459" t="s">
        <v>25</v>
      </c>
      <c r="Q164" s="443"/>
      <c r="R164" s="445" t="s">
        <v>26</v>
      </c>
      <c r="S164" s="445"/>
      <c r="T164" s="447"/>
      <c r="U164" s="448"/>
      <c r="V164" s="441" t="s">
        <v>23</v>
      </c>
      <c r="W164" s="441"/>
      <c r="X164" s="448"/>
      <c r="Y164" s="448"/>
      <c r="Z164" s="441" t="s">
        <v>24</v>
      </c>
      <c r="AA164" s="443"/>
      <c r="AB164" s="48"/>
      <c r="AC164" s="48"/>
      <c r="AD164" s="48"/>
      <c r="AE164" s="451" t="s">
        <v>58</v>
      </c>
      <c r="AF164" s="441"/>
      <c r="AG164" s="441"/>
      <c r="AH164" s="441"/>
      <c r="AI164" s="443"/>
      <c r="AJ164" s="437">
        <f>ROUNDDOWN(AW169/60,0)</f>
        <v>0</v>
      </c>
      <c r="AK164" s="438"/>
      <c r="AL164" s="441" t="s">
        <v>23</v>
      </c>
      <c r="AM164" s="441"/>
      <c r="AN164" s="438">
        <f>AW169-AJ164*60</f>
        <v>0</v>
      </c>
      <c r="AO164" s="438"/>
      <c r="AP164" s="441" t="s">
        <v>24</v>
      </c>
      <c r="AQ164" s="443"/>
      <c r="AR164" s="48"/>
      <c r="AS164" s="60"/>
      <c r="AT164" s="60"/>
      <c r="AU164" s="45"/>
      <c r="AV164" s="433" t="s">
        <v>40</v>
      </c>
      <c r="AW164" s="436">
        <f>IF(AZ164&lt;=BC164,BC164,AW159)</f>
        <v>1200</v>
      </c>
      <c r="AX164" s="153"/>
      <c r="AY164" s="433" t="s">
        <v>41</v>
      </c>
      <c r="AZ164" s="436">
        <f>T164*60+X164</f>
        <v>0</v>
      </c>
      <c r="BA164" s="153"/>
      <c r="BB164" s="433" t="s">
        <v>42</v>
      </c>
      <c r="BC164" s="436">
        <f>IF(C173="☑",21*60,20*60)</f>
        <v>1200</v>
      </c>
      <c r="BD164" s="45"/>
      <c r="BE164" s="3"/>
      <c r="BF164" s="3"/>
      <c r="BG164" s="3"/>
      <c r="BH164" s="3"/>
    </row>
    <row r="165" spans="1:60" ht="35.25" hidden="1" customHeight="1" x14ac:dyDescent="0.15">
      <c r="A165" s="42"/>
      <c r="B165" s="455"/>
      <c r="C165" s="456"/>
      <c r="D165" s="456"/>
      <c r="E165" s="457"/>
      <c r="F165" s="458"/>
      <c r="G165" s="458"/>
      <c r="H165" s="450"/>
      <c r="I165" s="450"/>
      <c r="J165" s="442"/>
      <c r="K165" s="442"/>
      <c r="L165" s="450"/>
      <c r="M165" s="450"/>
      <c r="N165" s="442"/>
      <c r="O165" s="444"/>
      <c r="P165" s="452"/>
      <c r="Q165" s="444"/>
      <c r="R165" s="446"/>
      <c r="S165" s="446"/>
      <c r="T165" s="449"/>
      <c r="U165" s="450"/>
      <c r="V165" s="442"/>
      <c r="W165" s="442"/>
      <c r="X165" s="450"/>
      <c r="Y165" s="450"/>
      <c r="Z165" s="442"/>
      <c r="AA165" s="444"/>
      <c r="AB165" s="45"/>
      <c r="AC165" s="45"/>
      <c r="AD165" s="45"/>
      <c r="AE165" s="452"/>
      <c r="AF165" s="442"/>
      <c r="AG165" s="442"/>
      <c r="AH165" s="442"/>
      <c r="AI165" s="444"/>
      <c r="AJ165" s="439"/>
      <c r="AK165" s="440"/>
      <c r="AL165" s="442"/>
      <c r="AM165" s="442"/>
      <c r="AN165" s="440"/>
      <c r="AO165" s="440"/>
      <c r="AP165" s="442"/>
      <c r="AQ165" s="444"/>
      <c r="AR165" s="48"/>
      <c r="AS165" s="60"/>
      <c r="AT165" s="60"/>
      <c r="AU165" s="45"/>
      <c r="AV165" s="433"/>
      <c r="AW165" s="436"/>
      <c r="AX165" s="153"/>
      <c r="AY165" s="433"/>
      <c r="AZ165" s="436"/>
      <c r="BA165" s="153"/>
      <c r="BB165" s="433"/>
      <c r="BC165" s="436"/>
      <c r="BD165" s="45"/>
      <c r="BE165" s="3"/>
      <c r="BF165" s="3"/>
      <c r="BG165" s="3"/>
      <c r="BH165" s="3"/>
    </row>
    <row r="166" spans="1:60" ht="17.25" hidden="1" customHeight="1" x14ac:dyDescent="0.15">
      <c r="A166" s="61"/>
      <c r="B166" s="49"/>
      <c r="C166" s="49"/>
      <c r="D166" s="49"/>
      <c r="E166" s="49"/>
      <c r="F166" s="45"/>
      <c r="G166" s="49"/>
      <c r="H166" s="51"/>
      <c r="I166" s="49"/>
      <c r="J166" s="49"/>
      <c r="K166" s="49"/>
      <c r="L166" s="49"/>
      <c r="M166" s="49"/>
      <c r="N166" s="49"/>
      <c r="O166" s="49"/>
      <c r="P166" s="62"/>
      <c r="Q166" s="49"/>
      <c r="R166" s="49"/>
      <c r="S166" s="49"/>
      <c r="T166" s="49"/>
      <c r="U166" s="49"/>
      <c r="V166" s="49"/>
      <c r="W166" s="49"/>
      <c r="X166" s="48"/>
      <c r="Y166" s="48"/>
      <c r="Z166" s="46"/>
      <c r="AA166" s="45"/>
      <c r="AB166" s="45"/>
      <c r="AC166" s="45"/>
      <c r="AD166" s="45"/>
      <c r="AE166" s="74"/>
      <c r="AF166" s="74"/>
      <c r="AG166" s="74"/>
      <c r="AH166" s="74"/>
      <c r="AI166" s="74"/>
      <c r="AJ166" s="52" t="s">
        <v>31</v>
      </c>
      <c r="AK166" s="74"/>
      <c r="AL166" s="74"/>
      <c r="AM166" s="74"/>
      <c r="AN166" s="74"/>
      <c r="AO166" s="74"/>
      <c r="AP166" s="74"/>
      <c r="AQ166" s="74"/>
      <c r="AR166" s="45"/>
      <c r="AS166" s="45"/>
      <c r="AT166" s="45"/>
      <c r="AU166" s="45"/>
      <c r="AV166" s="45"/>
      <c r="AW166" s="45"/>
      <c r="AX166" s="45"/>
      <c r="AY166" s="45"/>
      <c r="AZ166" s="111" t="s">
        <v>43</v>
      </c>
      <c r="BA166" s="45"/>
      <c r="BB166" s="45"/>
      <c r="BC166" s="45"/>
      <c r="BD166" s="45"/>
      <c r="BE166" s="3"/>
      <c r="BF166" s="3"/>
      <c r="BG166" s="3"/>
      <c r="BH166" s="3"/>
    </row>
    <row r="167" spans="1:60" ht="25.5" hidden="1" customHeight="1" x14ac:dyDescent="0.2">
      <c r="A167" s="61"/>
      <c r="B167" s="45"/>
      <c r="C167" s="415" t="s">
        <v>165</v>
      </c>
      <c r="D167" s="416"/>
      <c r="E167" s="416"/>
      <c r="F167" s="416"/>
      <c r="G167" s="416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  <c r="T167" s="416"/>
      <c r="U167" s="416"/>
      <c r="V167" s="416"/>
      <c r="W167" s="416"/>
      <c r="X167" s="416"/>
      <c r="Y167" s="416"/>
      <c r="Z167" s="416"/>
      <c r="AA167" s="416"/>
      <c r="AB167" s="417"/>
      <c r="AC167" s="45"/>
      <c r="AD167" s="45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45"/>
      <c r="AS167" s="45"/>
      <c r="AT167" s="45"/>
      <c r="AU167" s="45"/>
      <c r="AV167" s="45"/>
      <c r="AW167" s="45"/>
      <c r="AX167" s="45"/>
      <c r="AY167" s="45"/>
      <c r="AZ167" s="136" t="s">
        <v>44</v>
      </c>
      <c r="BA167" s="45"/>
      <c r="BB167" s="45"/>
      <c r="BC167" s="45"/>
      <c r="BD167" s="45"/>
      <c r="BE167" s="3"/>
      <c r="BF167" s="3"/>
      <c r="BG167" s="3"/>
      <c r="BH167" s="3"/>
    </row>
    <row r="168" spans="1:60" ht="25.5" hidden="1" customHeight="1" x14ac:dyDescent="0.15">
      <c r="A168" s="61"/>
      <c r="B168" s="45"/>
      <c r="C168" s="418"/>
      <c r="D168" s="419"/>
      <c r="E168" s="419"/>
      <c r="F168" s="419"/>
      <c r="G168" s="419"/>
      <c r="H168" s="419"/>
      <c r="I168" s="419"/>
      <c r="J168" s="419"/>
      <c r="K168" s="419"/>
      <c r="L168" s="419"/>
      <c r="M168" s="419"/>
      <c r="N168" s="419"/>
      <c r="O168" s="419"/>
      <c r="P168" s="419"/>
      <c r="Q168" s="419"/>
      <c r="R168" s="419"/>
      <c r="S168" s="419"/>
      <c r="T168" s="419"/>
      <c r="U168" s="419"/>
      <c r="V168" s="419"/>
      <c r="W168" s="419"/>
      <c r="X168" s="419"/>
      <c r="Y168" s="419"/>
      <c r="Z168" s="419"/>
      <c r="AA168" s="419"/>
      <c r="AB168" s="420"/>
      <c r="AC168" s="45"/>
      <c r="AD168" s="45"/>
      <c r="AE168" s="72" t="s">
        <v>45</v>
      </c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45"/>
      <c r="AS168" s="45"/>
      <c r="AT168" s="45"/>
      <c r="AU168" s="45"/>
      <c r="AV168" s="45"/>
      <c r="AW168" s="45" t="s">
        <v>46</v>
      </c>
      <c r="AX168" s="45"/>
      <c r="AY168" s="45"/>
      <c r="AZ168" s="45" t="s">
        <v>47</v>
      </c>
      <c r="BA168" s="137"/>
      <c r="BB168" s="45"/>
      <c r="BC168" s="45"/>
      <c r="BD168" s="45"/>
      <c r="BE168" s="3"/>
      <c r="BF168" s="3"/>
      <c r="BG168" s="3"/>
      <c r="BH168" s="3"/>
    </row>
    <row r="169" spans="1:60" s="59" customFormat="1" ht="25.5" hidden="1" customHeight="1" x14ac:dyDescent="0.15">
      <c r="A169" s="61"/>
      <c r="B169" s="45"/>
      <c r="C169" s="418"/>
      <c r="D169" s="419"/>
      <c r="E169" s="419"/>
      <c r="F169" s="419"/>
      <c r="G169" s="419"/>
      <c r="H169" s="419"/>
      <c r="I169" s="419"/>
      <c r="J169" s="419"/>
      <c r="K169" s="419"/>
      <c r="L169" s="419"/>
      <c r="M169" s="419"/>
      <c r="N169" s="419"/>
      <c r="O169" s="419"/>
      <c r="P169" s="419"/>
      <c r="Q169" s="419"/>
      <c r="R169" s="419"/>
      <c r="S169" s="419"/>
      <c r="T169" s="419"/>
      <c r="U169" s="419"/>
      <c r="V169" s="419"/>
      <c r="W169" s="419"/>
      <c r="X169" s="419"/>
      <c r="Y169" s="419"/>
      <c r="Z169" s="419"/>
      <c r="AA169" s="419"/>
      <c r="AB169" s="420"/>
      <c r="AC169" s="48"/>
      <c r="AD169" s="48"/>
      <c r="AE169" s="421" t="s">
        <v>59</v>
      </c>
      <c r="AF169" s="422"/>
      <c r="AG169" s="422"/>
      <c r="AH169" s="422"/>
      <c r="AI169" s="422"/>
      <c r="AJ169" s="422"/>
      <c r="AK169" s="423"/>
      <c r="AL169" s="427">
        <f>IF(AZ159=0,0,ROUNDUP(AW169/AZ159,3))</f>
        <v>0</v>
      </c>
      <c r="AM169" s="428"/>
      <c r="AN169" s="428"/>
      <c r="AO169" s="428"/>
      <c r="AP169" s="428"/>
      <c r="AQ169" s="429"/>
      <c r="AR169" s="45"/>
      <c r="AS169" s="45"/>
      <c r="AT169" s="45"/>
      <c r="AU169" s="57"/>
      <c r="AV169" s="433" t="s">
        <v>49</v>
      </c>
      <c r="AW169" s="434">
        <f>IF(AW159-AW164&gt;0,IF(AW159-AW164&gt;AZ159,AZ159,AW159-AW164),0)</f>
        <v>0</v>
      </c>
      <c r="AX169" s="435" t="s">
        <v>50</v>
      </c>
      <c r="AY169" s="435"/>
      <c r="AZ169" s="137"/>
      <c r="BA169" s="137"/>
      <c r="BB169" s="57"/>
      <c r="BC169" s="57"/>
      <c r="BD169" s="57"/>
      <c r="BE169" s="54"/>
      <c r="BF169" s="54"/>
      <c r="BG169" s="54"/>
      <c r="BH169" s="54"/>
    </row>
    <row r="170" spans="1:60" ht="35.25" hidden="1" customHeight="1" x14ac:dyDescent="0.15">
      <c r="A170" s="75"/>
      <c r="B170" s="45"/>
      <c r="C170" s="418"/>
      <c r="D170" s="419"/>
      <c r="E170" s="419"/>
      <c r="F170" s="419"/>
      <c r="G170" s="419"/>
      <c r="H170" s="419"/>
      <c r="I170" s="419"/>
      <c r="J170" s="419"/>
      <c r="K170" s="419"/>
      <c r="L170" s="419"/>
      <c r="M170" s="419"/>
      <c r="N170" s="419"/>
      <c r="O170" s="419"/>
      <c r="P170" s="419"/>
      <c r="Q170" s="419"/>
      <c r="R170" s="419"/>
      <c r="S170" s="419"/>
      <c r="T170" s="419"/>
      <c r="U170" s="419"/>
      <c r="V170" s="419"/>
      <c r="W170" s="419"/>
      <c r="X170" s="419"/>
      <c r="Y170" s="419"/>
      <c r="Z170" s="419"/>
      <c r="AA170" s="419"/>
      <c r="AB170" s="420"/>
      <c r="AC170" s="45"/>
      <c r="AD170" s="45"/>
      <c r="AE170" s="424"/>
      <c r="AF170" s="425"/>
      <c r="AG170" s="425"/>
      <c r="AH170" s="425"/>
      <c r="AI170" s="425"/>
      <c r="AJ170" s="425"/>
      <c r="AK170" s="426"/>
      <c r="AL170" s="430"/>
      <c r="AM170" s="431"/>
      <c r="AN170" s="431"/>
      <c r="AO170" s="431"/>
      <c r="AP170" s="431"/>
      <c r="AQ170" s="432"/>
      <c r="AR170" s="45"/>
      <c r="AS170" s="45"/>
      <c r="AT170" s="45"/>
      <c r="AU170" s="433"/>
      <c r="AV170" s="433"/>
      <c r="AW170" s="434"/>
      <c r="AX170" s="435"/>
      <c r="AY170" s="435"/>
      <c r="AZ170" s="45"/>
      <c r="BA170" s="45"/>
      <c r="BB170" s="45"/>
      <c r="BC170" s="45"/>
      <c r="BD170" s="45"/>
      <c r="BE170" s="3"/>
      <c r="BF170" s="3"/>
      <c r="BG170" s="3"/>
      <c r="BH170" s="3"/>
    </row>
    <row r="171" spans="1:60" ht="25.5" hidden="1" customHeight="1" x14ac:dyDescent="0.15">
      <c r="A171" s="75"/>
      <c r="B171" s="45"/>
      <c r="C171" s="418"/>
      <c r="D171" s="419"/>
      <c r="E171" s="419"/>
      <c r="F171" s="419"/>
      <c r="G171" s="419"/>
      <c r="H171" s="419"/>
      <c r="I171" s="419"/>
      <c r="J171" s="419"/>
      <c r="K171" s="419"/>
      <c r="L171" s="419"/>
      <c r="M171" s="419"/>
      <c r="N171" s="419"/>
      <c r="O171" s="419"/>
      <c r="P171" s="419"/>
      <c r="Q171" s="419"/>
      <c r="R171" s="419"/>
      <c r="S171" s="419"/>
      <c r="T171" s="419"/>
      <c r="U171" s="419"/>
      <c r="V171" s="419"/>
      <c r="W171" s="419"/>
      <c r="X171" s="419"/>
      <c r="Y171" s="419"/>
      <c r="Z171" s="419"/>
      <c r="AA171" s="419"/>
      <c r="AB171" s="420"/>
      <c r="AC171" s="45"/>
      <c r="AD171" s="45"/>
      <c r="AE171" s="45"/>
      <c r="AF171" s="45"/>
      <c r="AG171" s="45"/>
      <c r="AH171" s="45"/>
      <c r="AI171" s="45"/>
      <c r="AJ171" s="45"/>
      <c r="AK171" s="63" t="s">
        <v>31</v>
      </c>
      <c r="AL171" s="45"/>
      <c r="AM171" s="48"/>
      <c r="AN171" s="48"/>
      <c r="AO171" s="48"/>
      <c r="AP171" s="45"/>
      <c r="AQ171" s="45"/>
      <c r="AR171" s="45"/>
      <c r="AS171" s="45"/>
      <c r="AT171" s="45"/>
      <c r="AU171" s="433"/>
      <c r="AV171" s="45"/>
      <c r="AW171" s="45"/>
      <c r="AX171" s="45"/>
      <c r="AY171" s="45"/>
      <c r="AZ171" s="45"/>
      <c r="BA171" s="45"/>
      <c r="BB171" s="45"/>
      <c r="BC171" s="45"/>
      <c r="BD171" s="45"/>
      <c r="BE171" s="3"/>
      <c r="BF171" s="3"/>
      <c r="BG171" s="3"/>
      <c r="BH171" s="3"/>
    </row>
    <row r="172" spans="1:60" ht="25.5" hidden="1" customHeight="1" x14ac:dyDescent="0.15">
      <c r="A172" s="61"/>
      <c r="B172" s="44"/>
      <c r="C172" s="418"/>
      <c r="D172" s="419"/>
      <c r="E172" s="419"/>
      <c r="F172" s="419"/>
      <c r="G172" s="419"/>
      <c r="H172" s="419"/>
      <c r="I172" s="419"/>
      <c r="J172" s="419"/>
      <c r="K172" s="419"/>
      <c r="L172" s="419"/>
      <c r="M172" s="419"/>
      <c r="N172" s="419"/>
      <c r="O172" s="419"/>
      <c r="P172" s="419"/>
      <c r="Q172" s="419"/>
      <c r="R172" s="419"/>
      <c r="S172" s="419"/>
      <c r="T172" s="419"/>
      <c r="U172" s="419"/>
      <c r="V172" s="419"/>
      <c r="W172" s="419"/>
      <c r="X172" s="419"/>
      <c r="Y172" s="419"/>
      <c r="Z172" s="419"/>
      <c r="AA172" s="419"/>
      <c r="AB172" s="420"/>
      <c r="AC172" s="45"/>
      <c r="AD172" s="45"/>
      <c r="AE172" s="45"/>
      <c r="AF172" s="45"/>
      <c r="AG172" s="45"/>
      <c r="AH172" s="45"/>
      <c r="AI172" s="45"/>
      <c r="AJ172" s="45"/>
      <c r="AK172" s="64" t="s">
        <v>51</v>
      </c>
      <c r="AL172" s="45"/>
      <c r="AM172" s="48"/>
      <c r="AN172" s="48"/>
      <c r="AO172" s="48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3"/>
      <c r="BF172" s="3"/>
      <c r="BG172" s="3"/>
      <c r="BH172" s="3"/>
    </row>
    <row r="173" spans="1:60" ht="25.5" hidden="1" customHeight="1" x14ac:dyDescent="0.15">
      <c r="A173" s="61"/>
      <c r="B173" s="44"/>
      <c r="C173" s="407" t="s">
        <v>52</v>
      </c>
      <c r="D173" s="408"/>
      <c r="E173" s="409" t="s">
        <v>60</v>
      </c>
      <c r="F173" s="409"/>
      <c r="G173" s="409"/>
      <c r="H173" s="409"/>
      <c r="I173" s="409"/>
      <c r="J173" s="409"/>
      <c r="K173" s="409"/>
      <c r="L173" s="409"/>
      <c r="M173" s="409"/>
      <c r="N173" s="409"/>
      <c r="O173" s="409"/>
      <c r="P173" s="409"/>
      <c r="Q173" s="409"/>
      <c r="R173" s="409"/>
      <c r="S173" s="409"/>
      <c r="T173" s="409"/>
      <c r="U173" s="409"/>
      <c r="V173" s="409"/>
      <c r="W173" s="409"/>
      <c r="X173" s="409"/>
      <c r="Y173" s="409"/>
      <c r="Z173" s="409"/>
      <c r="AA173" s="409"/>
      <c r="AB173" s="410"/>
      <c r="AC173" s="45"/>
      <c r="AD173" s="45"/>
      <c r="AE173" s="45"/>
      <c r="AF173" s="45"/>
      <c r="AG173" s="45"/>
      <c r="AH173" s="45"/>
      <c r="AI173" s="45"/>
      <c r="AJ173" s="45"/>
      <c r="AK173" s="64"/>
      <c r="AL173" s="45"/>
      <c r="AM173" s="48"/>
      <c r="AN173" s="48"/>
      <c r="AO173" s="48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3"/>
      <c r="BF173" s="3"/>
      <c r="BG173" s="3"/>
      <c r="BH173" s="3"/>
    </row>
    <row r="174" spans="1:60" ht="17.25" hidden="1" customHeight="1" x14ac:dyDescent="0.15">
      <c r="A174" s="65"/>
      <c r="B174" s="66"/>
      <c r="C174" s="66"/>
      <c r="D174" s="66"/>
      <c r="E174" s="66"/>
      <c r="F174" s="67"/>
      <c r="G174" s="66"/>
      <c r="H174" s="66"/>
      <c r="I174" s="66"/>
      <c r="J174" s="66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9"/>
      <c r="AL174" s="68"/>
      <c r="AM174" s="70"/>
      <c r="AN174" s="70"/>
      <c r="AO174" s="70"/>
      <c r="AP174" s="68"/>
      <c r="AQ174" s="68"/>
      <c r="AR174" s="68"/>
      <c r="AS174" s="68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3"/>
      <c r="BF174" s="3"/>
      <c r="BG174" s="3"/>
      <c r="BH174" s="3"/>
    </row>
    <row r="175" spans="1:60" ht="25.5" hidden="1" customHeight="1" x14ac:dyDescent="0.15">
      <c r="A175" s="465" t="s">
        <v>68</v>
      </c>
      <c r="B175" s="466"/>
      <c r="C175" s="466"/>
      <c r="D175" s="466"/>
      <c r="E175" s="466"/>
      <c r="F175" s="466"/>
      <c r="G175" s="466"/>
      <c r="H175" s="466"/>
      <c r="I175" s="467"/>
      <c r="J175" s="37"/>
      <c r="K175" s="71" t="s">
        <v>62</v>
      </c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37"/>
      <c r="AP175" s="37"/>
      <c r="AQ175" s="37"/>
      <c r="AR175" s="37"/>
      <c r="AS175" s="37"/>
      <c r="AT175" s="37"/>
      <c r="AU175" s="45"/>
      <c r="AV175" s="45" t="s">
        <v>16</v>
      </c>
      <c r="AW175" s="48"/>
      <c r="AX175" s="48"/>
      <c r="AY175" s="48"/>
      <c r="AZ175" s="48"/>
      <c r="BA175" s="45"/>
      <c r="BB175" s="48"/>
      <c r="BC175" s="48"/>
      <c r="BD175" s="48"/>
      <c r="BE175" s="10"/>
      <c r="BF175" s="10"/>
      <c r="BG175" s="10"/>
      <c r="BH175" s="3"/>
    </row>
    <row r="176" spans="1:60" ht="17.25" hidden="1" customHeight="1" x14ac:dyDescent="0.15">
      <c r="A176" s="468"/>
      <c r="B176" s="469"/>
      <c r="C176" s="469"/>
      <c r="D176" s="469"/>
      <c r="E176" s="469"/>
      <c r="F176" s="469"/>
      <c r="G176" s="469"/>
      <c r="H176" s="469"/>
      <c r="I176" s="470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9"/>
      <c r="Y176" s="39"/>
      <c r="Z176" s="39"/>
      <c r="AA176" s="39"/>
      <c r="AB176" s="39"/>
      <c r="AC176" s="39"/>
      <c r="AD176" s="39"/>
      <c r="AE176" s="40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41"/>
      <c r="AQ176" s="41"/>
      <c r="AR176" s="41"/>
      <c r="AS176" s="41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3"/>
      <c r="BF176" s="3"/>
      <c r="BG176" s="3"/>
      <c r="BH176" s="3"/>
    </row>
    <row r="177" spans="1:60" ht="28.5" hidden="1" customHeight="1" x14ac:dyDescent="0.15">
      <c r="A177" s="42"/>
      <c r="B177" s="43" t="s">
        <v>17</v>
      </c>
      <c r="C177" s="44"/>
      <c r="D177" s="44"/>
      <c r="E177" s="44"/>
      <c r="F177" s="45"/>
      <c r="G177" s="46"/>
      <c r="H177" s="45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7"/>
      <c r="AB177" s="48"/>
      <c r="AC177" s="48"/>
      <c r="AD177" s="48"/>
      <c r="AE177" s="43" t="s">
        <v>18</v>
      </c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5"/>
      <c r="AV177" s="45"/>
      <c r="AW177" s="45" t="s">
        <v>19</v>
      </c>
      <c r="AX177" s="45"/>
      <c r="AY177" s="45"/>
      <c r="AZ177" s="45" t="s">
        <v>20</v>
      </c>
      <c r="BA177" s="45"/>
      <c r="BB177" s="45"/>
      <c r="BC177" s="45"/>
      <c r="BD177" s="45"/>
      <c r="BE177" s="3"/>
      <c r="BF177" s="3"/>
      <c r="BG177" s="3"/>
      <c r="BH177" s="3"/>
    </row>
    <row r="178" spans="1:60" ht="25.5" hidden="1" customHeight="1" x14ac:dyDescent="0.15">
      <c r="A178" s="42"/>
      <c r="B178" s="335" t="s">
        <v>21</v>
      </c>
      <c r="C178" s="453"/>
      <c r="D178" s="453"/>
      <c r="E178" s="454"/>
      <c r="F178" s="458" t="s">
        <v>22</v>
      </c>
      <c r="G178" s="458"/>
      <c r="H178" s="448"/>
      <c r="I178" s="448"/>
      <c r="J178" s="441" t="s">
        <v>23</v>
      </c>
      <c r="K178" s="441"/>
      <c r="L178" s="448"/>
      <c r="M178" s="448"/>
      <c r="N178" s="441" t="s">
        <v>24</v>
      </c>
      <c r="O178" s="443"/>
      <c r="P178" s="459" t="s">
        <v>25</v>
      </c>
      <c r="Q178" s="443"/>
      <c r="R178" s="445" t="s">
        <v>26</v>
      </c>
      <c r="S178" s="445"/>
      <c r="T178" s="448"/>
      <c r="U178" s="448"/>
      <c r="V178" s="441" t="s">
        <v>23</v>
      </c>
      <c r="W178" s="441"/>
      <c r="X178" s="448"/>
      <c r="Y178" s="448"/>
      <c r="Z178" s="441" t="s">
        <v>24</v>
      </c>
      <c r="AA178" s="443"/>
      <c r="AB178" s="45"/>
      <c r="AC178" s="45"/>
      <c r="AD178" s="45"/>
      <c r="AE178" s="421" t="s">
        <v>56</v>
      </c>
      <c r="AF178" s="460"/>
      <c r="AG178" s="460"/>
      <c r="AH178" s="460"/>
      <c r="AI178" s="462"/>
      <c r="AJ178" s="438">
        <f>ROUNDDOWN(AZ178/60,0)</f>
        <v>0</v>
      </c>
      <c r="AK178" s="438"/>
      <c r="AL178" s="460" t="s">
        <v>28</v>
      </c>
      <c r="AM178" s="460"/>
      <c r="AN178" s="438">
        <f>AZ178-AJ178*60</f>
        <v>0</v>
      </c>
      <c r="AO178" s="438"/>
      <c r="AP178" s="441" t="s">
        <v>24</v>
      </c>
      <c r="AQ178" s="443"/>
      <c r="AR178" s="48"/>
      <c r="AS178" s="45"/>
      <c r="AT178" s="45"/>
      <c r="AU178" s="433"/>
      <c r="AV178" s="433" t="s">
        <v>29</v>
      </c>
      <c r="AW178" s="436">
        <f>T178*60+X178</f>
        <v>0</v>
      </c>
      <c r="AX178" s="45"/>
      <c r="AY178" s="433" t="s">
        <v>30</v>
      </c>
      <c r="AZ178" s="436">
        <f>(T178*60+X178)-(H178*60+L178)</f>
        <v>0</v>
      </c>
      <c r="BA178" s="45"/>
      <c r="BB178" s="45"/>
      <c r="BC178" s="45"/>
      <c r="BD178" s="45"/>
      <c r="BE178" s="3"/>
      <c r="BF178" s="3"/>
      <c r="BG178" s="3"/>
      <c r="BH178" s="3"/>
    </row>
    <row r="179" spans="1:60" ht="35.25" hidden="1" customHeight="1" x14ac:dyDescent="0.15">
      <c r="A179" s="42"/>
      <c r="B179" s="455"/>
      <c r="C179" s="456"/>
      <c r="D179" s="456"/>
      <c r="E179" s="457"/>
      <c r="F179" s="458"/>
      <c r="G179" s="458"/>
      <c r="H179" s="450"/>
      <c r="I179" s="450"/>
      <c r="J179" s="442"/>
      <c r="K179" s="442"/>
      <c r="L179" s="450"/>
      <c r="M179" s="450"/>
      <c r="N179" s="442"/>
      <c r="O179" s="444"/>
      <c r="P179" s="452"/>
      <c r="Q179" s="444"/>
      <c r="R179" s="446"/>
      <c r="S179" s="446"/>
      <c r="T179" s="450"/>
      <c r="U179" s="450"/>
      <c r="V179" s="442"/>
      <c r="W179" s="442"/>
      <c r="X179" s="450"/>
      <c r="Y179" s="450"/>
      <c r="Z179" s="442"/>
      <c r="AA179" s="444"/>
      <c r="AB179" s="45"/>
      <c r="AC179" s="45"/>
      <c r="AD179" s="45"/>
      <c r="AE179" s="463"/>
      <c r="AF179" s="461"/>
      <c r="AG179" s="461"/>
      <c r="AH179" s="461"/>
      <c r="AI179" s="464"/>
      <c r="AJ179" s="440"/>
      <c r="AK179" s="440"/>
      <c r="AL179" s="461"/>
      <c r="AM179" s="461"/>
      <c r="AN179" s="440"/>
      <c r="AO179" s="440"/>
      <c r="AP179" s="442"/>
      <c r="AQ179" s="444"/>
      <c r="AR179" s="48"/>
      <c r="AS179" s="45"/>
      <c r="AT179" s="45"/>
      <c r="AU179" s="433"/>
      <c r="AV179" s="433"/>
      <c r="AW179" s="436"/>
      <c r="AX179" s="45"/>
      <c r="AY179" s="433"/>
      <c r="AZ179" s="436"/>
      <c r="BA179" s="45"/>
      <c r="BB179" s="45"/>
      <c r="BC179" s="45"/>
      <c r="BD179" s="45"/>
      <c r="BE179" s="3"/>
      <c r="BF179" s="3"/>
      <c r="BG179" s="3"/>
      <c r="BH179" s="3"/>
    </row>
    <row r="180" spans="1:60" ht="17.25" hidden="1" customHeight="1" x14ac:dyDescent="0.15">
      <c r="A180" s="42"/>
      <c r="B180" s="49"/>
      <c r="C180" s="49"/>
      <c r="D180" s="49"/>
      <c r="E180" s="49"/>
      <c r="F180" s="50"/>
      <c r="G180" s="50"/>
      <c r="H180" s="51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48"/>
      <c r="Y180" s="48"/>
      <c r="Z180" s="46"/>
      <c r="AA180" s="47"/>
      <c r="AB180" s="48"/>
      <c r="AC180" s="48"/>
      <c r="AD180" s="48"/>
      <c r="AE180" s="53"/>
      <c r="AF180" s="53"/>
      <c r="AG180" s="53"/>
      <c r="AH180" s="53"/>
      <c r="AI180" s="53"/>
      <c r="AJ180" s="52" t="s">
        <v>31</v>
      </c>
      <c r="AK180" s="53"/>
      <c r="AL180" s="53"/>
      <c r="AM180" s="53"/>
      <c r="AN180" s="53"/>
      <c r="AO180" s="53"/>
      <c r="AP180" s="53"/>
      <c r="AQ180" s="53"/>
      <c r="AR180" s="48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3"/>
      <c r="BF180" s="3"/>
      <c r="BG180" s="3"/>
      <c r="BH180" s="3"/>
    </row>
    <row r="181" spans="1:60" s="45" customFormat="1" ht="25.5" hidden="1" customHeight="1" x14ac:dyDescent="0.15">
      <c r="A181" s="42"/>
      <c r="B181" s="43"/>
      <c r="C181" s="44"/>
      <c r="D181" s="44"/>
      <c r="E181" s="44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7"/>
      <c r="X181" s="48"/>
      <c r="Y181" s="48"/>
      <c r="Z181" s="46"/>
      <c r="AA181" s="47"/>
      <c r="AB181" s="48"/>
      <c r="AC181" s="48"/>
      <c r="AD181" s="48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48"/>
      <c r="AW181" s="57" t="s">
        <v>32</v>
      </c>
      <c r="AZ181" s="45" t="s">
        <v>33</v>
      </c>
      <c r="BC181" s="45" t="s">
        <v>34</v>
      </c>
      <c r="BE181" s="3"/>
      <c r="BF181" s="3"/>
      <c r="BG181" s="3"/>
      <c r="BH181" s="3"/>
    </row>
    <row r="182" spans="1:60" s="59" customFormat="1" ht="25.5" hidden="1" customHeight="1" x14ac:dyDescent="0.15">
      <c r="A182" s="55"/>
      <c r="B182" s="56" t="s">
        <v>158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7"/>
      <c r="P182" s="56"/>
      <c r="Q182" s="56"/>
      <c r="R182" s="56"/>
      <c r="S182" s="56"/>
      <c r="T182" s="56"/>
      <c r="U182" s="14"/>
      <c r="V182" s="56"/>
      <c r="W182" s="56"/>
      <c r="X182" s="48"/>
      <c r="Y182" s="48"/>
      <c r="Z182" s="46"/>
      <c r="AA182" s="47"/>
      <c r="AB182" s="48"/>
      <c r="AC182" s="48"/>
      <c r="AD182" s="48"/>
      <c r="AE182" s="72" t="s">
        <v>35</v>
      </c>
      <c r="AF182" s="73"/>
      <c r="AG182" s="58"/>
      <c r="AH182" s="58"/>
      <c r="AI182" s="58"/>
      <c r="AJ182" s="58"/>
      <c r="AK182" s="58"/>
      <c r="AL182" s="58"/>
      <c r="AM182" s="58"/>
      <c r="AN182" s="53"/>
      <c r="AO182" s="53"/>
      <c r="AP182" s="53"/>
      <c r="AQ182" s="74"/>
      <c r="AR182" s="48"/>
      <c r="AS182" s="45"/>
      <c r="AT182" s="45"/>
      <c r="AU182" s="57"/>
      <c r="AV182" s="57"/>
      <c r="AW182" s="57" t="s">
        <v>36</v>
      </c>
      <c r="AX182" s="57"/>
      <c r="AY182" s="57"/>
      <c r="AZ182" s="45" t="s">
        <v>37</v>
      </c>
      <c r="BA182" s="57"/>
      <c r="BB182" s="45"/>
      <c r="BC182" s="45" t="s">
        <v>38</v>
      </c>
      <c r="BD182" s="57"/>
      <c r="BE182" s="3"/>
      <c r="BF182" s="54"/>
      <c r="BG182" s="54"/>
      <c r="BH182" s="54"/>
    </row>
    <row r="183" spans="1:60" ht="25.5" hidden="1" customHeight="1" x14ac:dyDescent="0.15">
      <c r="A183" s="42"/>
      <c r="B183" s="335" t="s">
        <v>57</v>
      </c>
      <c r="C183" s="453"/>
      <c r="D183" s="453"/>
      <c r="E183" s="454"/>
      <c r="F183" s="458" t="s">
        <v>22</v>
      </c>
      <c r="G183" s="458"/>
      <c r="H183" s="448"/>
      <c r="I183" s="448"/>
      <c r="J183" s="441" t="s">
        <v>23</v>
      </c>
      <c r="K183" s="441"/>
      <c r="L183" s="448"/>
      <c r="M183" s="448"/>
      <c r="N183" s="441" t="s">
        <v>24</v>
      </c>
      <c r="O183" s="443"/>
      <c r="P183" s="459" t="s">
        <v>25</v>
      </c>
      <c r="Q183" s="443"/>
      <c r="R183" s="445" t="s">
        <v>26</v>
      </c>
      <c r="S183" s="445"/>
      <c r="T183" s="447"/>
      <c r="U183" s="448"/>
      <c r="V183" s="441" t="s">
        <v>23</v>
      </c>
      <c r="W183" s="441"/>
      <c r="X183" s="448"/>
      <c r="Y183" s="448"/>
      <c r="Z183" s="441" t="s">
        <v>24</v>
      </c>
      <c r="AA183" s="443"/>
      <c r="AB183" s="48"/>
      <c r="AC183" s="48"/>
      <c r="AD183" s="48"/>
      <c r="AE183" s="451" t="s">
        <v>58</v>
      </c>
      <c r="AF183" s="441"/>
      <c r="AG183" s="441"/>
      <c r="AH183" s="441"/>
      <c r="AI183" s="443"/>
      <c r="AJ183" s="437">
        <f>ROUNDDOWN(AW188/60,0)</f>
        <v>0</v>
      </c>
      <c r="AK183" s="438"/>
      <c r="AL183" s="441" t="s">
        <v>23</v>
      </c>
      <c r="AM183" s="441"/>
      <c r="AN183" s="438">
        <f>AW188-AJ183*60</f>
        <v>0</v>
      </c>
      <c r="AO183" s="438"/>
      <c r="AP183" s="441" t="s">
        <v>24</v>
      </c>
      <c r="AQ183" s="443"/>
      <c r="AR183" s="48"/>
      <c r="AS183" s="60"/>
      <c r="AT183" s="60"/>
      <c r="AU183" s="45"/>
      <c r="AV183" s="433" t="s">
        <v>40</v>
      </c>
      <c r="AW183" s="436">
        <f>IF(AZ183&lt;=BC183,BC183,AW178)</f>
        <v>1200</v>
      </c>
      <c r="AX183" s="153"/>
      <c r="AY183" s="433" t="s">
        <v>41</v>
      </c>
      <c r="AZ183" s="436">
        <f>T183*60+X183</f>
        <v>0</v>
      </c>
      <c r="BA183" s="153"/>
      <c r="BB183" s="433" t="s">
        <v>42</v>
      </c>
      <c r="BC183" s="436">
        <f>IF(C192="☑",21*60,20*60)</f>
        <v>1200</v>
      </c>
      <c r="BD183" s="45"/>
      <c r="BE183" s="3"/>
      <c r="BF183" s="3"/>
      <c r="BG183" s="3"/>
      <c r="BH183" s="3"/>
    </row>
    <row r="184" spans="1:60" ht="35.25" hidden="1" customHeight="1" x14ac:dyDescent="0.15">
      <c r="A184" s="42"/>
      <c r="B184" s="455"/>
      <c r="C184" s="456"/>
      <c r="D184" s="456"/>
      <c r="E184" s="457"/>
      <c r="F184" s="458"/>
      <c r="G184" s="458"/>
      <c r="H184" s="450"/>
      <c r="I184" s="450"/>
      <c r="J184" s="442"/>
      <c r="K184" s="442"/>
      <c r="L184" s="450"/>
      <c r="M184" s="450"/>
      <c r="N184" s="442"/>
      <c r="O184" s="444"/>
      <c r="P184" s="452"/>
      <c r="Q184" s="444"/>
      <c r="R184" s="446"/>
      <c r="S184" s="446"/>
      <c r="T184" s="449"/>
      <c r="U184" s="450"/>
      <c r="V184" s="442"/>
      <c r="W184" s="442"/>
      <c r="X184" s="450"/>
      <c r="Y184" s="450"/>
      <c r="Z184" s="442"/>
      <c r="AA184" s="444"/>
      <c r="AB184" s="45"/>
      <c r="AC184" s="45"/>
      <c r="AD184" s="45"/>
      <c r="AE184" s="452"/>
      <c r="AF184" s="442"/>
      <c r="AG184" s="442"/>
      <c r="AH184" s="442"/>
      <c r="AI184" s="444"/>
      <c r="AJ184" s="439"/>
      <c r="AK184" s="440"/>
      <c r="AL184" s="442"/>
      <c r="AM184" s="442"/>
      <c r="AN184" s="440"/>
      <c r="AO184" s="440"/>
      <c r="AP184" s="442"/>
      <c r="AQ184" s="444"/>
      <c r="AR184" s="48"/>
      <c r="AS184" s="60"/>
      <c r="AT184" s="60"/>
      <c r="AU184" s="45"/>
      <c r="AV184" s="433"/>
      <c r="AW184" s="436"/>
      <c r="AX184" s="153"/>
      <c r="AY184" s="433"/>
      <c r="AZ184" s="436"/>
      <c r="BA184" s="153"/>
      <c r="BB184" s="433"/>
      <c r="BC184" s="436"/>
      <c r="BD184" s="45"/>
      <c r="BE184" s="3"/>
      <c r="BF184" s="3"/>
      <c r="BG184" s="3"/>
      <c r="BH184" s="3"/>
    </row>
    <row r="185" spans="1:60" ht="17.25" hidden="1" customHeight="1" x14ac:dyDescent="0.15">
      <c r="A185" s="61"/>
      <c r="B185" s="49"/>
      <c r="C185" s="49"/>
      <c r="D185" s="49"/>
      <c r="E185" s="49"/>
      <c r="F185" s="45"/>
      <c r="G185" s="49"/>
      <c r="H185" s="51"/>
      <c r="I185" s="49"/>
      <c r="J185" s="49"/>
      <c r="K185" s="49"/>
      <c r="L185" s="49"/>
      <c r="M185" s="49"/>
      <c r="N185" s="49"/>
      <c r="O185" s="49"/>
      <c r="P185" s="62"/>
      <c r="Q185" s="49"/>
      <c r="R185" s="49"/>
      <c r="S185" s="49"/>
      <c r="T185" s="49"/>
      <c r="U185" s="49"/>
      <c r="V185" s="49"/>
      <c r="W185" s="49"/>
      <c r="X185" s="48"/>
      <c r="Y185" s="48"/>
      <c r="Z185" s="46"/>
      <c r="AA185" s="45"/>
      <c r="AB185" s="45"/>
      <c r="AC185" s="45"/>
      <c r="AD185" s="45"/>
      <c r="AE185" s="74"/>
      <c r="AF185" s="74"/>
      <c r="AG185" s="74"/>
      <c r="AH185" s="74"/>
      <c r="AI185" s="74"/>
      <c r="AJ185" s="52" t="s">
        <v>31</v>
      </c>
      <c r="AK185" s="74"/>
      <c r="AL185" s="74"/>
      <c r="AM185" s="74"/>
      <c r="AN185" s="74"/>
      <c r="AO185" s="74"/>
      <c r="AP185" s="74"/>
      <c r="AQ185" s="74"/>
      <c r="AR185" s="45"/>
      <c r="AS185" s="45"/>
      <c r="AT185" s="45"/>
      <c r="AU185" s="45"/>
      <c r="AV185" s="45"/>
      <c r="AW185" s="45"/>
      <c r="AX185" s="45"/>
      <c r="AY185" s="45"/>
      <c r="AZ185" s="111" t="s">
        <v>43</v>
      </c>
      <c r="BA185" s="45"/>
      <c r="BB185" s="45"/>
      <c r="BC185" s="45"/>
      <c r="BD185" s="45"/>
      <c r="BE185" s="3"/>
      <c r="BF185" s="3"/>
      <c r="BG185" s="3"/>
      <c r="BH185" s="3"/>
    </row>
    <row r="186" spans="1:60" ht="25.5" hidden="1" customHeight="1" x14ac:dyDescent="0.2">
      <c r="A186" s="61"/>
      <c r="B186" s="45"/>
      <c r="C186" s="415" t="s">
        <v>165</v>
      </c>
      <c r="D186" s="416"/>
      <c r="E186" s="416"/>
      <c r="F186" s="416"/>
      <c r="G186" s="41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  <c r="T186" s="416"/>
      <c r="U186" s="416"/>
      <c r="V186" s="416"/>
      <c r="W186" s="416"/>
      <c r="X186" s="416"/>
      <c r="Y186" s="416"/>
      <c r="Z186" s="416"/>
      <c r="AA186" s="416"/>
      <c r="AB186" s="417"/>
      <c r="AC186" s="45"/>
      <c r="AD186" s="45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45"/>
      <c r="AS186" s="45"/>
      <c r="AT186" s="45"/>
      <c r="AU186" s="45"/>
      <c r="AV186" s="45"/>
      <c r="AW186" s="45"/>
      <c r="AX186" s="45"/>
      <c r="AY186" s="45"/>
      <c r="AZ186" s="136" t="s">
        <v>44</v>
      </c>
      <c r="BA186" s="45"/>
      <c r="BB186" s="45"/>
      <c r="BC186" s="45"/>
      <c r="BD186" s="45"/>
      <c r="BE186" s="3"/>
      <c r="BF186" s="3"/>
      <c r="BG186" s="3"/>
      <c r="BH186" s="3"/>
    </row>
    <row r="187" spans="1:60" ht="25.5" hidden="1" customHeight="1" x14ac:dyDescent="0.15">
      <c r="A187" s="61"/>
      <c r="B187" s="45"/>
      <c r="C187" s="418"/>
      <c r="D187" s="419"/>
      <c r="E187" s="419"/>
      <c r="F187" s="419"/>
      <c r="G187" s="419"/>
      <c r="H187" s="419"/>
      <c r="I187" s="419"/>
      <c r="J187" s="419"/>
      <c r="K187" s="419"/>
      <c r="L187" s="419"/>
      <c r="M187" s="419"/>
      <c r="N187" s="419"/>
      <c r="O187" s="419"/>
      <c r="P187" s="419"/>
      <c r="Q187" s="419"/>
      <c r="R187" s="419"/>
      <c r="S187" s="419"/>
      <c r="T187" s="419"/>
      <c r="U187" s="419"/>
      <c r="V187" s="419"/>
      <c r="W187" s="419"/>
      <c r="X187" s="419"/>
      <c r="Y187" s="419"/>
      <c r="Z187" s="419"/>
      <c r="AA187" s="419"/>
      <c r="AB187" s="420"/>
      <c r="AC187" s="45"/>
      <c r="AD187" s="45"/>
      <c r="AE187" s="72" t="s">
        <v>45</v>
      </c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45"/>
      <c r="AS187" s="45"/>
      <c r="AT187" s="45"/>
      <c r="AU187" s="45"/>
      <c r="AV187" s="45"/>
      <c r="AW187" s="45" t="s">
        <v>46</v>
      </c>
      <c r="AX187" s="45"/>
      <c r="AY187" s="45"/>
      <c r="AZ187" s="45" t="s">
        <v>47</v>
      </c>
      <c r="BA187" s="137"/>
      <c r="BB187" s="45"/>
      <c r="BC187" s="45"/>
      <c r="BD187" s="45"/>
      <c r="BE187" s="3"/>
      <c r="BF187" s="3"/>
      <c r="BG187" s="3"/>
      <c r="BH187" s="3"/>
    </row>
    <row r="188" spans="1:60" s="59" customFormat="1" ht="25.5" hidden="1" customHeight="1" x14ac:dyDescent="0.15">
      <c r="A188" s="61"/>
      <c r="B188" s="45"/>
      <c r="C188" s="418"/>
      <c r="D188" s="419"/>
      <c r="E188" s="419"/>
      <c r="F188" s="419"/>
      <c r="G188" s="419"/>
      <c r="H188" s="419"/>
      <c r="I188" s="419"/>
      <c r="J188" s="419"/>
      <c r="K188" s="419"/>
      <c r="L188" s="419"/>
      <c r="M188" s="419"/>
      <c r="N188" s="419"/>
      <c r="O188" s="419"/>
      <c r="P188" s="419"/>
      <c r="Q188" s="419"/>
      <c r="R188" s="419"/>
      <c r="S188" s="419"/>
      <c r="T188" s="419"/>
      <c r="U188" s="419"/>
      <c r="V188" s="419"/>
      <c r="W188" s="419"/>
      <c r="X188" s="419"/>
      <c r="Y188" s="419"/>
      <c r="Z188" s="419"/>
      <c r="AA188" s="419"/>
      <c r="AB188" s="420"/>
      <c r="AC188" s="48"/>
      <c r="AD188" s="48"/>
      <c r="AE188" s="421" t="s">
        <v>59</v>
      </c>
      <c r="AF188" s="422"/>
      <c r="AG188" s="422"/>
      <c r="AH188" s="422"/>
      <c r="AI188" s="422"/>
      <c r="AJ188" s="422"/>
      <c r="AK188" s="423"/>
      <c r="AL188" s="427">
        <f>IF(AZ178=0,0,ROUNDUP(AW188/AZ178,3))</f>
        <v>0</v>
      </c>
      <c r="AM188" s="428"/>
      <c r="AN188" s="428"/>
      <c r="AO188" s="428"/>
      <c r="AP188" s="428"/>
      <c r="AQ188" s="429"/>
      <c r="AR188" s="45"/>
      <c r="AS188" s="45"/>
      <c r="AT188" s="45"/>
      <c r="AU188" s="57"/>
      <c r="AV188" s="433" t="s">
        <v>49</v>
      </c>
      <c r="AW188" s="434">
        <f>IF(AW178-AW183&gt;0,IF(AW178-AW183&gt;AZ178,AZ178,AW178-AW183),0)</f>
        <v>0</v>
      </c>
      <c r="AX188" s="435" t="s">
        <v>50</v>
      </c>
      <c r="AY188" s="435"/>
      <c r="AZ188" s="137"/>
      <c r="BA188" s="137"/>
      <c r="BB188" s="57"/>
      <c r="BC188" s="57"/>
      <c r="BD188" s="57"/>
      <c r="BE188" s="54"/>
      <c r="BF188" s="54"/>
      <c r="BG188" s="54"/>
      <c r="BH188" s="54"/>
    </row>
    <row r="189" spans="1:60" ht="35.25" hidden="1" customHeight="1" x14ac:dyDescent="0.15">
      <c r="A189" s="75"/>
      <c r="B189" s="45"/>
      <c r="C189" s="418"/>
      <c r="D189" s="419"/>
      <c r="E189" s="419"/>
      <c r="F189" s="419"/>
      <c r="G189" s="419"/>
      <c r="H189" s="419"/>
      <c r="I189" s="419"/>
      <c r="J189" s="419"/>
      <c r="K189" s="419"/>
      <c r="L189" s="419"/>
      <c r="M189" s="419"/>
      <c r="N189" s="419"/>
      <c r="O189" s="419"/>
      <c r="P189" s="419"/>
      <c r="Q189" s="419"/>
      <c r="R189" s="419"/>
      <c r="S189" s="419"/>
      <c r="T189" s="419"/>
      <c r="U189" s="419"/>
      <c r="V189" s="419"/>
      <c r="W189" s="419"/>
      <c r="X189" s="419"/>
      <c r="Y189" s="419"/>
      <c r="Z189" s="419"/>
      <c r="AA189" s="419"/>
      <c r="AB189" s="420"/>
      <c r="AC189" s="45"/>
      <c r="AD189" s="45"/>
      <c r="AE189" s="424"/>
      <c r="AF189" s="425"/>
      <c r="AG189" s="425"/>
      <c r="AH189" s="425"/>
      <c r="AI189" s="425"/>
      <c r="AJ189" s="425"/>
      <c r="AK189" s="426"/>
      <c r="AL189" s="430"/>
      <c r="AM189" s="431"/>
      <c r="AN189" s="431"/>
      <c r="AO189" s="431"/>
      <c r="AP189" s="431"/>
      <c r="AQ189" s="432"/>
      <c r="AR189" s="45"/>
      <c r="AS189" s="45"/>
      <c r="AT189" s="45"/>
      <c r="AU189" s="433"/>
      <c r="AV189" s="433"/>
      <c r="AW189" s="434"/>
      <c r="AX189" s="435"/>
      <c r="AY189" s="435"/>
      <c r="AZ189" s="45"/>
      <c r="BA189" s="45"/>
      <c r="BB189" s="45"/>
      <c r="BC189" s="45"/>
      <c r="BD189" s="45"/>
      <c r="BE189" s="3"/>
      <c r="BF189" s="3"/>
      <c r="BG189" s="3"/>
      <c r="BH189" s="3"/>
    </row>
    <row r="190" spans="1:60" ht="25.5" hidden="1" customHeight="1" x14ac:dyDescent="0.15">
      <c r="A190" s="75"/>
      <c r="B190" s="45"/>
      <c r="C190" s="418"/>
      <c r="D190" s="419"/>
      <c r="E190" s="419"/>
      <c r="F190" s="419"/>
      <c r="G190" s="419"/>
      <c r="H190" s="419"/>
      <c r="I190" s="419"/>
      <c r="J190" s="419"/>
      <c r="K190" s="419"/>
      <c r="L190" s="419"/>
      <c r="M190" s="419"/>
      <c r="N190" s="419"/>
      <c r="O190" s="419"/>
      <c r="P190" s="419"/>
      <c r="Q190" s="419"/>
      <c r="R190" s="419"/>
      <c r="S190" s="419"/>
      <c r="T190" s="419"/>
      <c r="U190" s="419"/>
      <c r="V190" s="419"/>
      <c r="W190" s="419"/>
      <c r="X190" s="419"/>
      <c r="Y190" s="419"/>
      <c r="Z190" s="419"/>
      <c r="AA190" s="419"/>
      <c r="AB190" s="420"/>
      <c r="AC190" s="45"/>
      <c r="AD190" s="45"/>
      <c r="AE190" s="45"/>
      <c r="AF190" s="45"/>
      <c r="AG190" s="45"/>
      <c r="AH190" s="45"/>
      <c r="AI190" s="45"/>
      <c r="AJ190" s="45"/>
      <c r="AK190" s="63" t="s">
        <v>31</v>
      </c>
      <c r="AL190" s="45"/>
      <c r="AM190" s="48"/>
      <c r="AN190" s="48"/>
      <c r="AO190" s="48"/>
      <c r="AP190" s="45"/>
      <c r="AQ190" s="45"/>
      <c r="AR190" s="45"/>
      <c r="AS190" s="45"/>
      <c r="AT190" s="45"/>
      <c r="AU190" s="433"/>
      <c r="AV190" s="45"/>
      <c r="AW190" s="45"/>
      <c r="AX190" s="45"/>
      <c r="AY190" s="45"/>
      <c r="AZ190" s="45"/>
      <c r="BA190" s="45"/>
      <c r="BB190" s="45"/>
      <c r="BC190" s="45"/>
      <c r="BD190" s="45"/>
      <c r="BE190" s="3"/>
      <c r="BF190" s="3"/>
      <c r="BG190" s="3"/>
      <c r="BH190" s="3"/>
    </row>
    <row r="191" spans="1:60" ht="25.5" hidden="1" customHeight="1" x14ac:dyDescent="0.15">
      <c r="A191" s="61"/>
      <c r="B191" s="44"/>
      <c r="C191" s="418"/>
      <c r="D191" s="419"/>
      <c r="E191" s="419"/>
      <c r="F191" s="419"/>
      <c r="G191" s="419"/>
      <c r="H191" s="419"/>
      <c r="I191" s="419"/>
      <c r="J191" s="419"/>
      <c r="K191" s="419"/>
      <c r="L191" s="419"/>
      <c r="M191" s="419"/>
      <c r="N191" s="419"/>
      <c r="O191" s="419"/>
      <c r="P191" s="419"/>
      <c r="Q191" s="419"/>
      <c r="R191" s="419"/>
      <c r="S191" s="419"/>
      <c r="T191" s="419"/>
      <c r="U191" s="419"/>
      <c r="V191" s="419"/>
      <c r="W191" s="419"/>
      <c r="X191" s="419"/>
      <c r="Y191" s="419"/>
      <c r="Z191" s="419"/>
      <c r="AA191" s="419"/>
      <c r="AB191" s="420"/>
      <c r="AC191" s="45"/>
      <c r="AD191" s="45"/>
      <c r="AE191" s="45"/>
      <c r="AF191" s="45"/>
      <c r="AG191" s="45"/>
      <c r="AH191" s="45"/>
      <c r="AI191" s="45"/>
      <c r="AJ191" s="45"/>
      <c r="AK191" s="64" t="s">
        <v>51</v>
      </c>
      <c r="AL191" s="45"/>
      <c r="AM191" s="48"/>
      <c r="AN191" s="48"/>
      <c r="AO191" s="48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3"/>
      <c r="BF191" s="3"/>
      <c r="BG191" s="3"/>
      <c r="BH191" s="3"/>
    </row>
    <row r="192" spans="1:60" ht="25.5" hidden="1" customHeight="1" x14ac:dyDescent="0.15">
      <c r="A192" s="61"/>
      <c r="B192" s="44"/>
      <c r="C192" s="407" t="s">
        <v>52</v>
      </c>
      <c r="D192" s="408"/>
      <c r="E192" s="409" t="s">
        <v>60</v>
      </c>
      <c r="F192" s="409"/>
      <c r="G192" s="409"/>
      <c r="H192" s="409"/>
      <c r="I192" s="409"/>
      <c r="J192" s="409"/>
      <c r="K192" s="409"/>
      <c r="L192" s="409"/>
      <c r="M192" s="409"/>
      <c r="N192" s="409"/>
      <c r="O192" s="409"/>
      <c r="P192" s="409"/>
      <c r="Q192" s="409"/>
      <c r="R192" s="409"/>
      <c r="S192" s="409"/>
      <c r="T192" s="409"/>
      <c r="U192" s="409"/>
      <c r="V192" s="409"/>
      <c r="W192" s="409"/>
      <c r="X192" s="409"/>
      <c r="Y192" s="409"/>
      <c r="Z192" s="409"/>
      <c r="AA192" s="409"/>
      <c r="AB192" s="410"/>
      <c r="AC192" s="45"/>
      <c r="AD192" s="45"/>
      <c r="AE192" s="45"/>
      <c r="AF192" s="45"/>
      <c r="AG192" s="45"/>
      <c r="AH192" s="45"/>
      <c r="AI192" s="45"/>
      <c r="AJ192" s="45"/>
      <c r="AK192" s="64"/>
      <c r="AL192" s="45"/>
      <c r="AM192" s="48"/>
      <c r="AN192" s="48"/>
      <c r="AO192" s="48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3"/>
      <c r="BF192" s="3"/>
      <c r="BG192" s="3"/>
      <c r="BH192" s="3"/>
    </row>
    <row r="193" spans="1:60" ht="17.25" hidden="1" customHeight="1" x14ac:dyDescent="0.15">
      <c r="A193" s="65"/>
      <c r="B193" s="66"/>
      <c r="C193" s="66"/>
      <c r="D193" s="66"/>
      <c r="E193" s="66"/>
      <c r="F193" s="67"/>
      <c r="G193" s="66"/>
      <c r="H193" s="66"/>
      <c r="I193" s="66"/>
      <c r="J193" s="66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9"/>
      <c r="AL193" s="68"/>
      <c r="AM193" s="70"/>
      <c r="AN193" s="70"/>
      <c r="AO193" s="70"/>
      <c r="AP193" s="68"/>
      <c r="AQ193" s="68"/>
      <c r="AR193" s="68"/>
      <c r="AS193" s="68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3"/>
      <c r="BF193" s="3"/>
      <c r="BG193" s="3"/>
      <c r="BH193" s="3"/>
    </row>
    <row r="194" spans="1:60" ht="25.5" hidden="1" customHeight="1" x14ac:dyDescent="0.15">
      <c r="A194" s="465" t="s">
        <v>69</v>
      </c>
      <c r="B194" s="466"/>
      <c r="C194" s="466"/>
      <c r="D194" s="466"/>
      <c r="E194" s="466"/>
      <c r="F194" s="466"/>
      <c r="G194" s="466"/>
      <c r="H194" s="466"/>
      <c r="I194" s="467"/>
      <c r="J194" s="37"/>
      <c r="K194" s="71" t="s">
        <v>62</v>
      </c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37"/>
      <c r="AP194" s="37"/>
      <c r="AQ194" s="37"/>
      <c r="AR194" s="37"/>
      <c r="AS194" s="37"/>
      <c r="AT194" s="37"/>
      <c r="AU194" s="45"/>
      <c r="AV194" s="45" t="s">
        <v>16</v>
      </c>
      <c r="AW194" s="48"/>
      <c r="AX194" s="48"/>
      <c r="AY194" s="48"/>
      <c r="AZ194" s="48"/>
      <c r="BA194" s="45"/>
      <c r="BB194" s="48"/>
      <c r="BC194" s="48"/>
      <c r="BD194" s="48"/>
      <c r="BE194" s="10"/>
      <c r="BF194" s="10"/>
      <c r="BG194" s="10"/>
      <c r="BH194" s="3"/>
    </row>
    <row r="195" spans="1:60" ht="17.25" hidden="1" customHeight="1" x14ac:dyDescent="0.15">
      <c r="A195" s="468"/>
      <c r="B195" s="469"/>
      <c r="C195" s="469"/>
      <c r="D195" s="469"/>
      <c r="E195" s="469"/>
      <c r="F195" s="469"/>
      <c r="G195" s="469"/>
      <c r="H195" s="469"/>
      <c r="I195" s="470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9"/>
      <c r="Y195" s="39"/>
      <c r="Z195" s="39"/>
      <c r="AA195" s="39"/>
      <c r="AB195" s="39"/>
      <c r="AC195" s="39"/>
      <c r="AD195" s="39"/>
      <c r="AE195" s="40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41"/>
      <c r="AQ195" s="41"/>
      <c r="AR195" s="41"/>
      <c r="AS195" s="41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3"/>
      <c r="BF195" s="3"/>
      <c r="BG195" s="3"/>
      <c r="BH195" s="3"/>
    </row>
    <row r="196" spans="1:60" ht="28.5" hidden="1" customHeight="1" x14ac:dyDescent="0.15">
      <c r="A196" s="42"/>
      <c r="B196" s="43" t="s">
        <v>17</v>
      </c>
      <c r="C196" s="44"/>
      <c r="D196" s="44"/>
      <c r="E196" s="44"/>
      <c r="F196" s="45"/>
      <c r="G196" s="46"/>
      <c r="H196" s="45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7"/>
      <c r="AB196" s="48"/>
      <c r="AC196" s="48"/>
      <c r="AD196" s="48"/>
      <c r="AE196" s="43" t="s">
        <v>18</v>
      </c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5"/>
      <c r="AV196" s="45"/>
      <c r="AW196" s="45" t="s">
        <v>19</v>
      </c>
      <c r="AX196" s="45"/>
      <c r="AY196" s="45"/>
      <c r="AZ196" s="45" t="s">
        <v>20</v>
      </c>
      <c r="BA196" s="45"/>
      <c r="BB196" s="45"/>
      <c r="BC196" s="45"/>
      <c r="BD196" s="45"/>
      <c r="BE196" s="3"/>
      <c r="BF196" s="3"/>
      <c r="BG196" s="3"/>
      <c r="BH196" s="3"/>
    </row>
    <row r="197" spans="1:60" ht="25.5" hidden="1" customHeight="1" x14ac:dyDescent="0.15">
      <c r="A197" s="42"/>
      <c r="B197" s="335" t="s">
        <v>21</v>
      </c>
      <c r="C197" s="453"/>
      <c r="D197" s="453"/>
      <c r="E197" s="454"/>
      <c r="F197" s="458" t="s">
        <v>22</v>
      </c>
      <c r="G197" s="458"/>
      <c r="H197" s="448"/>
      <c r="I197" s="448"/>
      <c r="J197" s="441" t="s">
        <v>23</v>
      </c>
      <c r="K197" s="441"/>
      <c r="L197" s="448"/>
      <c r="M197" s="448"/>
      <c r="N197" s="441" t="s">
        <v>24</v>
      </c>
      <c r="O197" s="443"/>
      <c r="P197" s="459" t="s">
        <v>25</v>
      </c>
      <c r="Q197" s="443"/>
      <c r="R197" s="445" t="s">
        <v>26</v>
      </c>
      <c r="S197" s="445"/>
      <c r="T197" s="448"/>
      <c r="U197" s="448"/>
      <c r="V197" s="441" t="s">
        <v>23</v>
      </c>
      <c r="W197" s="441"/>
      <c r="X197" s="448"/>
      <c r="Y197" s="448"/>
      <c r="Z197" s="441" t="s">
        <v>24</v>
      </c>
      <c r="AA197" s="443"/>
      <c r="AB197" s="45"/>
      <c r="AC197" s="45"/>
      <c r="AD197" s="45"/>
      <c r="AE197" s="421" t="s">
        <v>56</v>
      </c>
      <c r="AF197" s="460"/>
      <c r="AG197" s="460"/>
      <c r="AH197" s="460"/>
      <c r="AI197" s="462"/>
      <c r="AJ197" s="438">
        <f>ROUNDDOWN(AZ197/60,0)</f>
        <v>0</v>
      </c>
      <c r="AK197" s="438"/>
      <c r="AL197" s="460" t="s">
        <v>28</v>
      </c>
      <c r="AM197" s="460"/>
      <c r="AN197" s="438">
        <f>AZ197-AJ197*60</f>
        <v>0</v>
      </c>
      <c r="AO197" s="438"/>
      <c r="AP197" s="441" t="s">
        <v>24</v>
      </c>
      <c r="AQ197" s="443"/>
      <c r="AR197" s="53"/>
      <c r="AS197" s="45"/>
      <c r="AT197" s="45"/>
      <c r="AU197" s="433"/>
      <c r="AV197" s="433" t="s">
        <v>29</v>
      </c>
      <c r="AW197" s="436">
        <f>T197*60+X197</f>
        <v>0</v>
      </c>
      <c r="AX197" s="45"/>
      <c r="AY197" s="433" t="s">
        <v>30</v>
      </c>
      <c r="AZ197" s="436">
        <f>(T197*60+X197)-(H197*60+L197)</f>
        <v>0</v>
      </c>
      <c r="BA197" s="45"/>
      <c r="BB197" s="45"/>
      <c r="BC197" s="45"/>
      <c r="BD197" s="45"/>
      <c r="BE197" s="3"/>
      <c r="BF197" s="3"/>
      <c r="BG197" s="3"/>
      <c r="BH197" s="3"/>
    </row>
    <row r="198" spans="1:60" ht="35.25" hidden="1" customHeight="1" x14ac:dyDescent="0.15">
      <c r="A198" s="42"/>
      <c r="B198" s="455"/>
      <c r="C198" s="456"/>
      <c r="D198" s="456"/>
      <c r="E198" s="457"/>
      <c r="F198" s="458"/>
      <c r="G198" s="458"/>
      <c r="H198" s="450"/>
      <c r="I198" s="450"/>
      <c r="J198" s="442"/>
      <c r="K198" s="442"/>
      <c r="L198" s="450"/>
      <c r="M198" s="450"/>
      <c r="N198" s="442"/>
      <c r="O198" s="444"/>
      <c r="P198" s="452"/>
      <c r="Q198" s="444"/>
      <c r="R198" s="446"/>
      <c r="S198" s="446"/>
      <c r="T198" s="450"/>
      <c r="U198" s="450"/>
      <c r="V198" s="442"/>
      <c r="W198" s="442"/>
      <c r="X198" s="450"/>
      <c r="Y198" s="450"/>
      <c r="Z198" s="442"/>
      <c r="AA198" s="444"/>
      <c r="AB198" s="45"/>
      <c r="AC198" s="45"/>
      <c r="AD198" s="45"/>
      <c r="AE198" s="463"/>
      <c r="AF198" s="461"/>
      <c r="AG198" s="461"/>
      <c r="AH198" s="461"/>
      <c r="AI198" s="464"/>
      <c r="AJ198" s="440"/>
      <c r="AK198" s="440"/>
      <c r="AL198" s="461"/>
      <c r="AM198" s="461"/>
      <c r="AN198" s="440"/>
      <c r="AO198" s="440"/>
      <c r="AP198" s="442"/>
      <c r="AQ198" s="444"/>
      <c r="AR198" s="53"/>
      <c r="AS198" s="45"/>
      <c r="AT198" s="45"/>
      <c r="AU198" s="433"/>
      <c r="AV198" s="433"/>
      <c r="AW198" s="436"/>
      <c r="AX198" s="45"/>
      <c r="AY198" s="433"/>
      <c r="AZ198" s="436"/>
      <c r="BA198" s="45"/>
      <c r="BB198" s="45"/>
      <c r="BC198" s="45"/>
      <c r="BD198" s="45"/>
      <c r="BE198" s="3"/>
      <c r="BF198" s="3"/>
      <c r="BG198" s="3"/>
      <c r="BH198" s="3"/>
    </row>
    <row r="199" spans="1:60" ht="17.25" hidden="1" customHeight="1" x14ac:dyDescent="0.15">
      <c r="A199" s="42"/>
      <c r="B199" s="49"/>
      <c r="C199" s="49"/>
      <c r="D199" s="49"/>
      <c r="E199" s="49"/>
      <c r="F199" s="50"/>
      <c r="G199" s="50"/>
      <c r="H199" s="51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48"/>
      <c r="Y199" s="48"/>
      <c r="Z199" s="46"/>
      <c r="AA199" s="47"/>
      <c r="AB199" s="48"/>
      <c r="AC199" s="48"/>
      <c r="AD199" s="48"/>
      <c r="AE199" s="53"/>
      <c r="AF199" s="53"/>
      <c r="AG199" s="53"/>
      <c r="AH199" s="53"/>
      <c r="AI199" s="53"/>
      <c r="AJ199" s="52" t="s">
        <v>31</v>
      </c>
      <c r="AK199" s="53"/>
      <c r="AL199" s="53"/>
      <c r="AM199" s="53"/>
      <c r="AN199" s="53"/>
      <c r="AO199" s="53"/>
      <c r="AP199" s="53"/>
      <c r="AQ199" s="53"/>
      <c r="AR199" s="53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3"/>
      <c r="BF199" s="3"/>
      <c r="BG199" s="3"/>
      <c r="BH199" s="3"/>
    </row>
    <row r="200" spans="1:60" s="45" customFormat="1" ht="25.5" hidden="1" customHeight="1" x14ac:dyDescent="0.15">
      <c r="A200" s="42"/>
      <c r="B200" s="43"/>
      <c r="C200" s="44"/>
      <c r="D200" s="44"/>
      <c r="E200" s="44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7"/>
      <c r="X200" s="48"/>
      <c r="Y200" s="48"/>
      <c r="Z200" s="46"/>
      <c r="AA200" s="47"/>
      <c r="AB200" s="48"/>
      <c r="AC200" s="48"/>
      <c r="AD200" s="48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W200" s="57" t="s">
        <v>32</v>
      </c>
      <c r="AZ200" s="45" t="s">
        <v>33</v>
      </c>
      <c r="BC200" s="45" t="s">
        <v>34</v>
      </c>
      <c r="BE200" s="3"/>
      <c r="BF200" s="3"/>
      <c r="BG200" s="3"/>
      <c r="BH200" s="3"/>
    </row>
    <row r="201" spans="1:60" s="59" customFormat="1" ht="25.5" hidden="1" customHeight="1" x14ac:dyDescent="0.15">
      <c r="A201" s="55"/>
      <c r="B201" s="56" t="s">
        <v>158</v>
      </c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7"/>
      <c r="P201" s="56"/>
      <c r="Q201" s="56"/>
      <c r="R201" s="56"/>
      <c r="S201" s="56"/>
      <c r="T201" s="56"/>
      <c r="U201" s="14"/>
      <c r="V201" s="56"/>
      <c r="W201" s="56"/>
      <c r="X201" s="48"/>
      <c r="Y201" s="48"/>
      <c r="Z201" s="46"/>
      <c r="AA201" s="47"/>
      <c r="AB201" s="48"/>
      <c r="AC201" s="48"/>
      <c r="AD201" s="48"/>
      <c r="AE201" s="72" t="s">
        <v>35</v>
      </c>
      <c r="AF201" s="73"/>
      <c r="AG201" s="58"/>
      <c r="AH201" s="58"/>
      <c r="AI201" s="58"/>
      <c r="AJ201" s="58"/>
      <c r="AK201" s="58"/>
      <c r="AL201" s="58"/>
      <c r="AM201" s="58"/>
      <c r="AN201" s="53"/>
      <c r="AO201" s="53"/>
      <c r="AP201" s="53"/>
      <c r="AQ201" s="74"/>
      <c r="AR201" s="53"/>
      <c r="AS201" s="45"/>
      <c r="AT201" s="45"/>
      <c r="AU201" s="57"/>
      <c r="AV201" s="57"/>
      <c r="AW201" s="57" t="s">
        <v>36</v>
      </c>
      <c r="AX201" s="57"/>
      <c r="AY201" s="57"/>
      <c r="AZ201" s="45" t="s">
        <v>37</v>
      </c>
      <c r="BA201" s="57"/>
      <c r="BB201" s="45"/>
      <c r="BC201" s="45" t="s">
        <v>38</v>
      </c>
      <c r="BD201" s="57"/>
      <c r="BE201" s="3"/>
      <c r="BF201" s="54"/>
      <c r="BG201" s="54"/>
      <c r="BH201" s="54"/>
    </row>
    <row r="202" spans="1:60" ht="25.5" hidden="1" customHeight="1" x14ac:dyDescent="0.15">
      <c r="A202" s="42"/>
      <c r="B202" s="335" t="s">
        <v>57</v>
      </c>
      <c r="C202" s="453"/>
      <c r="D202" s="453"/>
      <c r="E202" s="454"/>
      <c r="F202" s="458" t="s">
        <v>22</v>
      </c>
      <c r="G202" s="458"/>
      <c r="H202" s="448"/>
      <c r="I202" s="448"/>
      <c r="J202" s="441" t="s">
        <v>23</v>
      </c>
      <c r="K202" s="441"/>
      <c r="L202" s="448"/>
      <c r="M202" s="448"/>
      <c r="N202" s="441" t="s">
        <v>24</v>
      </c>
      <c r="O202" s="443"/>
      <c r="P202" s="459" t="s">
        <v>25</v>
      </c>
      <c r="Q202" s="443"/>
      <c r="R202" s="445" t="s">
        <v>26</v>
      </c>
      <c r="S202" s="445"/>
      <c r="T202" s="447"/>
      <c r="U202" s="448"/>
      <c r="V202" s="441" t="s">
        <v>23</v>
      </c>
      <c r="W202" s="441"/>
      <c r="X202" s="448"/>
      <c r="Y202" s="448"/>
      <c r="Z202" s="441" t="s">
        <v>24</v>
      </c>
      <c r="AA202" s="443"/>
      <c r="AB202" s="48"/>
      <c r="AC202" s="48"/>
      <c r="AD202" s="48"/>
      <c r="AE202" s="451" t="s">
        <v>58</v>
      </c>
      <c r="AF202" s="441"/>
      <c r="AG202" s="441"/>
      <c r="AH202" s="441"/>
      <c r="AI202" s="443"/>
      <c r="AJ202" s="437">
        <f>ROUNDDOWN(AW207/60,0)</f>
        <v>0</v>
      </c>
      <c r="AK202" s="438"/>
      <c r="AL202" s="441" t="s">
        <v>23</v>
      </c>
      <c r="AM202" s="441"/>
      <c r="AN202" s="438">
        <f>AW207-AJ202*60</f>
        <v>0</v>
      </c>
      <c r="AO202" s="438"/>
      <c r="AP202" s="441" t="s">
        <v>24</v>
      </c>
      <c r="AQ202" s="443"/>
      <c r="AR202" s="53"/>
      <c r="AS202" s="60"/>
      <c r="AT202" s="60"/>
      <c r="AU202" s="45"/>
      <c r="AV202" s="433" t="s">
        <v>40</v>
      </c>
      <c r="AW202" s="436">
        <f>IF(AZ202&lt;=BC202,BC202,AW197)</f>
        <v>1200</v>
      </c>
      <c r="AX202" s="153"/>
      <c r="AY202" s="433" t="s">
        <v>41</v>
      </c>
      <c r="AZ202" s="436">
        <f>T202*60+X202</f>
        <v>0</v>
      </c>
      <c r="BA202" s="153"/>
      <c r="BB202" s="433" t="s">
        <v>42</v>
      </c>
      <c r="BC202" s="436">
        <f>IF(C211="☑",21*60,20*60)</f>
        <v>1200</v>
      </c>
      <c r="BD202" s="45"/>
      <c r="BE202" s="3"/>
      <c r="BF202" s="3"/>
      <c r="BG202" s="3"/>
      <c r="BH202" s="3"/>
    </row>
    <row r="203" spans="1:60" ht="35.25" hidden="1" customHeight="1" x14ac:dyDescent="0.15">
      <c r="A203" s="42"/>
      <c r="B203" s="455"/>
      <c r="C203" s="456"/>
      <c r="D203" s="456"/>
      <c r="E203" s="457"/>
      <c r="F203" s="458"/>
      <c r="G203" s="458"/>
      <c r="H203" s="450"/>
      <c r="I203" s="450"/>
      <c r="J203" s="442"/>
      <c r="K203" s="442"/>
      <c r="L203" s="450"/>
      <c r="M203" s="450"/>
      <c r="N203" s="442"/>
      <c r="O203" s="444"/>
      <c r="P203" s="452"/>
      <c r="Q203" s="444"/>
      <c r="R203" s="446"/>
      <c r="S203" s="446"/>
      <c r="T203" s="449"/>
      <c r="U203" s="450"/>
      <c r="V203" s="442"/>
      <c r="W203" s="442"/>
      <c r="X203" s="450"/>
      <c r="Y203" s="450"/>
      <c r="Z203" s="442"/>
      <c r="AA203" s="444"/>
      <c r="AB203" s="45"/>
      <c r="AC203" s="45"/>
      <c r="AD203" s="45"/>
      <c r="AE203" s="452"/>
      <c r="AF203" s="442"/>
      <c r="AG203" s="442"/>
      <c r="AH203" s="442"/>
      <c r="AI203" s="444"/>
      <c r="AJ203" s="439"/>
      <c r="AK203" s="440"/>
      <c r="AL203" s="442"/>
      <c r="AM203" s="442"/>
      <c r="AN203" s="440"/>
      <c r="AO203" s="440"/>
      <c r="AP203" s="442"/>
      <c r="AQ203" s="444"/>
      <c r="AR203" s="53"/>
      <c r="AS203" s="60"/>
      <c r="AT203" s="60"/>
      <c r="AU203" s="45"/>
      <c r="AV203" s="433"/>
      <c r="AW203" s="436"/>
      <c r="AX203" s="153"/>
      <c r="AY203" s="433"/>
      <c r="AZ203" s="436"/>
      <c r="BA203" s="153"/>
      <c r="BB203" s="433"/>
      <c r="BC203" s="436"/>
      <c r="BD203" s="45"/>
      <c r="BE203" s="3"/>
      <c r="BF203" s="3"/>
      <c r="BG203" s="3"/>
      <c r="BH203" s="3"/>
    </row>
    <row r="204" spans="1:60" ht="17.25" hidden="1" customHeight="1" x14ac:dyDescent="0.15">
      <c r="A204" s="61"/>
      <c r="B204" s="49"/>
      <c r="C204" s="49"/>
      <c r="D204" s="49"/>
      <c r="E204" s="49"/>
      <c r="F204" s="45"/>
      <c r="G204" s="49"/>
      <c r="H204" s="51"/>
      <c r="I204" s="49"/>
      <c r="J204" s="49"/>
      <c r="K204" s="49"/>
      <c r="L204" s="49"/>
      <c r="M204" s="49"/>
      <c r="N204" s="49"/>
      <c r="O204" s="49"/>
      <c r="P204" s="62"/>
      <c r="Q204" s="49"/>
      <c r="R204" s="49"/>
      <c r="S204" s="49"/>
      <c r="T204" s="49"/>
      <c r="U204" s="49"/>
      <c r="V204" s="49"/>
      <c r="W204" s="49"/>
      <c r="X204" s="48"/>
      <c r="Y204" s="48"/>
      <c r="Z204" s="46"/>
      <c r="AA204" s="45"/>
      <c r="AB204" s="45"/>
      <c r="AC204" s="45"/>
      <c r="AD204" s="45"/>
      <c r="AE204" s="74"/>
      <c r="AF204" s="74"/>
      <c r="AG204" s="74"/>
      <c r="AH204" s="74"/>
      <c r="AI204" s="74"/>
      <c r="AJ204" s="52" t="s">
        <v>31</v>
      </c>
      <c r="AK204" s="74"/>
      <c r="AL204" s="74"/>
      <c r="AM204" s="74"/>
      <c r="AN204" s="74"/>
      <c r="AO204" s="74"/>
      <c r="AP204" s="74"/>
      <c r="AQ204" s="74"/>
      <c r="AR204" s="74"/>
      <c r="AS204" s="45"/>
      <c r="AT204" s="45"/>
      <c r="AU204" s="45"/>
      <c r="AV204" s="45"/>
      <c r="AW204" s="45"/>
      <c r="AX204" s="45"/>
      <c r="AY204" s="45"/>
      <c r="AZ204" s="111" t="s">
        <v>43</v>
      </c>
      <c r="BA204" s="45"/>
      <c r="BB204" s="45"/>
      <c r="BC204" s="45"/>
      <c r="BD204" s="45"/>
      <c r="BE204" s="3"/>
      <c r="BF204" s="3"/>
      <c r="BG204" s="3"/>
      <c r="BH204" s="3"/>
    </row>
    <row r="205" spans="1:60" ht="25.5" hidden="1" customHeight="1" x14ac:dyDescent="0.2">
      <c r="A205" s="61"/>
      <c r="B205" s="45"/>
      <c r="C205" s="415" t="s">
        <v>165</v>
      </c>
      <c r="D205" s="416"/>
      <c r="E205" s="416"/>
      <c r="F205" s="416"/>
      <c r="G205" s="416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  <c r="T205" s="416"/>
      <c r="U205" s="416"/>
      <c r="V205" s="416"/>
      <c r="W205" s="416"/>
      <c r="X205" s="416"/>
      <c r="Y205" s="416"/>
      <c r="Z205" s="416"/>
      <c r="AA205" s="416"/>
      <c r="AB205" s="417"/>
      <c r="AC205" s="45"/>
      <c r="AD205" s="45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45"/>
      <c r="AT205" s="45"/>
      <c r="AU205" s="45"/>
      <c r="AV205" s="45"/>
      <c r="AW205" s="45"/>
      <c r="AX205" s="45"/>
      <c r="AY205" s="45"/>
      <c r="AZ205" s="136" t="s">
        <v>44</v>
      </c>
      <c r="BA205" s="45"/>
      <c r="BB205" s="45"/>
      <c r="BC205" s="45"/>
      <c r="BD205" s="45"/>
      <c r="BE205" s="3"/>
      <c r="BF205" s="3"/>
      <c r="BG205" s="3"/>
      <c r="BH205" s="3"/>
    </row>
    <row r="206" spans="1:60" ht="25.5" hidden="1" customHeight="1" x14ac:dyDescent="0.15">
      <c r="A206" s="61"/>
      <c r="B206" s="45"/>
      <c r="C206" s="418"/>
      <c r="D206" s="419"/>
      <c r="E206" s="419"/>
      <c r="F206" s="419"/>
      <c r="G206" s="419"/>
      <c r="H206" s="419"/>
      <c r="I206" s="419"/>
      <c r="J206" s="419"/>
      <c r="K206" s="419"/>
      <c r="L206" s="419"/>
      <c r="M206" s="419"/>
      <c r="N206" s="419"/>
      <c r="O206" s="419"/>
      <c r="P206" s="419"/>
      <c r="Q206" s="419"/>
      <c r="R206" s="419"/>
      <c r="S206" s="419"/>
      <c r="T206" s="419"/>
      <c r="U206" s="419"/>
      <c r="V206" s="419"/>
      <c r="W206" s="419"/>
      <c r="X206" s="419"/>
      <c r="Y206" s="419"/>
      <c r="Z206" s="419"/>
      <c r="AA206" s="419"/>
      <c r="AB206" s="420"/>
      <c r="AC206" s="45"/>
      <c r="AD206" s="45"/>
      <c r="AE206" s="72" t="s">
        <v>45</v>
      </c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45"/>
      <c r="AT206" s="45"/>
      <c r="AU206" s="45"/>
      <c r="AV206" s="45"/>
      <c r="AW206" s="45" t="s">
        <v>46</v>
      </c>
      <c r="AX206" s="45"/>
      <c r="AY206" s="45"/>
      <c r="AZ206" s="45" t="s">
        <v>47</v>
      </c>
      <c r="BA206" s="137"/>
      <c r="BB206" s="45"/>
      <c r="BC206" s="45"/>
      <c r="BD206" s="45"/>
      <c r="BE206" s="3"/>
      <c r="BF206" s="3"/>
      <c r="BG206" s="3"/>
      <c r="BH206" s="3"/>
    </row>
    <row r="207" spans="1:60" s="59" customFormat="1" ht="25.5" hidden="1" customHeight="1" x14ac:dyDescent="0.15">
      <c r="A207" s="61"/>
      <c r="B207" s="45"/>
      <c r="C207" s="418"/>
      <c r="D207" s="419"/>
      <c r="E207" s="419"/>
      <c r="F207" s="419"/>
      <c r="G207" s="419"/>
      <c r="H207" s="419"/>
      <c r="I207" s="419"/>
      <c r="J207" s="419"/>
      <c r="K207" s="419"/>
      <c r="L207" s="419"/>
      <c r="M207" s="419"/>
      <c r="N207" s="419"/>
      <c r="O207" s="419"/>
      <c r="P207" s="419"/>
      <c r="Q207" s="419"/>
      <c r="R207" s="419"/>
      <c r="S207" s="419"/>
      <c r="T207" s="419"/>
      <c r="U207" s="419"/>
      <c r="V207" s="419"/>
      <c r="W207" s="419"/>
      <c r="X207" s="419"/>
      <c r="Y207" s="419"/>
      <c r="Z207" s="419"/>
      <c r="AA207" s="419"/>
      <c r="AB207" s="420"/>
      <c r="AC207" s="48"/>
      <c r="AD207" s="48"/>
      <c r="AE207" s="421" t="s">
        <v>59</v>
      </c>
      <c r="AF207" s="422"/>
      <c r="AG207" s="422"/>
      <c r="AH207" s="422"/>
      <c r="AI207" s="422"/>
      <c r="AJ207" s="422"/>
      <c r="AK207" s="423"/>
      <c r="AL207" s="427">
        <f>IF(AZ197=0,0,ROUNDUP(AW207/AZ197,3))</f>
        <v>0</v>
      </c>
      <c r="AM207" s="428"/>
      <c r="AN207" s="428"/>
      <c r="AO207" s="428"/>
      <c r="AP207" s="428"/>
      <c r="AQ207" s="429"/>
      <c r="AR207" s="74"/>
      <c r="AS207" s="45"/>
      <c r="AT207" s="45"/>
      <c r="AU207" s="57"/>
      <c r="AV207" s="433" t="s">
        <v>49</v>
      </c>
      <c r="AW207" s="434">
        <f>IF(AW197-AW202&gt;0,IF(AW197-AW202&gt;AZ197,AZ197,AW197-AW202),0)</f>
        <v>0</v>
      </c>
      <c r="AX207" s="435" t="s">
        <v>50</v>
      </c>
      <c r="AY207" s="435"/>
      <c r="AZ207" s="137"/>
      <c r="BA207" s="137"/>
      <c r="BB207" s="57"/>
      <c r="BC207" s="57"/>
      <c r="BD207" s="57"/>
      <c r="BE207" s="54"/>
      <c r="BF207" s="54"/>
      <c r="BG207" s="54"/>
      <c r="BH207" s="54"/>
    </row>
    <row r="208" spans="1:60" ht="35.25" hidden="1" customHeight="1" x14ac:dyDescent="0.15">
      <c r="A208" s="75"/>
      <c r="B208" s="45"/>
      <c r="C208" s="418"/>
      <c r="D208" s="419"/>
      <c r="E208" s="419"/>
      <c r="F208" s="419"/>
      <c r="G208" s="419"/>
      <c r="H208" s="419"/>
      <c r="I208" s="419"/>
      <c r="J208" s="419"/>
      <c r="K208" s="419"/>
      <c r="L208" s="419"/>
      <c r="M208" s="419"/>
      <c r="N208" s="419"/>
      <c r="O208" s="419"/>
      <c r="P208" s="419"/>
      <c r="Q208" s="419"/>
      <c r="R208" s="419"/>
      <c r="S208" s="419"/>
      <c r="T208" s="419"/>
      <c r="U208" s="419"/>
      <c r="V208" s="419"/>
      <c r="W208" s="419"/>
      <c r="X208" s="419"/>
      <c r="Y208" s="419"/>
      <c r="Z208" s="419"/>
      <c r="AA208" s="419"/>
      <c r="AB208" s="420"/>
      <c r="AC208" s="45"/>
      <c r="AD208" s="45"/>
      <c r="AE208" s="424"/>
      <c r="AF208" s="425"/>
      <c r="AG208" s="425"/>
      <c r="AH208" s="425"/>
      <c r="AI208" s="425"/>
      <c r="AJ208" s="425"/>
      <c r="AK208" s="426"/>
      <c r="AL208" s="430"/>
      <c r="AM208" s="431"/>
      <c r="AN208" s="431"/>
      <c r="AO208" s="431"/>
      <c r="AP208" s="431"/>
      <c r="AQ208" s="432"/>
      <c r="AR208" s="74"/>
      <c r="AS208" s="45"/>
      <c r="AT208" s="45"/>
      <c r="AU208" s="433"/>
      <c r="AV208" s="433"/>
      <c r="AW208" s="434"/>
      <c r="AX208" s="435"/>
      <c r="AY208" s="435"/>
      <c r="AZ208" s="45"/>
      <c r="BA208" s="45"/>
      <c r="BB208" s="45"/>
      <c r="BC208" s="45"/>
      <c r="BD208" s="45"/>
      <c r="BE208" s="3"/>
      <c r="BF208" s="3"/>
      <c r="BG208" s="3"/>
      <c r="BH208" s="3"/>
    </row>
    <row r="209" spans="1:60" ht="25.5" hidden="1" customHeight="1" x14ac:dyDescent="0.15">
      <c r="A209" s="75"/>
      <c r="B209" s="45"/>
      <c r="C209" s="418"/>
      <c r="D209" s="419"/>
      <c r="E209" s="419"/>
      <c r="F209" s="419"/>
      <c r="G209" s="419"/>
      <c r="H209" s="419"/>
      <c r="I209" s="419"/>
      <c r="J209" s="419"/>
      <c r="K209" s="419"/>
      <c r="L209" s="419"/>
      <c r="M209" s="419"/>
      <c r="N209" s="419"/>
      <c r="O209" s="419"/>
      <c r="P209" s="419"/>
      <c r="Q209" s="419"/>
      <c r="R209" s="419"/>
      <c r="S209" s="419"/>
      <c r="T209" s="419"/>
      <c r="U209" s="419"/>
      <c r="V209" s="419"/>
      <c r="W209" s="419"/>
      <c r="X209" s="419"/>
      <c r="Y209" s="419"/>
      <c r="Z209" s="419"/>
      <c r="AA209" s="419"/>
      <c r="AB209" s="420"/>
      <c r="AC209" s="45"/>
      <c r="AD209" s="45"/>
      <c r="AE209" s="45"/>
      <c r="AF209" s="45"/>
      <c r="AG209" s="45"/>
      <c r="AH209" s="45"/>
      <c r="AI209" s="45"/>
      <c r="AJ209" s="45"/>
      <c r="AK209" s="63" t="s">
        <v>31</v>
      </c>
      <c r="AL209" s="45"/>
      <c r="AM209" s="48"/>
      <c r="AN209" s="48"/>
      <c r="AO209" s="48"/>
      <c r="AP209" s="45"/>
      <c r="AQ209" s="45"/>
      <c r="AR209" s="45"/>
      <c r="AS209" s="45"/>
      <c r="AT209" s="45"/>
      <c r="AU209" s="433"/>
      <c r="AV209" s="45"/>
      <c r="AW209" s="45"/>
      <c r="AX209" s="45"/>
      <c r="AY209" s="45"/>
      <c r="AZ209" s="45"/>
      <c r="BA209" s="45"/>
      <c r="BB209" s="45"/>
      <c r="BC209" s="45"/>
      <c r="BD209" s="45"/>
      <c r="BE209" s="3"/>
      <c r="BF209" s="3"/>
      <c r="BG209" s="3"/>
      <c r="BH209" s="3"/>
    </row>
    <row r="210" spans="1:60" ht="25.5" hidden="1" customHeight="1" x14ac:dyDescent="0.15">
      <c r="A210" s="61"/>
      <c r="B210" s="44"/>
      <c r="C210" s="418"/>
      <c r="D210" s="419"/>
      <c r="E210" s="419"/>
      <c r="F210" s="419"/>
      <c r="G210" s="419"/>
      <c r="H210" s="419"/>
      <c r="I210" s="419"/>
      <c r="J210" s="419"/>
      <c r="K210" s="419"/>
      <c r="L210" s="419"/>
      <c r="M210" s="419"/>
      <c r="N210" s="419"/>
      <c r="O210" s="419"/>
      <c r="P210" s="419"/>
      <c r="Q210" s="419"/>
      <c r="R210" s="419"/>
      <c r="S210" s="419"/>
      <c r="T210" s="419"/>
      <c r="U210" s="419"/>
      <c r="V210" s="419"/>
      <c r="W210" s="419"/>
      <c r="X210" s="419"/>
      <c r="Y210" s="419"/>
      <c r="Z210" s="419"/>
      <c r="AA210" s="419"/>
      <c r="AB210" s="420"/>
      <c r="AC210" s="45"/>
      <c r="AD210" s="45"/>
      <c r="AE210" s="45"/>
      <c r="AF210" s="45"/>
      <c r="AG210" s="45"/>
      <c r="AH210" s="45"/>
      <c r="AI210" s="45"/>
      <c r="AJ210" s="45"/>
      <c r="AK210" s="64" t="s">
        <v>51</v>
      </c>
      <c r="AL210" s="45"/>
      <c r="AM210" s="48"/>
      <c r="AN210" s="48"/>
      <c r="AO210" s="48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3"/>
      <c r="BF210" s="3"/>
      <c r="BG210" s="3"/>
      <c r="BH210" s="3"/>
    </row>
    <row r="211" spans="1:60" ht="25.5" hidden="1" customHeight="1" x14ac:dyDescent="0.15">
      <c r="A211" s="61"/>
      <c r="B211" s="44"/>
      <c r="C211" s="407" t="s">
        <v>52</v>
      </c>
      <c r="D211" s="408"/>
      <c r="E211" s="409" t="s">
        <v>60</v>
      </c>
      <c r="F211" s="409"/>
      <c r="G211" s="409"/>
      <c r="H211" s="409"/>
      <c r="I211" s="409"/>
      <c r="J211" s="409"/>
      <c r="K211" s="409"/>
      <c r="L211" s="409"/>
      <c r="M211" s="409"/>
      <c r="N211" s="409"/>
      <c r="O211" s="409"/>
      <c r="P211" s="409"/>
      <c r="Q211" s="409"/>
      <c r="R211" s="409"/>
      <c r="S211" s="409"/>
      <c r="T211" s="409"/>
      <c r="U211" s="409"/>
      <c r="V211" s="409"/>
      <c r="W211" s="409"/>
      <c r="X211" s="409"/>
      <c r="Y211" s="409"/>
      <c r="Z211" s="409"/>
      <c r="AA211" s="409"/>
      <c r="AB211" s="410"/>
      <c r="AC211" s="45"/>
      <c r="AD211" s="45"/>
      <c r="AE211" s="45"/>
      <c r="AF211" s="45"/>
      <c r="AG211" s="45"/>
      <c r="AH211" s="45"/>
      <c r="AI211" s="45"/>
      <c r="AJ211" s="45"/>
      <c r="AK211" s="64"/>
      <c r="AL211" s="45"/>
      <c r="AM211" s="48"/>
      <c r="AN211" s="48"/>
      <c r="AO211" s="48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3"/>
      <c r="BF211" s="3"/>
      <c r="BG211" s="3"/>
      <c r="BH211" s="3"/>
    </row>
    <row r="212" spans="1:60" ht="55.5" customHeight="1" x14ac:dyDescent="0.15">
      <c r="A212" s="65"/>
      <c r="B212" s="411" t="s">
        <v>70</v>
      </c>
      <c r="C212" s="411"/>
      <c r="D212" s="411"/>
      <c r="E212" s="411"/>
      <c r="F212" s="411"/>
      <c r="G212" s="411"/>
      <c r="H212" s="411"/>
      <c r="I212" s="411"/>
      <c r="J212" s="411"/>
      <c r="K212" s="411"/>
      <c r="L212" s="411"/>
      <c r="M212" s="411"/>
      <c r="N212" s="411"/>
      <c r="O212" s="411"/>
      <c r="P212" s="411"/>
      <c r="Q212" s="411"/>
      <c r="R212" s="411"/>
      <c r="S212" s="411"/>
      <c r="T212" s="411"/>
      <c r="U212" s="411"/>
      <c r="V212" s="411"/>
      <c r="W212" s="411"/>
      <c r="X212" s="411"/>
      <c r="Y212" s="411"/>
      <c r="Z212" s="411"/>
      <c r="AA212" s="411"/>
      <c r="AB212" s="411"/>
      <c r="AC212" s="411"/>
      <c r="AD212" s="411"/>
      <c r="AE212" s="411"/>
      <c r="AF212" s="411"/>
      <c r="AG212" s="411"/>
      <c r="AH212" s="411"/>
      <c r="AI212" s="411"/>
      <c r="AJ212" s="411"/>
      <c r="AK212" s="411"/>
      <c r="AL212" s="411"/>
      <c r="AM212" s="411"/>
      <c r="AN212" s="411"/>
      <c r="AO212" s="411"/>
      <c r="AP212" s="411"/>
      <c r="AQ212" s="68"/>
      <c r="AR212" s="68"/>
      <c r="AS212" s="68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3"/>
      <c r="BF212" s="3"/>
      <c r="BG212" s="3"/>
      <c r="BH212" s="3"/>
    </row>
    <row r="213" spans="1:60" s="11" customFormat="1" ht="28.5" customHeight="1" x14ac:dyDescent="0.15">
      <c r="A213" s="5" t="s">
        <v>136</v>
      </c>
      <c r="B213" s="6"/>
      <c r="C213" s="6"/>
      <c r="D213" s="7"/>
      <c r="E213" s="6"/>
      <c r="F213" s="6"/>
      <c r="G213" s="6"/>
      <c r="H213" s="6"/>
      <c r="I213" s="6"/>
      <c r="J213" s="6"/>
      <c r="K213" s="6"/>
      <c r="L213" s="7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77"/>
      <c r="AF213" s="77"/>
      <c r="AG213" s="77"/>
      <c r="AH213" s="77"/>
      <c r="AI213" s="77"/>
      <c r="AJ213" s="77"/>
      <c r="AK213" s="6"/>
      <c r="AL213" s="77"/>
      <c r="AM213" s="6"/>
      <c r="AN213" s="6"/>
      <c r="AO213" s="6"/>
      <c r="AP213" s="77"/>
      <c r="AQ213" s="77"/>
      <c r="AR213" s="77"/>
      <c r="AS213" s="1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10"/>
      <c r="BF213" s="10"/>
      <c r="BG213" s="10"/>
      <c r="BH213" s="10"/>
    </row>
    <row r="214" spans="1:60" ht="33" customHeight="1" thickBot="1" x14ac:dyDescent="0.2">
      <c r="A214" s="78"/>
      <c r="B214" s="78"/>
      <c r="C214" s="78" t="s">
        <v>71</v>
      </c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3"/>
      <c r="BF214" s="3"/>
      <c r="BG214" s="3"/>
      <c r="BH214" s="3"/>
    </row>
    <row r="215" spans="1:60" ht="18.75" customHeight="1" x14ac:dyDescent="0.15">
      <c r="C215" s="342" t="s">
        <v>72</v>
      </c>
      <c r="D215" s="343"/>
      <c r="E215" s="343"/>
      <c r="F215" s="343"/>
      <c r="G215" s="343"/>
      <c r="H215" s="343"/>
      <c r="I215" s="412"/>
      <c r="J215" s="342" t="s">
        <v>73</v>
      </c>
      <c r="K215" s="343"/>
      <c r="L215" s="343"/>
      <c r="M215" s="343"/>
      <c r="N215" s="343"/>
      <c r="O215" s="343"/>
      <c r="P215" s="343"/>
      <c r="Q215" s="343"/>
      <c r="R215" s="343"/>
      <c r="S215" s="343"/>
      <c r="T215" s="343"/>
      <c r="U215" s="343"/>
      <c r="V215" s="343"/>
      <c r="W215" s="343"/>
      <c r="X215" s="343"/>
      <c r="Y215" s="343"/>
      <c r="Z215" s="343"/>
      <c r="AA215" s="343"/>
      <c r="AB215" s="343"/>
      <c r="AC215" s="343"/>
      <c r="AD215" s="343"/>
      <c r="AE215" s="343"/>
      <c r="AF215" s="343"/>
      <c r="AG215" s="193" t="s">
        <v>74</v>
      </c>
      <c r="AH215" s="414"/>
      <c r="AI215" s="414"/>
      <c r="AJ215" s="414"/>
      <c r="AK215" s="414"/>
      <c r="AL215" s="414"/>
      <c r="AM215" s="414"/>
      <c r="AN215" s="414"/>
      <c r="AO215" s="194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3"/>
      <c r="BF215" s="3"/>
      <c r="BG215" s="3"/>
      <c r="BH215" s="3"/>
    </row>
    <row r="216" spans="1:60" x14ac:dyDescent="0.15">
      <c r="C216" s="160"/>
      <c r="D216" s="161"/>
      <c r="E216" s="161"/>
      <c r="F216" s="161"/>
      <c r="G216" s="161"/>
      <c r="H216" s="161"/>
      <c r="I216" s="413"/>
      <c r="J216" s="160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95"/>
      <c r="AH216" s="151"/>
      <c r="AI216" s="151"/>
      <c r="AJ216" s="151"/>
      <c r="AK216" s="151"/>
      <c r="AL216" s="151"/>
      <c r="AM216" s="151"/>
      <c r="AN216" s="151"/>
      <c r="AO216" s="196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3"/>
      <c r="BF216" s="3"/>
      <c r="BG216" s="3"/>
      <c r="BH216" s="3"/>
    </row>
    <row r="217" spans="1:60" ht="18.75" customHeight="1" x14ac:dyDescent="0.15">
      <c r="C217" s="388" t="s">
        <v>75</v>
      </c>
      <c r="D217" s="389"/>
      <c r="E217" s="389"/>
      <c r="F217" s="389"/>
      <c r="G217" s="389"/>
      <c r="H217" s="389"/>
      <c r="I217" s="390"/>
      <c r="J217" s="79" t="s">
        <v>76</v>
      </c>
      <c r="K217" s="80" t="s">
        <v>77</v>
      </c>
      <c r="L217" s="80"/>
      <c r="M217" s="80"/>
      <c r="N217" s="81"/>
      <c r="O217" s="82" t="s">
        <v>78</v>
      </c>
      <c r="P217" s="397">
        <v>1000</v>
      </c>
      <c r="Q217" s="397"/>
      <c r="R217" s="397"/>
      <c r="S217" s="82" t="s">
        <v>79</v>
      </c>
      <c r="T217" s="83"/>
      <c r="U217" s="83" t="s">
        <v>80</v>
      </c>
      <c r="V217" s="397">
        <v>1000</v>
      </c>
      <c r="W217" s="397"/>
      <c r="X217" s="397"/>
      <c r="Y217" s="83" t="s">
        <v>81</v>
      </c>
      <c r="Z217" s="83"/>
      <c r="AA217" s="84" t="s">
        <v>82</v>
      </c>
      <c r="AB217" s="84"/>
      <c r="AC217" s="84"/>
      <c r="AD217" s="83"/>
      <c r="AE217" s="83"/>
      <c r="AF217" s="81"/>
      <c r="AG217" s="85"/>
      <c r="AH217" s="86"/>
      <c r="AI217" s="86"/>
      <c r="AJ217" s="86"/>
      <c r="AK217" s="86"/>
      <c r="AL217" s="86"/>
      <c r="AM217" s="86"/>
      <c r="AN217" s="86"/>
      <c r="AO217" s="87"/>
      <c r="AP217" s="18"/>
      <c r="AQ217" s="18"/>
      <c r="AR217" s="18"/>
      <c r="AS217" s="18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3"/>
      <c r="BF217" s="3"/>
      <c r="BG217" s="3"/>
      <c r="BH217" s="3"/>
    </row>
    <row r="218" spans="1:60" ht="18.75" customHeight="1" x14ac:dyDescent="0.15">
      <c r="C218" s="391"/>
      <c r="D218" s="392"/>
      <c r="E218" s="392"/>
      <c r="F218" s="392"/>
      <c r="G218" s="392"/>
      <c r="H218" s="392"/>
      <c r="I218" s="393"/>
      <c r="J218" s="88"/>
      <c r="K218" s="89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90"/>
      <c r="Z218" s="74"/>
      <c r="AA218" s="74"/>
      <c r="AB218" s="74"/>
      <c r="AC218" s="74"/>
      <c r="AD218" s="74"/>
      <c r="AE218" s="74"/>
      <c r="AF218" s="91" t="s">
        <v>83</v>
      </c>
      <c r="AG218" s="398" t="s">
        <v>84</v>
      </c>
      <c r="AH218" s="399"/>
      <c r="AI218" s="399"/>
      <c r="AJ218" s="399"/>
      <c r="AK218" s="399"/>
      <c r="AL218" s="399"/>
      <c r="AM218" s="400" t="s">
        <v>85</v>
      </c>
      <c r="AN218" s="400"/>
      <c r="AO218" s="401"/>
      <c r="AP218" s="18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3"/>
      <c r="BF218" s="3"/>
      <c r="BG218" s="3"/>
      <c r="BH218" s="3"/>
    </row>
    <row r="219" spans="1:60" ht="28.5" customHeight="1" x14ac:dyDescent="0.15">
      <c r="C219" s="391"/>
      <c r="D219" s="392"/>
      <c r="E219" s="392"/>
      <c r="F219" s="392"/>
      <c r="G219" s="392"/>
      <c r="H219" s="392"/>
      <c r="I219" s="393"/>
      <c r="J219" s="92"/>
      <c r="K219" s="402">
        <v>20</v>
      </c>
      <c r="L219" s="402"/>
      <c r="M219" s="93"/>
      <c r="N219" s="18"/>
      <c r="O219" s="94" t="s">
        <v>86</v>
      </c>
      <c r="P219" s="95" t="str">
        <f>AA217</f>
        <v>加算単位</v>
      </c>
      <c r="Q219" s="95"/>
      <c r="R219" s="95"/>
      <c r="S219" s="81"/>
      <c r="T219" s="74" t="s">
        <v>87</v>
      </c>
      <c r="U219" s="402">
        <v>20</v>
      </c>
      <c r="V219" s="402"/>
      <c r="W219" s="93"/>
      <c r="X219" s="18"/>
      <c r="Y219" s="94" t="s">
        <v>88</v>
      </c>
      <c r="Z219" s="373" t="s">
        <v>30</v>
      </c>
      <c r="AA219" s="373"/>
      <c r="AB219" s="373"/>
      <c r="AC219" s="18" t="s">
        <v>85</v>
      </c>
      <c r="AD219" s="74"/>
      <c r="AE219" s="74"/>
      <c r="AF219" s="74"/>
      <c r="AG219" s="398"/>
      <c r="AH219" s="399"/>
      <c r="AI219" s="399"/>
      <c r="AJ219" s="399"/>
      <c r="AK219" s="399"/>
      <c r="AL219" s="399"/>
      <c r="AM219" s="400"/>
      <c r="AN219" s="400"/>
      <c r="AO219" s="401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3"/>
      <c r="BF219" s="3"/>
      <c r="BG219" s="3"/>
      <c r="BH219" s="3"/>
    </row>
    <row r="220" spans="1:60" ht="28.5" customHeight="1" x14ac:dyDescent="0.15">
      <c r="C220" s="394"/>
      <c r="D220" s="395"/>
      <c r="E220" s="395"/>
      <c r="F220" s="395"/>
      <c r="G220" s="395"/>
      <c r="H220" s="395"/>
      <c r="I220" s="396"/>
      <c r="J220" s="96"/>
      <c r="K220" s="97" t="s">
        <v>89</v>
      </c>
      <c r="L220" s="98"/>
      <c r="M220" s="98"/>
      <c r="N220" s="98"/>
      <c r="O220" s="74"/>
      <c r="P220" s="99"/>
      <c r="Q220" s="100"/>
      <c r="R220" s="100"/>
      <c r="S220" s="81"/>
      <c r="T220" s="100"/>
      <c r="U220" s="100"/>
      <c r="V220" s="100"/>
      <c r="W220" s="100"/>
      <c r="X220" s="100"/>
      <c r="Y220" s="100"/>
      <c r="Z220" s="99"/>
      <c r="AA220" s="101"/>
      <c r="AB220" s="101"/>
      <c r="AC220" s="98"/>
      <c r="AD220" s="98"/>
      <c r="AE220" s="98"/>
      <c r="AF220" s="98"/>
      <c r="AG220" s="398"/>
      <c r="AH220" s="399"/>
      <c r="AI220" s="399"/>
      <c r="AJ220" s="399"/>
      <c r="AK220" s="399"/>
      <c r="AL220" s="399"/>
      <c r="AM220" s="400"/>
      <c r="AN220" s="400"/>
      <c r="AO220" s="401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3"/>
      <c r="BF220" s="3"/>
      <c r="BG220" s="3"/>
      <c r="BH220" s="3"/>
    </row>
    <row r="221" spans="1:60" ht="18.75" customHeight="1" x14ac:dyDescent="0.15">
      <c r="C221" s="403" t="s">
        <v>90</v>
      </c>
      <c r="D221" s="369"/>
      <c r="E221" s="369"/>
      <c r="F221" s="369"/>
      <c r="G221" s="369"/>
      <c r="H221" s="369"/>
      <c r="I221" s="370"/>
      <c r="J221" s="102"/>
      <c r="K221" s="83"/>
      <c r="L221" s="83"/>
      <c r="M221" s="83"/>
      <c r="N221" s="83"/>
      <c r="O221" s="103"/>
      <c r="P221" s="104"/>
      <c r="Q221" s="104"/>
      <c r="R221" s="104"/>
      <c r="S221" s="104"/>
      <c r="T221" s="104"/>
      <c r="U221" s="104"/>
      <c r="V221" s="104"/>
      <c r="W221" s="104"/>
      <c r="X221" s="103"/>
      <c r="Y221" s="105"/>
      <c r="Z221" s="105"/>
      <c r="AA221" s="83"/>
      <c r="AB221" s="83"/>
      <c r="AC221" s="83"/>
      <c r="AD221" s="83"/>
      <c r="AE221" s="83"/>
      <c r="AF221" s="83"/>
      <c r="AG221" s="398"/>
      <c r="AH221" s="399"/>
      <c r="AI221" s="399"/>
      <c r="AJ221" s="399"/>
      <c r="AK221" s="399"/>
      <c r="AL221" s="399"/>
      <c r="AM221" s="400"/>
      <c r="AN221" s="400"/>
      <c r="AO221" s="401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3"/>
      <c r="BF221" s="3"/>
      <c r="BG221" s="3"/>
      <c r="BH221" s="3"/>
    </row>
    <row r="222" spans="1:60" ht="18.75" customHeight="1" x14ac:dyDescent="0.15">
      <c r="C222" s="404"/>
      <c r="D222" s="405"/>
      <c r="E222" s="405"/>
      <c r="F222" s="405"/>
      <c r="G222" s="405"/>
      <c r="H222" s="405"/>
      <c r="I222" s="406"/>
      <c r="J222" s="106" t="s">
        <v>91</v>
      </c>
      <c r="K222" s="18"/>
      <c r="L222" s="18"/>
      <c r="M222" s="51"/>
      <c r="N222" s="74"/>
      <c r="O222" s="74"/>
      <c r="P222" s="51"/>
      <c r="Q222" s="74" t="s">
        <v>87</v>
      </c>
      <c r="R222" s="402">
        <v>0.2</v>
      </c>
      <c r="S222" s="402"/>
      <c r="T222" s="402"/>
      <c r="U222" s="18"/>
      <c r="V222" s="18"/>
      <c r="W222" s="94" t="s">
        <v>88</v>
      </c>
      <c r="X222" s="373" t="s">
        <v>49</v>
      </c>
      <c r="Y222" s="373"/>
      <c r="Z222" s="373"/>
      <c r="AA222" s="18" t="s">
        <v>85</v>
      </c>
      <c r="AB222" s="18"/>
      <c r="AC222" s="18"/>
      <c r="AD222" s="74"/>
      <c r="AE222" s="74"/>
      <c r="AF222" s="74"/>
      <c r="AG222" s="374" t="s">
        <v>92</v>
      </c>
      <c r="AH222" s="152"/>
      <c r="AI222" s="152"/>
      <c r="AJ222" s="152"/>
      <c r="AK222" s="152"/>
      <c r="AL222" s="152"/>
      <c r="AM222" s="152"/>
      <c r="AN222" s="152"/>
      <c r="AO222" s="37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3"/>
      <c r="BF222" s="3"/>
      <c r="BG222" s="3"/>
      <c r="BH222" s="3"/>
    </row>
    <row r="223" spans="1:60" ht="18.75" customHeight="1" x14ac:dyDescent="0.15">
      <c r="C223" s="404"/>
      <c r="D223" s="405"/>
      <c r="E223" s="405"/>
      <c r="F223" s="405"/>
      <c r="G223" s="405"/>
      <c r="H223" s="405"/>
      <c r="I223" s="406"/>
      <c r="J223" s="107"/>
      <c r="K223" s="51"/>
      <c r="L223" s="51"/>
      <c r="M223" s="51"/>
      <c r="N223" s="74"/>
      <c r="O223" s="74"/>
      <c r="P223" s="51"/>
      <c r="Q223" s="51"/>
      <c r="R223" s="18"/>
      <c r="S223" s="18"/>
      <c r="T223" s="18"/>
      <c r="U223" s="18"/>
      <c r="V223" s="18"/>
      <c r="W223" s="18"/>
      <c r="X223" s="89"/>
      <c r="Y223" s="18"/>
      <c r="Z223" s="74"/>
      <c r="AA223" s="18"/>
      <c r="AB223" s="18"/>
      <c r="AC223" s="18"/>
      <c r="AD223" s="18"/>
      <c r="AE223" s="74"/>
      <c r="AF223" s="74"/>
      <c r="AG223" s="374"/>
      <c r="AH223" s="152"/>
      <c r="AI223" s="152"/>
      <c r="AJ223" s="152"/>
      <c r="AK223" s="152"/>
      <c r="AL223" s="152"/>
      <c r="AM223" s="152"/>
      <c r="AN223" s="152"/>
      <c r="AO223" s="37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3"/>
      <c r="BF223" s="3"/>
      <c r="BG223" s="3"/>
      <c r="BH223" s="3"/>
    </row>
    <row r="224" spans="1:60" ht="18.75" customHeight="1" thickBot="1" x14ac:dyDescent="0.2">
      <c r="C224" s="379" t="s">
        <v>93</v>
      </c>
      <c r="D224" s="371"/>
      <c r="E224" s="371"/>
      <c r="F224" s="371"/>
      <c r="G224" s="371"/>
      <c r="H224" s="371"/>
      <c r="I224" s="372"/>
      <c r="J224" s="96"/>
      <c r="K224" s="108"/>
      <c r="L224" s="108"/>
      <c r="M224" s="108"/>
      <c r="N224" s="98"/>
      <c r="O224" s="98"/>
      <c r="P224" s="108"/>
      <c r="Q224" s="108"/>
      <c r="R224" s="109"/>
      <c r="S224" s="109"/>
      <c r="T224" s="109"/>
      <c r="U224" s="109"/>
      <c r="V224" s="109"/>
      <c r="W224" s="109"/>
      <c r="X224" s="109"/>
      <c r="Y224" s="109"/>
      <c r="Z224" s="101"/>
      <c r="AA224" s="109"/>
      <c r="AB224" s="109"/>
      <c r="AC224" s="109"/>
      <c r="AD224" s="109"/>
      <c r="AE224" s="98"/>
      <c r="AF224" s="98"/>
      <c r="AG224" s="376"/>
      <c r="AH224" s="377"/>
      <c r="AI224" s="377"/>
      <c r="AJ224" s="377"/>
      <c r="AK224" s="377"/>
      <c r="AL224" s="377"/>
      <c r="AM224" s="377"/>
      <c r="AN224" s="377"/>
      <c r="AO224" s="378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3"/>
      <c r="BF224" s="3"/>
      <c r="BG224" s="3"/>
      <c r="BH224" s="3"/>
    </row>
    <row r="225" spans="3:60" x14ac:dyDescent="0.15">
      <c r="AG225" s="111"/>
      <c r="AH225" s="111"/>
      <c r="AI225" s="111"/>
      <c r="AJ225" s="111"/>
      <c r="AK225" s="111"/>
      <c r="AL225" s="111"/>
      <c r="AM225" s="111"/>
      <c r="AN225" s="111"/>
      <c r="AO225" s="111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3"/>
      <c r="BF225" s="3"/>
      <c r="BG225" s="3"/>
      <c r="BH225" s="3"/>
    </row>
    <row r="226" spans="3:60" x14ac:dyDescent="0.15">
      <c r="C226" s="1" t="s">
        <v>94</v>
      </c>
      <c r="AG226" s="111"/>
      <c r="AH226" s="111"/>
      <c r="AI226" s="111"/>
      <c r="AJ226" s="111"/>
      <c r="AK226" s="111"/>
      <c r="AL226" s="111"/>
      <c r="AM226" s="111"/>
      <c r="AN226" s="111"/>
      <c r="AO226" s="111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3"/>
      <c r="BF226" s="3"/>
      <c r="BG226" s="3"/>
      <c r="BH226" s="3"/>
    </row>
    <row r="227" spans="3:60" ht="37.5" customHeight="1" x14ac:dyDescent="0.15">
      <c r="C227" s="319" t="s">
        <v>95</v>
      </c>
      <c r="D227" s="314"/>
      <c r="E227" s="314"/>
      <c r="F227" s="314"/>
      <c r="G227" s="315"/>
      <c r="H227" s="343" t="s">
        <v>139</v>
      </c>
      <c r="I227" s="343"/>
      <c r="J227" s="343"/>
      <c r="K227" s="343"/>
      <c r="L227" s="343"/>
      <c r="M227" s="512"/>
      <c r="N227" s="512"/>
      <c r="O227" s="512"/>
      <c r="P227" s="512"/>
      <c r="Q227" s="512"/>
      <c r="R227" s="512"/>
      <c r="S227" s="512"/>
      <c r="T227" s="369" t="s">
        <v>96</v>
      </c>
      <c r="U227" s="369"/>
      <c r="V227" s="369"/>
      <c r="W227" s="380" t="s">
        <v>143</v>
      </c>
      <c r="X227" s="381"/>
      <c r="Y227" s="381"/>
      <c r="Z227" s="381"/>
      <c r="AA227" s="381"/>
      <c r="AB227" s="381"/>
      <c r="AC227" s="381"/>
      <c r="AD227" s="381"/>
      <c r="AE227" s="381"/>
      <c r="AF227" s="381"/>
      <c r="AG227" s="381"/>
      <c r="AH227" s="381"/>
      <c r="AI227" s="381"/>
      <c r="AJ227" s="381"/>
      <c r="AK227" s="381"/>
      <c r="AL227" s="381"/>
      <c r="AM227" s="381"/>
      <c r="AN227" s="381"/>
      <c r="AO227" s="381"/>
      <c r="AP227" s="381"/>
      <c r="AQ227" s="381"/>
      <c r="AR227" s="382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3"/>
      <c r="BF227" s="3"/>
      <c r="BG227" s="3"/>
      <c r="BH227" s="3"/>
    </row>
    <row r="228" spans="3:60" ht="18.75" customHeight="1" x14ac:dyDescent="0.15">
      <c r="C228" s="320"/>
      <c r="D228" s="280"/>
      <c r="E228" s="280"/>
      <c r="F228" s="280"/>
      <c r="G228" s="316"/>
      <c r="H228" s="161"/>
      <c r="I228" s="161"/>
      <c r="J228" s="161"/>
      <c r="K228" s="161"/>
      <c r="L228" s="161"/>
      <c r="M228" s="513"/>
      <c r="N228" s="513"/>
      <c r="O228" s="513"/>
      <c r="P228" s="513"/>
      <c r="Q228" s="513"/>
      <c r="R228" s="513"/>
      <c r="S228" s="513"/>
      <c r="T228" s="371"/>
      <c r="U228" s="371"/>
      <c r="V228" s="371"/>
      <c r="W228" s="383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/>
      <c r="AH228" s="154"/>
      <c r="AI228" s="154"/>
      <c r="AJ228" s="154"/>
      <c r="AK228" s="154"/>
      <c r="AL228" s="154"/>
      <c r="AM228" s="154"/>
      <c r="AN228" s="154"/>
      <c r="AO228" s="154"/>
      <c r="AP228" s="154"/>
      <c r="AQ228" s="154"/>
      <c r="AR228" s="384"/>
      <c r="AT228" s="45"/>
      <c r="AU228" s="45"/>
      <c r="AV228" s="137"/>
      <c r="AW228" s="45"/>
      <c r="AX228" s="45"/>
      <c r="AY228" s="45"/>
      <c r="AZ228" s="45"/>
      <c r="BA228" s="45"/>
      <c r="BB228" s="45"/>
      <c r="BC228" s="45"/>
      <c r="BD228" s="45"/>
      <c r="BE228" s="3"/>
      <c r="BF228" s="3"/>
      <c r="BG228" s="3"/>
      <c r="BH228" s="3"/>
    </row>
    <row r="229" spans="3:60" ht="37.5" customHeight="1" x14ac:dyDescent="0.15">
      <c r="C229" s="320"/>
      <c r="D229" s="280"/>
      <c r="E229" s="280"/>
      <c r="F229" s="280"/>
      <c r="G229" s="316"/>
      <c r="H229" s="343" t="s">
        <v>140</v>
      </c>
      <c r="I229" s="343"/>
      <c r="J229" s="343"/>
      <c r="K229" s="343"/>
      <c r="L229" s="343"/>
      <c r="M229" s="512"/>
      <c r="N229" s="512"/>
      <c r="O229" s="512"/>
      <c r="P229" s="512"/>
      <c r="Q229" s="512"/>
      <c r="R229" s="512"/>
      <c r="S229" s="512"/>
      <c r="T229" s="369" t="s">
        <v>96</v>
      </c>
      <c r="U229" s="369"/>
      <c r="V229" s="369"/>
      <c r="W229" s="383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/>
      <c r="AH229" s="154"/>
      <c r="AI229" s="154"/>
      <c r="AJ229" s="154"/>
      <c r="AK229" s="154"/>
      <c r="AL229" s="154"/>
      <c r="AM229" s="154"/>
      <c r="AN229" s="154"/>
      <c r="AO229" s="154"/>
      <c r="AP229" s="154"/>
      <c r="AQ229" s="154"/>
      <c r="AR229" s="384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3"/>
      <c r="BF229" s="3"/>
      <c r="BG229" s="3"/>
      <c r="BH229" s="3"/>
    </row>
    <row r="230" spans="3:60" ht="18.75" customHeight="1" x14ac:dyDescent="0.15">
      <c r="C230" s="320"/>
      <c r="D230" s="280"/>
      <c r="E230" s="280"/>
      <c r="F230" s="280"/>
      <c r="G230" s="316"/>
      <c r="H230" s="161"/>
      <c r="I230" s="161"/>
      <c r="J230" s="161"/>
      <c r="K230" s="161"/>
      <c r="L230" s="161"/>
      <c r="M230" s="513"/>
      <c r="N230" s="513"/>
      <c r="O230" s="513"/>
      <c r="P230" s="513"/>
      <c r="Q230" s="513"/>
      <c r="R230" s="513"/>
      <c r="S230" s="513"/>
      <c r="T230" s="371"/>
      <c r="U230" s="371"/>
      <c r="V230" s="371"/>
      <c r="W230" s="383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  <c r="AL230" s="154"/>
      <c r="AM230" s="154"/>
      <c r="AN230" s="154"/>
      <c r="AO230" s="154"/>
      <c r="AP230" s="154"/>
      <c r="AQ230" s="154"/>
      <c r="AR230" s="384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3"/>
      <c r="BF230" s="3"/>
      <c r="BG230" s="3"/>
      <c r="BH230" s="3"/>
    </row>
    <row r="231" spans="3:60" ht="37.5" customHeight="1" x14ac:dyDescent="0.15">
      <c r="C231" s="320"/>
      <c r="D231" s="280"/>
      <c r="E231" s="280"/>
      <c r="F231" s="280"/>
      <c r="G231" s="316"/>
      <c r="H231" s="343" t="s">
        <v>156</v>
      </c>
      <c r="I231" s="343"/>
      <c r="J231" s="343"/>
      <c r="K231" s="343"/>
      <c r="L231" s="343"/>
      <c r="M231" s="512"/>
      <c r="N231" s="512"/>
      <c r="O231" s="512"/>
      <c r="P231" s="512"/>
      <c r="Q231" s="512"/>
      <c r="R231" s="512"/>
      <c r="S231" s="512"/>
      <c r="T231" s="369" t="s">
        <v>96</v>
      </c>
      <c r="U231" s="369"/>
      <c r="V231" s="369"/>
      <c r="W231" s="383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  <c r="AL231" s="154"/>
      <c r="AM231" s="154"/>
      <c r="AN231" s="154"/>
      <c r="AO231" s="154"/>
      <c r="AP231" s="154"/>
      <c r="AQ231" s="154"/>
      <c r="AR231" s="384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3"/>
      <c r="BF231" s="3"/>
      <c r="BG231" s="3"/>
      <c r="BH231" s="3"/>
    </row>
    <row r="232" spans="3:60" ht="18.75" customHeight="1" x14ac:dyDescent="0.15">
      <c r="C232" s="321"/>
      <c r="D232" s="317"/>
      <c r="E232" s="317"/>
      <c r="F232" s="317"/>
      <c r="G232" s="318"/>
      <c r="H232" s="161"/>
      <c r="I232" s="161"/>
      <c r="J232" s="161"/>
      <c r="K232" s="161"/>
      <c r="L232" s="161"/>
      <c r="M232" s="513"/>
      <c r="N232" s="513"/>
      <c r="O232" s="513"/>
      <c r="P232" s="513"/>
      <c r="Q232" s="513"/>
      <c r="R232" s="513"/>
      <c r="S232" s="513"/>
      <c r="T232" s="371"/>
      <c r="U232" s="371"/>
      <c r="V232" s="371"/>
      <c r="W232" s="385"/>
      <c r="X232" s="386"/>
      <c r="Y232" s="386"/>
      <c r="Z232" s="386"/>
      <c r="AA232" s="386"/>
      <c r="AB232" s="386"/>
      <c r="AC232" s="386"/>
      <c r="AD232" s="386"/>
      <c r="AE232" s="386"/>
      <c r="AF232" s="386"/>
      <c r="AG232" s="386"/>
      <c r="AH232" s="386"/>
      <c r="AI232" s="386"/>
      <c r="AJ232" s="386"/>
      <c r="AK232" s="386"/>
      <c r="AL232" s="386"/>
      <c r="AM232" s="386"/>
      <c r="AN232" s="386"/>
      <c r="AO232" s="386"/>
      <c r="AP232" s="386"/>
      <c r="AQ232" s="386"/>
      <c r="AR232" s="387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3"/>
      <c r="BF232" s="3"/>
      <c r="BG232" s="3"/>
      <c r="BH232" s="3"/>
    </row>
    <row r="233" spans="3:60" x14ac:dyDescent="0.15">
      <c r="AG233" s="111"/>
      <c r="AH233" s="111"/>
      <c r="AI233" s="111"/>
      <c r="AJ233" s="111"/>
      <c r="AK233" s="111"/>
      <c r="AL233" s="111"/>
      <c r="AM233" s="111"/>
      <c r="AN233" s="111"/>
      <c r="AO233" s="111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3"/>
      <c r="BF233" s="3"/>
      <c r="BG233" s="3"/>
      <c r="BH233" s="3"/>
    </row>
    <row r="234" spans="3:60" ht="37.5" customHeight="1" x14ac:dyDescent="0.15">
      <c r="C234" s="319" t="s">
        <v>97</v>
      </c>
      <c r="D234" s="314"/>
      <c r="E234" s="314"/>
      <c r="F234" s="314"/>
      <c r="G234" s="315"/>
      <c r="H234" s="342" t="s">
        <v>139</v>
      </c>
      <c r="I234" s="343"/>
      <c r="J234" s="343"/>
      <c r="K234" s="343"/>
      <c r="L234" s="343"/>
      <c r="M234" s="512"/>
      <c r="N234" s="512"/>
      <c r="O234" s="512"/>
      <c r="P234" s="512"/>
      <c r="Q234" s="512"/>
      <c r="R234" s="512"/>
      <c r="S234" s="512"/>
      <c r="T234" s="369" t="s">
        <v>98</v>
      </c>
      <c r="U234" s="369"/>
      <c r="V234" s="370"/>
      <c r="W234" s="358" t="s">
        <v>99</v>
      </c>
      <c r="X234" s="359"/>
      <c r="Y234" s="359"/>
      <c r="Z234" s="359"/>
      <c r="AA234" s="359"/>
      <c r="AB234" s="359"/>
      <c r="AC234" s="359"/>
      <c r="AD234" s="359"/>
      <c r="AE234" s="359"/>
      <c r="AF234" s="359"/>
      <c r="AG234" s="359"/>
      <c r="AH234" s="359"/>
      <c r="AI234" s="359"/>
      <c r="AJ234" s="359"/>
      <c r="AK234" s="359"/>
      <c r="AL234" s="359"/>
      <c r="AM234" s="359"/>
      <c r="AN234" s="359"/>
      <c r="AO234" s="359"/>
      <c r="AP234" s="359"/>
      <c r="AQ234" s="359"/>
      <c r="AR234" s="360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3"/>
      <c r="BF234" s="3"/>
      <c r="BG234" s="3"/>
      <c r="BH234" s="3"/>
    </row>
    <row r="235" spans="3:60" ht="18.75" customHeight="1" x14ac:dyDescent="0.15">
      <c r="C235" s="320"/>
      <c r="D235" s="280"/>
      <c r="E235" s="280"/>
      <c r="F235" s="280"/>
      <c r="G235" s="316"/>
      <c r="H235" s="160"/>
      <c r="I235" s="161"/>
      <c r="J235" s="161"/>
      <c r="K235" s="161"/>
      <c r="L235" s="161"/>
      <c r="M235" s="513"/>
      <c r="N235" s="513"/>
      <c r="O235" s="513"/>
      <c r="P235" s="513"/>
      <c r="Q235" s="513"/>
      <c r="R235" s="513"/>
      <c r="S235" s="513"/>
      <c r="T235" s="371"/>
      <c r="U235" s="371"/>
      <c r="V235" s="372"/>
      <c r="W235" s="361"/>
      <c r="X235" s="362"/>
      <c r="Y235" s="362"/>
      <c r="Z235" s="362"/>
      <c r="AA235" s="362"/>
      <c r="AB235" s="362"/>
      <c r="AC235" s="362"/>
      <c r="AD235" s="362"/>
      <c r="AE235" s="362"/>
      <c r="AF235" s="362"/>
      <c r="AG235" s="362"/>
      <c r="AH235" s="362"/>
      <c r="AI235" s="362"/>
      <c r="AJ235" s="362"/>
      <c r="AK235" s="362"/>
      <c r="AL235" s="362"/>
      <c r="AM235" s="362"/>
      <c r="AN235" s="362"/>
      <c r="AO235" s="362"/>
      <c r="AP235" s="362"/>
      <c r="AQ235" s="362"/>
      <c r="AR235" s="363"/>
      <c r="AT235" s="45"/>
      <c r="AU235" s="45"/>
      <c r="AV235" s="137"/>
      <c r="AW235" s="45"/>
      <c r="AX235" s="45"/>
      <c r="AY235" s="45"/>
      <c r="AZ235" s="45"/>
      <c r="BA235" s="45"/>
      <c r="BB235" s="45"/>
      <c r="BC235" s="45"/>
      <c r="BD235" s="45"/>
      <c r="BE235" s="3"/>
      <c r="BF235" s="3"/>
      <c r="BG235" s="3"/>
      <c r="BH235" s="3"/>
    </row>
    <row r="236" spans="3:60" ht="37.5" customHeight="1" x14ac:dyDescent="0.15">
      <c r="C236" s="320"/>
      <c r="D236" s="280"/>
      <c r="E236" s="280"/>
      <c r="F236" s="280"/>
      <c r="G236" s="316"/>
      <c r="H236" s="342" t="s">
        <v>140</v>
      </c>
      <c r="I236" s="343"/>
      <c r="J236" s="343"/>
      <c r="K236" s="343"/>
      <c r="L236" s="343"/>
      <c r="M236" s="512"/>
      <c r="N236" s="512"/>
      <c r="O236" s="512"/>
      <c r="P236" s="512"/>
      <c r="Q236" s="512"/>
      <c r="R236" s="512"/>
      <c r="S236" s="512"/>
      <c r="T236" s="369" t="s">
        <v>98</v>
      </c>
      <c r="U236" s="369"/>
      <c r="V236" s="370"/>
      <c r="W236" s="361"/>
      <c r="X236" s="362"/>
      <c r="Y236" s="362"/>
      <c r="Z236" s="362"/>
      <c r="AA236" s="362"/>
      <c r="AB236" s="362"/>
      <c r="AC236" s="362"/>
      <c r="AD236" s="362"/>
      <c r="AE236" s="362"/>
      <c r="AF236" s="362"/>
      <c r="AG236" s="362"/>
      <c r="AH236" s="362"/>
      <c r="AI236" s="362"/>
      <c r="AJ236" s="362"/>
      <c r="AK236" s="362"/>
      <c r="AL236" s="362"/>
      <c r="AM236" s="362"/>
      <c r="AN236" s="362"/>
      <c r="AO236" s="362"/>
      <c r="AP236" s="362"/>
      <c r="AQ236" s="362"/>
      <c r="AR236" s="363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3"/>
      <c r="BF236" s="3"/>
      <c r="BG236" s="3"/>
      <c r="BH236" s="3"/>
    </row>
    <row r="237" spans="3:60" ht="18.75" customHeight="1" x14ac:dyDescent="0.15">
      <c r="C237" s="320"/>
      <c r="D237" s="280"/>
      <c r="E237" s="280"/>
      <c r="F237" s="280"/>
      <c r="G237" s="316"/>
      <c r="H237" s="160"/>
      <c r="I237" s="161"/>
      <c r="J237" s="161"/>
      <c r="K237" s="161"/>
      <c r="L237" s="161"/>
      <c r="M237" s="513"/>
      <c r="N237" s="513"/>
      <c r="O237" s="513"/>
      <c r="P237" s="513"/>
      <c r="Q237" s="513"/>
      <c r="R237" s="513"/>
      <c r="S237" s="513"/>
      <c r="T237" s="371"/>
      <c r="U237" s="371"/>
      <c r="V237" s="372"/>
      <c r="W237" s="361"/>
      <c r="X237" s="362"/>
      <c r="Y237" s="362"/>
      <c r="Z237" s="362"/>
      <c r="AA237" s="362"/>
      <c r="AB237" s="362"/>
      <c r="AC237" s="362"/>
      <c r="AD237" s="362"/>
      <c r="AE237" s="362"/>
      <c r="AF237" s="362"/>
      <c r="AG237" s="362"/>
      <c r="AH237" s="362"/>
      <c r="AI237" s="362"/>
      <c r="AJ237" s="362"/>
      <c r="AK237" s="362"/>
      <c r="AL237" s="362"/>
      <c r="AM237" s="362"/>
      <c r="AN237" s="362"/>
      <c r="AO237" s="362"/>
      <c r="AP237" s="362"/>
      <c r="AQ237" s="362"/>
      <c r="AR237" s="363"/>
      <c r="AT237" s="45"/>
      <c r="AU237" s="45"/>
      <c r="AV237" s="137"/>
      <c r="AW237" s="45"/>
      <c r="AX237" s="45"/>
      <c r="AY237" s="45"/>
      <c r="AZ237" s="45"/>
      <c r="BA237" s="45"/>
      <c r="BB237" s="45"/>
      <c r="BC237" s="45"/>
      <c r="BD237" s="45"/>
      <c r="BE237" s="3"/>
      <c r="BF237" s="3"/>
      <c r="BG237" s="3"/>
      <c r="BH237" s="3"/>
    </row>
    <row r="238" spans="3:60" ht="37.5" customHeight="1" x14ac:dyDescent="0.15">
      <c r="C238" s="320"/>
      <c r="D238" s="280"/>
      <c r="E238" s="280"/>
      <c r="F238" s="280"/>
      <c r="G238" s="316"/>
      <c r="H238" s="342" t="s">
        <v>156</v>
      </c>
      <c r="I238" s="343"/>
      <c r="J238" s="343"/>
      <c r="K238" s="343"/>
      <c r="L238" s="343"/>
      <c r="M238" s="512"/>
      <c r="N238" s="512"/>
      <c r="O238" s="512"/>
      <c r="P238" s="512"/>
      <c r="Q238" s="512"/>
      <c r="R238" s="512"/>
      <c r="S238" s="512"/>
      <c r="T238" s="369" t="s">
        <v>98</v>
      </c>
      <c r="U238" s="369"/>
      <c r="V238" s="370"/>
      <c r="W238" s="361"/>
      <c r="X238" s="362"/>
      <c r="Y238" s="362"/>
      <c r="Z238" s="362"/>
      <c r="AA238" s="362"/>
      <c r="AB238" s="362"/>
      <c r="AC238" s="362"/>
      <c r="AD238" s="362"/>
      <c r="AE238" s="362"/>
      <c r="AF238" s="362"/>
      <c r="AG238" s="362"/>
      <c r="AH238" s="362"/>
      <c r="AI238" s="362"/>
      <c r="AJ238" s="362"/>
      <c r="AK238" s="362"/>
      <c r="AL238" s="362"/>
      <c r="AM238" s="362"/>
      <c r="AN238" s="362"/>
      <c r="AO238" s="362"/>
      <c r="AP238" s="362"/>
      <c r="AQ238" s="362"/>
      <c r="AR238" s="363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3"/>
      <c r="BF238" s="3"/>
      <c r="BG238" s="3"/>
      <c r="BH238" s="3"/>
    </row>
    <row r="239" spans="3:60" ht="18.75" customHeight="1" x14ac:dyDescent="0.15">
      <c r="C239" s="321"/>
      <c r="D239" s="317"/>
      <c r="E239" s="317"/>
      <c r="F239" s="317"/>
      <c r="G239" s="318"/>
      <c r="H239" s="160"/>
      <c r="I239" s="161"/>
      <c r="J239" s="161"/>
      <c r="K239" s="161"/>
      <c r="L239" s="161"/>
      <c r="M239" s="513"/>
      <c r="N239" s="513"/>
      <c r="O239" s="513"/>
      <c r="P239" s="513"/>
      <c r="Q239" s="513"/>
      <c r="R239" s="513"/>
      <c r="S239" s="513"/>
      <c r="T239" s="371"/>
      <c r="U239" s="371"/>
      <c r="V239" s="372"/>
      <c r="W239" s="364"/>
      <c r="X239" s="365"/>
      <c r="Y239" s="365"/>
      <c r="Z239" s="365"/>
      <c r="AA239" s="365"/>
      <c r="AB239" s="365"/>
      <c r="AC239" s="365"/>
      <c r="AD239" s="365"/>
      <c r="AE239" s="365"/>
      <c r="AF239" s="365"/>
      <c r="AG239" s="365"/>
      <c r="AH239" s="365"/>
      <c r="AI239" s="365"/>
      <c r="AJ239" s="365"/>
      <c r="AK239" s="365"/>
      <c r="AL239" s="365"/>
      <c r="AM239" s="365"/>
      <c r="AN239" s="365"/>
      <c r="AO239" s="365"/>
      <c r="AP239" s="365"/>
      <c r="AQ239" s="365"/>
      <c r="AR239" s="366"/>
      <c r="AT239" s="45"/>
      <c r="AU239" s="45"/>
      <c r="AV239" s="137"/>
      <c r="AW239" s="45"/>
      <c r="AX239" s="45"/>
      <c r="AY239" s="45"/>
      <c r="AZ239" s="45"/>
      <c r="BA239" s="45"/>
      <c r="BB239" s="45"/>
      <c r="BC239" s="45"/>
      <c r="BD239" s="45"/>
      <c r="BE239" s="3"/>
      <c r="BF239" s="3"/>
      <c r="BG239" s="3"/>
      <c r="BH239" s="3"/>
    </row>
    <row r="240" spans="3:60" x14ac:dyDescent="0.15">
      <c r="AG240" s="111"/>
      <c r="AH240" s="111"/>
      <c r="AI240" s="111"/>
      <c r="AJ240" s="111"/>
      <c r="AK240" s="111"/>
      <c r="AL240" s="111"/>
      <c r="AM240" s="111"/>
      <c r="AN240" s="111"/>
      <c r="AO240" s="111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3"/>
      <c r="BF240" s="3"/>
      <c r="BG240" s="3"/>
      <c r="BH240" s="3"/>
    </row>
    <row r="241" spans="1:60" ht="33" customHeight="1" x14ac:dyDescent="0.15">
      <c r="A241" s="78"/>
      <c r="B241" s="78"/>
      <c r="C241" s="78" t="s">
        <v>100</v>
      </c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3"/>
      <c r="BF241" s="3"/>
      <c r="BG241" s="3"/>
      <c r="BH241" s="3"/>
    </row>
    <row r="242" spans="1:60" ht="24.95" customHeight="1" x14ac:dyDescent="0.15">
      <c r="C242" s="1" t="s">
        <v>101</v>
      </c>
      <c r="D242" s="112" t="s">
        <v>102</v>
      </c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3"/>
      <c r="BF242" s="3"/>
      <c r="BG242" s="3"/>
      <c r="BH242" s="3"/>
    </row>
    <row r="243" spans="1:60" s="113" customFormat="1" ht="25.5" customHeight="1" x14ac:dyDescent="0.15">
      <c r="B243" s="114"/>
      <c r="C243" s="115" t="s">
        <v>101</v>
      </c>
      <c r="D243" s="341" t="s">
        <v>103</v>
      </c>
      <c r="E243" s="341"/>
      <c r="F243" s="341"/>
      <c r="G243" s="341"/>
      <c r="H243" s="34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341"/>
      <c r="T243" s="341"/>
      <c r="U243" s="341"/>
      <c r="V243" s="341"/>
      <c r="W243" s="341"/>
      <c r="X243" s="341"/>
      <c r="Y243" s="341"/>
      <c r="Z243" s="341"/>
      <c r="AA243" s="341"/>
      <c r="AB243" s="341"/>
      <c r="AC243" s="341"/>
      <c r="AD243" s="341"/>
      <c r="AE243" s="341"/>
      <c r="AF243" s="341"/>
      <c r="AG243" s="341"/>
      <c r="AH243" s="341"/>
      <c r="AI243" s="341"/>
      <c r="AJ243" s="341"/>
      <c r="AK243" s="341"/>
      <c r="AL243" s="341"/>
      <c r="AM243" s="341"/>
      <c r="AN243" s="341"/>
      <c r="AO243" s="341"/>
      <c r="AP243" s="341"/>
      <c r="AQ243" s="341"/>
      <c r="AR243" s="341"/>
      <c r="AS243" s="114"/>
      <c r="AT243" s="138"/>
      <c r="AU243" s="139"/>
      <c r="AV243" s="139"/>
      <c r="AW243" s="139"/>
      <c r="AX243" s="139"/>
      <c r="AY243" s="139"/>
      <c r="AZ243" s="139"/>
      <c r="BA243" s="139"/>
      <c r="BB243" s="139"/>
      <c r="BC243" s="139"/>
      <c r="BD243" s="139"/>
      <c r="BE243" s="116"/>
      <c r="BF243" s="116"/>
      <c r="BG243" s="116"/>
      <c r="BH243" s="116"/>
    </row>
    <row r="244" spans="1:60" ht="23.25" customHeight="1" x14ac:dyDescent="0.15">
      <c r="B244" s="114"/>
      <c r="C244" s="115"/>
      <c r="D244" s="341" t="s">
        <v>148</v>
      </c>
      <c r="E244" s="341"/>
      <c r="F244" s="341"/>
      <c r="G244" s="341"/>
      <c r="H244" s="34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341"/>
      <c r="T244" s="341"/>
      <c r="U244" s="341"/>
      <c r="V244" s="341"/>
      <c r="W244" s="341"/>
      <c r="X244" s="341"/>
      <c r="Y244" s="341"/>
      <c r="Z244" s="341"/>
      <c r="AA244" s="341"/>
      <c r="AB244" s="341"/>
      <c r="AC244" s="341"/>
      <c r="AD244" s="341"/>
      <c r="AE244" s="341"/>
      <c r="AF244" s="341"/>
      <c r="AG244" s="341"/>
      <c r="AH244" s="341"/>
      <c r="AI244" s="341"/>
      <c r="AJ244" s="341"/>
      <c r="AK244" s="341"/>
      <c r="AL244" s="341"/>
      <c r="AM244" s="341"/>
      <c r="AN244" s="341"/>
      <c r="AO244" s="341"/>
      <c r="AP244" s="341"/>
      <c r="AQ244" s="341"/>
      <c r="AR244" s="341"/>
      <c r="AS244" s="114"/>
      <c r="AT244" s="138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3"/>
      <c r="BF244" s="3"/>
      <c r="BG244" s="3"/>
      <c r="BH244" s="3"/>
    </row>
    <row r="245" spans="1:60" ht="23.25" customHeight="1" x14ac:dyDescent="0.15">
      <c r="B245" s="114"/>
      <c r="C245" s="115" t="s">
        <v>101</v>
      </c>
      <c r="D245" s="341" t="s">
        <v>150</v>
      </c>
      <c r="E245" s="341"/>
      <c r="F245" s="341"/>
      <c r="G245" s="341"/>
      <c r="H245" s="34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341"/>
      <c r="T245" s="341"/>
      <c r="U245" s="341"/>
      <c r="V245" s="341"/>
      <c r="W245" s="341"/>
      <c r="X245" s="341"/>
      <c r="Y245" s="341"/>
      <c r="Z245" s="341"/>
      <c r="AA245" s="341"/>
      <c r="AB245" s="341"/>
      <c r="AC245" s="341"/>
      <c r="AD245" s="341"/>
      <c r="AE245" s="341"/>
      <c r="AF245" s="341"/>
      <c r="AG245" s="341"/>
      <c r="AH245" s="341"/>
      <c r="AI245" s="341"/>
      <c r="AJ245" s="341"/>
      <c r="AK245" s="341"/>
      <c r="AL245" s="341"/>
      <c r="AM245" s="341"/>
      <c r="AN245" s="341"/>
      <c r="AO245" s="341"/>
      <c r="AP245" s="341"/>
      <c r="AQ245" s="341"/>
      <c r="AR245" s="341"/>
      <c r="AS245" s="341"/>
      <c r="AT245" s="138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3"/>
      <c r="BF245" s="3"/>
      <c r="BG245" s="3"/>
      <c r="BH245" s="3"/>
    </row>
    <row r="246" spans="1:60" ht="23.25" customHeight="1" x14ac:dyDescent="0.15">
      <c r="B246" s="114"/>
      <c r="C246" s="115"/>
      <c r="D246" s="341" t="s">
        <v>149</v>
      </c>
      <c r="E246" s="341"/>
      <c r="F246" s="341"/>
      <c r="G246" s="341"/>
      <c r="H246" s="34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341"/>
      <c r="T246" s="341"/>
      <c r="U246" s="341"/>
      <c r="V246" s="341"/>
      <c r="W246" s="341"/>
      <c r="X246" s="341"/>
      <c r="Y246" s="341"/>
      <c r="Z246" s="341"/>
      <c r="AA246" s="341"/>
      <c r="AB246" s="341"/>
      <c r="AC246" s="341"/>
      <c r="AD246" s="341"/>
      <c r="AE246" s="341"/>
      <c r="AF246" s="341"/>
      <c r="AG246" s="341"/>
      <c r="AH246" s="341"/>
      <c r="AI246" s="341"/>
      <c r="AJ246" s="341"/>
      <c r="AK246" s="341"/>
      <c r="AL246" s="341"/>
      <c r="AM246" s="341"/>
      <c r="AN246" s="341"/>
      <c r="AO246" s="341"/>
      <c r="AP246" s="341"/>
      <c r="AQ246" s="341"/>
      <c r="AR246" s="341"/>
      <c r="AS246" s="114"/>
      <c r="AT246" s="138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3"/>
      <c r="BF246" s="3"/>
      <c r="BG246" s="3"/>
      <c r="BH246" s="3"/>
    </row>
    <row r="247" spans="1:60" s="12" customFormat="1" ht="28.5" customHeight="1" x14ac:dyDescent="0.15">
      <c r="C247" s="117"/>
      <c r="D247" s="118" t="s">
        <v>104</v>
      </c>
      <c r="E247" s="119" t="s">
        <v>105</v>
      </c>
      <c r="F247" s="119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1"/>
      <c r="AR247" s="121"/>
      <c r="AS247" s="1"/>
      <c r="AT247" s="45"/>
      <c r="AU247" s="45"/>
      <c r="AV247" s="43"/>
      <c r="AW247" s="43"/>
      <c r="AX247" s="43"/>
      <c r="AY247" s="43"/>
      <c r="AZ247" s="43"/>
      <c r="BA247" s="43"/>
      <c r="BB247" s="43"/>
      <c r="BC247" s="43"/>
      <c r="BD247" s="43"/>
      <c r="BE247" s="16"/>
      <c r="BF247" s="16"/>
      <c r="BG247" s="16"/>
      <c r="BH247" s="16"/>
    </row>
    <row r="248" spans="1:60" s="12" customFormat="1" ht="28.5" customHeight="1" x14ac:dyDescent="0.15">
      <c r="C248" s="117"/>
      <c r="D248" s="118" t="s">
        <v>104</v>
      </c>
      <c r="E248" s="25" t="s">
        <v>159</v>
      </c>
      <c r="F248" s="25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1"/>
      <c r="AR248" s="121"/>
      <c r="AS248" s="1"/>
      <c r="AT248" s="45"/>
      <c r="AU248" s="45"/>
      <c r="AV248" s="43"/>
      <c r="AW248" s="43"/>
      <c r="AX248" s="43"/>
      <c r="AY248" s="43"/>
      <c r="AZ248" s="43"/>
      <c r="BA248" s="43"/>
      <c r="BB248" s="43"/>
      <c r="BC248" s="43"/>
      <c r="BD248" s="43"/>
      <c r="BE248" s="16"/>
      <c r="BF248" s="16"/>
      <c r="BG248" s="16"/>
      <c r="BH248" s="16"/>
    </row>
    <row r="249" spans="1:60" s="12" customFormat="1" ht="28.5" customHeight="1" x14ac:dyDescent="0.15">
      <c r="C249" s="117" t="s">
        <v>101</v>
      </c>
      <c r="D249" s="122" t="s">
        <v>106</v>
      </c>
      <c r="E249" s="118"/>
      <c r="F249" s="25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1"/>
      <c r="AR249" s="121"/>
      <c r="AS249" s="1"/>
      <c r="AT249" s="45"/>
      <c r="AU249" s="45"/>
      <c r="AV249" s="43"/>
      <c r="AW249" s="43"/>
      <c r="AX249" s="43"/>
      <c r="AY249" s="43"/>
      <c r="AZ249" s="43"/>
      <c r="BA249" s="43"/>
      <c r="BB249" s="43"/>
      <c r="BC249" s="43"/>
      <c r="BD249" s="43"/>
      <c r="BE249" s="16"/>
      <c r="BF249" s="16"/>
      <c r="BG249" s="16"/>
      <c r="BH249" s="16"/>
    </row>
    <row r="250" spans="1:60" s="12" customFormat="1" ht="18.75" customHeight="1" thickBot="1" x14ac:dyDescent="0.2">
      <c r="D250" s="25"/>
      <c r="E250" s="123"/>
      <c r="J250" s="124"/>
      <c r="K250" s="124"/>
      <c r="L250" s="124"/>
      <c r="M250" s="124"/>
      <c r="N250" s="124"/>
      <c r="O250" s="124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1"/>
      <c r="AR250" s="121"/>
      <c r="AS250" s="1"/>
      <c r="AT250" s="45"/>
      <c r="AU250" s="45"/>
      <c r="AV250" s="63" t="s">
        <v>107</v>
      </c>
      <c r="AW250" s="43"/>
      <c r="AX250" s="43"/>
      <c r="AY250" s="43"/>
      <c r="AZ250" s="43"/>
      <c r="BA250" s="43"/>
      <c r="BB250" s="43"/>
      <c r="BC250" s="43"/>
      <c r="BD250" s="43"/>
      <c r="BE250" s="16"/>
      <c r="BF250" s="16"/>
      <c r="BG250" s="16"/>
      <c r="BH250" s="16"/>
    </row>
    <row r="251" spans="1:60" ht="18" customHeight="1" x14ac:dyDescent="0.15">
      <c r="C251" s="342" t="s">
        <v>108</v>
      </c>
      <c r="D251" s="343"/>
      <c r="E251" s="343"/>
      <c r="F251" s="343"/>
      <c r="G251" s="343"/>
      <c r="H251" s="344"/>
      <c r="I251" s="347" t="s">
        <v>109</v>
      </c>
      <c r="J251" s="348"/>
      <c r="K251" s="349"/>
      <c r="L251" s="280" t="s">
        <v>110</v>
      </c>
      <c r="M251" s="280"/>
      <c r="N251" s="280"/>
      <c r="O251" s="280"/>
      <c r="P251" s="347" t="s">
        <v>97</v>
      </c>
      <c r="Q251" s="348"/>
      <c r="R251" s="348"/>
      <c r="S251" s="348"/>
      <c r="T251" s="348"/>
      <c r="U251" s="349"/>
      <c r="V251" s="352" t="s">
        <v>111</v>
      </c>
      <c r="W251" s="353"/>
      <c r="X251" s="353"/>
      <c r="Y251" s="353"/>
      <c r="Z251" s="353"/>
      <c r="AA251" s="353"/>
      <c r="AB251" s="353"/>
      <c r="AC251" s="353"/>
      <c r="AD251" s="353"/>
      <c r="AE251" s="354"/>
      <c r="AF251" s="355" t="s">
        <v>112</v>
      </c>
      <c r="AG251" s="356"/>
      <c r="AH251" s="356"/>
      <c r="AI251" s="356"/>
      <c r="AJ251" s="356"/>
      <c r="AK251" s="357"/>
      <c r="AL251" s="314" t="s">
        <v>146</v>
      </c>
      <c r="AM251" s="314"/>
      <c r="AN251" s="314"/>
      <c r="AO251" s="314"/>
      <c r="AP251" s="315"/>
      <c r="AQ251" s="125"/>
      <c r="AR251" s="125"/>
      <c r="AT251" s="45"/>
      <c r="AU251" s="45"/>
      <c r="AV251" s="280" t="s">
        <v>113</v>
      </c>
      <c r="AW251" s="280" t="s">
        <v>114</v>
      </c>
      <c r="AX251" s="45"/>
      <c r="AY251" s="45"/>
      <c r="AZ251" s="45"/>
      <c r="BA251" s="45"/>
      <c r="BB251" s="45"/>
      <c r="BC251" s="45"/>
      <c r="BD251" s="45"/>
      <c r="BE251" s="3"/>
      <c r="BF251" s="3"/>
      <c r="BG251" s="3"/>
      <c r="BH251" s="3"/>
    </row>
    <row r="252" spans="1:60" ht="18" customHeight="1" x14ac:dyDescent="0.15">
      <c r="C252" s="158"/>
      <c r="D252" s="153"/>
      <c r="E252" s="153"/>
      <c r="F252" s="153"/>
      <c r="G252" s="153"/>
      <c r="H252" s="345"/>
      <c r="I252" s="350"/>
      <c r="J252" s="153"/>
      <c r="K252" s="345"/>
      <c r="L252" s="280"/>
      <c r="M252" s="280"/>
      <c r="N252" s="280"/>
      <c r="O252" s="280"/>
      <c r="P252" s="350"/>
      <c r="Q252" s="153"/>
      <c r="R252" s="153"/>
      <c r="S252" s="153"/>
      <c r="T252" s="153"/>
      <c r="U252" s="345"/>
      <c r="V252" s="314" t="s">
        <v>115</v>
      </c>
      <c r="W252" s="314"/>
      <c r="X252" s="315"/>
      <c r="Y252" s="319" t="s">
        <v>134</v>
      </c>
      <c r="Z252" s="314"/>
      <c r="AA252" s="315"/>
      <c r="AB252" s="322" t="s">
        <v>147</v>
      </c>
      <c r="AC252" s="314"/>
      <c r="AD252" s="314"/>
      <c r="AE252" s="323"/>
      <c r="AF252" s="326" t="s">
        <v>116</v>
      </c>
      <c r="AG252" s="327"/>
      <c r="AH252" s="328"/>
      <c r="AI252" s="335" t="s">
        <v>117</v>
      </c>
      <c r="AJ252" s="327"/>
      <c r="AK252" s="336"/>
      <c r="AL252" s="280"/>
      <c r="AM252" s="280"/>
      <c r="AN252" s="280"/>
      <c r="AO252" s="280"/>
      <c r="AP252" s="316"/>
      <c r="AQ252" s="125"/>
      <c r="AR252" s="125"/>
      <c r="AT252" s="45"/>
      <c r="AU252" s="45"/>
      <c r="AV252" s="153"/>
      <c r="AW252" s="171"/>
      <c r="AX252" s="45"/>
      <c r="AY252" s="45"/>
      <c r="AZ252" s="45"/>
      <c r="BA252" s="45"/>
      <c r="BB252" s="45"/>
      <c r="BC252" s="45"/>
      <c r="BD252" s="45"/>
      <c r="BE252" s="3"/>
      <c r="BF252" s="3"/>
      <c r="BG252" s="3"/>
      <c r="BH252" s="3"/>
    </row>
    <row r="253" spans="1:60" ht="18" customHeight="1" x14ac:dyDescent="0.15">
      <c r="C253" s="158"/>
      <c r="D253" s="153"/>
      <c r="E253" s="153"/>
      <c r="F253" s="153"/>
      <c r="G253" s="153"/>
      <c r="H253" s="345"/>
      <c r="I253" s="350"/>
      <c r="J253" s="153"/>
      <c r="K253" s="345"/>
      <c r="L253" s="280"/>
      <c r="M253" s="280"/>
      <c r="N253" s="280"/>
      <c r="O253" s="280"/>
      <c r="P253" s="350"/>
      <c r="Q253" s="153"/>
      <c r="R253" s="153"/>
      <c r="S253" s="153"/>
      <c r="T253" s="153"/>
      <c r="U253" s="345"/>
      <c r="V253" s="280"/>
      <c r="W253" s="280"/>
      <c r="X253" s="316"/>
      <c r="Y253" s="320"/>
      <c r="Z253" s="280"/>
      <c r="AA253" s="316"/>
      <c r="AB253" s="320"/>
      <c r="AC253" s="280"/>
      <c r="AD253" s="280"/>
      <c r="AE253" s="324"/>
      <c r="AF253" s="329"/>
      <c r="AG253" s="330"/>
      <c r="AH253" s="331"/>
      <c r="AI253" s="337"/>
      <c r="AJ253" s="330"/>
      <c r="AK253" s="338"/>
      <c r="AL253" s="280"/>
      <c r="AM253" s="280"/>
      <c r="AN253" s="280"/>
      <c r="AO253" s="280"/>
      <c r="AP253" s="316"/>
      <c r="AQ253" s="126"/>
      <c r="AR253" s="126"/>
      <c r="AT253" s="45"/>
      <c r="AU253" s="45"/>
      <c r="AV253" s="153"/>
      <c r="AW253" s="171"/>
      <c r="AX253" s="45"/>
      <c r="AY253" s="45"/>
      <c r="AZ253" s="45"/>
      <c r="BA253" s="45"/>
      <c r="BB253" s="45"/>
      <c r="BC253" s="45"/>
      <c r="BD253" s="45"/>
      <c r="BE253" s="3"/>
      <c r="BF253" s="3"/>
      <c r="BG253" s="3"/>
      <c r="BH253" s="3"/>
    </row>
    <row r="254" spans="1:60" ht="18" customHeight="1" x14ac:dyDescent="0.15">
      <c r="C254" s="160"/>
      <c r="D254" s="161"/>
      <c r="E254" s="161"/>
      <c r="F254" s="161"/>
      <c r="G254" s="161"/>
      <c r="H254" s="346"/>
      <c r="I254" s="351"/>
      <c r="J254" s="161"/>
      <c r="K254" s="346"/>
      <c r="L254" s="317"/>
      <c r="M254" s="317"/>
      <c r="N254" s="317"/>
      <c r="O254" s="317"/>
      <c r="P254" s="351"/>
      <c r="Q254" s="161"/>
      <c r="R254" s="161"/>
      <c r="S254" s="161"/>
      <c r="T254" s="161"/>
      <c r="U254" s="346"/>
      <c r="V254" s="317"/>
      <c r="W254" s="317"/>
      <c r="X254" s="318"/>
      <c r="Y254" s="321"/>
      <c r="Z254" s="317"/>
      <c r="AA254" s="318"/>
      <c r="AB254" s="321"/>
      <c r="AC254" s="317"/>
      <c r="AD254" s="317"/>
      <c r="AE254" s="325"/>
      <c r="AF254" s="332"/>
      <c r="AG254" s="333"/>
      <c r="AH254" s="334"/>
      <c r="AI254" s="339"/>
      <c r="AJ254" s="333"/>
      <c r="AK254" s="340"/>
      <c r="AL254" s="317"/>
      <c r="AM254" s="317"/>
      <c r="AN254" s="317"/>
      <c r="AO254" s="317"/>
      <c r="AP254" s="318"/>
      <c r="AQ254" s="126"/>
      <c r="AR254" s="126"/>
      <c r="AT254" s="45"/>
      <c r="AU254" s="45"/>
      <c r="AV254" s="153"/>
      <c r="AW254" s="171"/>
      <c r="AX254" s="45"/>
      <c r="AY254" s="45"/>
      <c r="AZ254" s="45"/>
      <c r="BA254" s="45"/>
      <c r="BB254" s="45"/>
      <c r="BC254" s="45"/>
      <c r="BD254" s="45"/>
      <c r="BE254" s="3"/>
      <c r="BF254" s="3"/>
      <c r="BG254" s="3"/>
      <c r="BH254" s="3"/>
    </row>
    <row r="255" spans="1:60" ht="14.1" customHeight="1" x14ac:dyDescent="0.15">
      <c r="C255" s="296">
        <v>4</v>
      </c>
      <c r="D255" s="299" t="s">
        <v>118</v>
      </c>
      <c r="E255" s="302">
        <v>25</v>
      </c>
      <c r="F255" s="302" t="s">
        <v>119</v>
      </c>
      <c r="G255" s="296" t="s">
        <v>120</v>
      </c>
      <c r="H255" s="302"/>
      <c r="I255" s="529"/>
      <c r="J255" s="530"/>
      <c r="K255" s="531"/>
      <c r="L255" s="514">
        <f>$M$227</f>
        <v>0</v>
      </c>
      <c r="M255" s="515"/>
      <c r="N255" s="515"/>
      <c r="O255" s="515"/>
      <c r="P255" s="520">
        <f>$M$234</f>
        <v>0</v>
      </c>
      <c r="Q255" s="521"/>
      <c r="R255" s="521"/>
      <c r="S255" s="521"/>
      <c r="T255" s="521"/>
      <c r="U255" s="522"/>
      <c r="V255" s="238">
        <f>IF(AND(I255="○",AV255="●"),IF(L255=0,20,20+ROUNDDOWN((L255-1000)/1000,0)*20),0)</f>
        <v>0</v>
      </c>
      <c r="W255" s="238"/>
      <c r="X255" s="239"/>
      <c r="Y255" s="244">
        <f>IF(AND(I255="○",AV255="●"),IF(P255&gt;=10,P255*0.2,0),0)</f>
        <v>0</v>
      </c>
      <c r="Z255" s="245"/>
      <c r="AA255" s="246"/>
      <c r="AB255" s="253">
        <f>V255+Y255</f>
        <v>0</v>
      </c>
      <c r="AC255" s="254"/>
      <c r="AD255" s="254"/>
      <c r="AE255" s="255"/>
      <c r="AF255" s="287"/>
      <c r="AG255" s="288"/>
      <c r="AH255" s="289"/>
      <c r="AI255" s="305"/>
      <c r="AJ255" s="306"/>
      <c r="AK255" s="307"/>
      <c r="AL255" s="211">
        <f>IF(I255="○",AB255,ROUNDUP(AB255*AI255,1))</f>
        <v>0</v>
      </c>
      <c r="AM255" s="211"/>
      <c r="AN255" s="211"/>
      <c r="AO255" s="211"/>
      <c r="AP255" s="212"/>
      <c r="AQ255" s="127"/>
      <c r="AR255" s="127"/>
      <c r="AT255" s="45"/>
      <c r="AU255" s="153"/>
      <c r="AV255" s="153" t="str">
        <f>IF(OR(I255="×",AV259="×"),"×","●")</f>
        <v>●</v>
      </c>
      <c r="AW255" s="171">
        <f>IF(AV255="●",IF(I255="定","-",I255),"-")</f>
        <v>0</v>
      </c>
      <c r="AX255" s="45"/>
      <c r="AY255" s="45"/>
      <c r="AZ255" s="45"/>
      <c r="BA255" s="45"/>
      <c r="BB255" s="45"/>
      <c r="BC255" s="45"/>
      <c r="BD255" s="45"/>
      <c r="BE255" s="3"/>
      <c r="BF255" s="3"/>
      <c r="BG255" s="3"/>
      <c r="BH255" s="3"/>
    </row>
    <row r="256" spans="1:60" ht="14.1" customHeight="1" x14ac:dyDescent="0.15">
      <c r="C256" s="297"/>
      <c r="D256" s="300"/>
      <c r="E256" s="303"/>
      <c r="F256" s="303"/>
      <c r="G256" s="297"/>
      <c r="H256" s="303"/>
      <c r="I256" s="532"/>
      <c r="J256" s="533"/>
      <c r="K256" s="534"/>
      <c r="L256" s="516"/>
      <c r="M256" s="517"/>
      <c r="N256" s="517"/>
      <c r="O256" s="517"/>
      <c r="P256" s="523"/>
      <c r="Q256" s="524"/>
      <c r="R256" s="524"/>
      <c r="S256" s="524"/>
      <c r="T256" s="524"/>
      <c r="U256" s="525"/>
      <c r="V256" s="240"/>
      <c r="W256" s="240"/>
      <c r="X256" s="241"/>
      <c r="Y256" s="247"/>
      <c r="Z256" s="248"/>
      <c r="AA256" s="249"/>
      <c r="AB256" s="256"/>
      <c r="AC256" s="257"/>
      <c r="AD256" s="257"/>
      <c r="AE256" s="258"/>
      <c r="AF256" s="290"/>
      <c r="AG256" s="291"/>
      <c r="AH256" s="292"/>
      <c r="AI256" s="306"/>
      <c r="AJ256" s="306"/>
      <c r="AK256" s="307"/>
      <c r="AL256" s="213"/>
      <c r="AM256" s="213"/>
      <c r="AN256" s="213"/>
      <c r="AO256" s="213"/>
      <c r="AP256" s="214"/>
      <c r="AQ256" s="127"/>
      <c r="AR256" s="127"/>
      <c r="AT256" s="45"/>
      <c r="AU256" s="153"/>
      <c r="AV256" s="153"/>
      <c r="AW256" s="171"/>
      <c r="AX256" s="45"/>
      <c r="AY256" s="45"/>
      <c r="AZ256" s="45"/>
      <c r="BA256" s="45"/>
      <c r="BB256" s="45"/>
      <c r="BC256" s="45"/>
      <c r="BD256" s="45"/>
      <c r="BE256" s="3"/>
      <c r="BF256" s="3"/>
      <c r="BG256" s="3"/>
      <c r="BH256" s="3"/>
    </row>
    <row r="257" spans="3:60" ht="14.1" customHeight="1" x14ac:dyDescent="0.15">
      <c r="C257" s="297"/>
      <c r="D257" s="300"/>
      <c r="E257" s="303"/>
      <c r="F257" s="303"/>
      <c r="G257" s="297"/>
      <c r="H257" s="303"/>
      <c r="I257" s="532"/>
      <c r="J257" s="533"/>
      <c r="K257" s="534"/>
      <c r="L257" s="516"/>
      <c r="M257" s="517"/>
      <c r="N257" s="517"/>
      <c r="O257" s="517"/>
      <c r="P257" s="523"/>
      <c r="Q257" s="524"/>
      <c r="R257" s="524"/>
      <c r="S257" s="524"/>
      <c r="T257" s="524"/>
      <c r="U257" s="525"/>
      <c r="V257" s="240"/>
      <c r="W257" s="240"/>
      <c r="X257" s="241"/>
      <c r="Y257" s="247"/>
      <c r="Z257" s="248"/>
      <c r="AA257" s="249"/>
      <c r="AB257" s="256"/>
      <c r="AC257" s="257"/>
      <c r="AD257" s="257"/>
      <c r="AE257" s="258"/>
      <c r="AF257" s="290"/>
      <c r="AG257" s="291"/>
      <c r="AH257" s="292"/>
      <c r="AI257" s="306"/>
      <c r="AJ257" s="306"/>
      <c r="AK257" s="307"/>
      <c r="AL257" s="213"/>
      <c r="AM257" s="213"/>
      <c r="AN257" s="213"/>
      <c r="AO257" s="213"/>
      <c r="AP257" s="214"/>
      <c r="AQ257" s="127"/>
      <c r="AR257" s="127"/>
      <c r="AT257" s="45"/>
      <c r="AU257" s="153"/>
      <c r="AV257" s="153"/>
      <c r="AW257" s="171"/>
      <c r="AX257" s="45"/>
      <c r="AY257" s="45"/>
      <c r="AZ257" s="45"/>
      <c r="BA257" s="45"/>
      <c r="BB257" s="45"/>
      <c r="BC257" s="45"/>
      <c r="BD257" s="45"/>
      <c r="BE257" s="3"/>
      <c r="BF257" s="3"/>
      <c r="BG257" s="3"/>
      <c r="BH257" s="3"/>
    </row>
    <row r="258" spans="3:60" ht="14.1" customHeight="1" x14ac:dyDescent="0.15">
      <c r="C258" s="298"/>
      <c r="D258" s="301"/>
      <c r="E258" s="304"/>
      <c r="F258" s="304"/>
      <c r="G258" s="298"/>
      <c r="H258" s="304"/>
      <c r="I258" s="535"/>
      <c r="J258" s="536"/>
      <c r="K258" s="537"/>
      <c r="L258" s="518"/>
      <c r="M258" s="519"/>
      <c r="N258" s="519"/>
      <c r="O258" s="519"/>
      <c r="P258" s="526"/>
      <c r="Q258" s="527"/>
      <c r="R258" s="527"/>
      <c r="S258" s="527"/>
      <c r="T258" s="527"/>
      <c r="U258" s="528"/>
      <c r="V258" s="242"/>
      <c r="W258" s="242"/>
      <c r="X258" s="243"/>
      <c r="Y258" s="250"/>
      <c r="Z258" s="251"/>
      <c r="AA258" s="252"/>
      <c r="AB258" s="259"/>
      <c r="AC258" s="260"/>
      <c r="AD258" s="260"/>
      <c r="AE258" s="261"/>
      <c r="AF258" s="293"/>
      <c r="AG258" s="294"/>
      <c r="AH258" s="295"/>
      <c r="AI258" s="306"/>
      <c r="AJ258" s="306"/>
      <c r="AK258" s="307"/>
      <c r="AL258" s="215"/>
      <c r="AM258" s="215"/>
      <c r="AN258" s="215"/>
      <c r="AO258" s="215"/>
      <c r="AP258" s="216"/>
      <c r="AQ258" s="127"/>
      <c r="AR258" s="127"/>
      <c r="AT258" s="45"/>
      <c r="AU258" s="153"/>
      <c r="AV258" s="153"/>
      <c r="AW258" s="171"/>
      <c r="AX258" s="45"/>
      <c r="AY258" s="45"/>
      <c r="AZ258" s="45"/>
      <c r="BA258" s="45"/>
      <c r="BB258" s="45"/>
      <c r="BC258" s="45"/>
      <c r="BD258" s="45"/>
      <c r="BE258" s="3"/>
      <c r="BF258" s="3"/>
      <c r="BG258" s="3"/>
      <c r="BH258" s="3"/>
    </row>
    <row r="259" spans="3:60" ht="14.1" customHeight="1" x14ac:dyDescent="0.15">
      <c r="C259" s="296">
        <v>4</v>
      </c>
      <c r="D259" s="299" t="s">
        <v>118</v>
      </c>
      <c r="E259" s="302">
        <v>26</v>
      </c>
      <c r="F259" s="302" t="s">
        <v>119</v>
      </c>
      <c r="G259" s="296" t="s">
        <v>121</v>
      </c>
      <c r="H259" s="302"/>
      <c r="I259" s="529"/>
      <c r="J259" s="530"/>
      <c r="K259" s="538"/>
      <c r="L259" s="514">
        <f t="shared" ref="L259" si="0">$M$227</f>
        <v>0</v>
      </c>
      <c r="M259" s="515"/>
      <c r="N259" s="515"/>
      <c r="O259" s="515"/>
      <c r="P259" s="520">
        <f t="shared" ref="P259" si="1">$M$234</f>
        <v>0</v>
      </c>
      <c r="Q259" s="521"/>
      <c r="R259" s="521"/>
      <c r="S259" s="521"/>
      <c r="T259" s="521"/>
      <c r="U259" s="522"/>
      <c r="V259" s="238">
        <f t="shared" ref="V259" si="2">IF(AND(I259="○",AV259="●"),IF(L259=0,20,20+ROUNDDOWN((L259-1000)/1000,0)*20),0)</f>
        <v>0</v>
      </c>
      <c r="W259" s="238"/>
      <c r="X259" s="239"/>
      <c r="Y259" s="244">
        <f t="shared" ref="Y259" si="3">IF(AND(I259="○",AV259="●"),IF(P259&gt;=10,P259*0.2,0),0)</f>
        <v>0</v>
      </c>
      <c r="Z259" s="245"/>
      <c r="AA259" s="246"/>
      <c r="AB259" s="253">
        <f t="shared" ref="AB259" si="4">V259+Y259</f>
        <v>0</v>
      </c>
      <c r="AC259" s="254"/>
      <c r="AD259" s="254"/>
      <c r="AE259" s="255"/>
      <c r="AF259" s="287"/>
      <c r="AG259" s="288"/>
      <c r="AH259" s="289"/>
      <c r="AI259" s="305"/>
      <c r="AJ259" s="306"/>
      <c r="AK259" s="307"/>
      <c r="AL259" s="211">
        <f>IF(I259="○",AB259,ROUNDUP(AB259*AI259,1))</f>
        <v>0</v>
      </c>
      <c r="AM259" s="211"/>
      <c r="AN259" s="211"/>
      <c r="AO259" s="211"/>
      <c r="AP259" s="212"/>
      <c r="AQ259" s="127"/>
      <c r="AR259" s="127"/>
      <c r="AT259" s="45"/>
      <c r="AU259" s="153"/>
      <c r="AV259" s="153" t="str">
        <f>IF(OR(I259="×",AV263="×"),"×","●")</f>
        <v>●</v>
      </c>
      <c r="AW259" s="171">
        <f>IF(AV259="●",IF(I259="定","-",I259),"-")</f>
        <v>0</v>
      </c>
      <c r="AX259" s="45"/>
      <c r="AY259" s="45"/>
      <c r="AZ259" s="45"/>
      <c r="BA259" s="45"/>
      <c r="BB259" s="45"/>
      <c r="BC259" s="45"/>
      <c r="BD259" s="45"/>
      <c r="BE259" s="3"/>
      <c r="BF259" s="3"/>
      <c r="BG259" s="3"/>
      <c r="BH259" s="3"/>
    </row>
    <row r="260" spans="3:60" ht="14.1" customHeight="1" x14ac:dyDescent="0.15">
      <c r="C260" s="297"/>
      <c r="D260" s="300"/>
      <c r="E260" s="303"/>
      <c r="F260" s="303"/>
      <c r="G260" s="297"/>
      <c r="H260" s="303"/>
      <c r="I260" s="532"/>
      <c r="J260" s="533"/>
      <c r="K260" s="539"/>
      <c r="L260" s="516"/>
      <c r="M260" s="517"/>
      <c r="N260" s="517"/>
      <c r="O260" s="517"/>
      <c r="P260" s="523"/>
      <c r="Q260" s="524"/>
      <c r="R260" s="524"/>
      <c r="S260" s="524"/>
      <c r="T260" s="524"/>
      <c r="U260" s="525"/>
      <c r="V260" s="240"/>
      <c r="W260" s="240"/>
      <c r="X260" s="241"/>
      <c r="Y260" s="247"/>
      <c r="Z260" s="248"/>
      <c r="AA260" s="249"/>
      <c r="AB260" s="256"/>
      <c r="AC260" s="257"/>
      <c r="AD260" s="257"/>
      <c r="AE260" s="258"/>
      <c r="AF260" s="290"/>
      <c r="AG260" s="291"/>
      <c r="AH260" s="292"/>
      <c r="AI260" s="306"/>
      <c r="AJ260" s="306"/>
      <c r="AK260" s="307"/>
      <c r="AL260" s="213"/>
      <c r="AM260" s="213"/>
      <c r="AN260" s="213"/>
      <c r="AO260" s="213"/>
      <c r="AP260" s="214"/>
      <c r="AQ260" s="127"/>
      <c r="AR260" s="127"/>
      <c r="AT260" s="45"/>
      <c r="AU260" s="153"/>
      <c r="AV260" s="153"/>
      <c r="AW260" s="171"/>
      <c r="AX260" s="45"/>
      <c r="AY260" s="45"/>
      <c r="AZ260" s="45"/>
      <c r="BA260" s="45"/>
      <c r="BB260" s="45"/>
      <c r="BC260" s="45"/>
      <c r="BD260" s="45"/>
      <c r="BE260" s="3"/>
      <c r="BF260" s="3"/>
      <c r="BG260" s="3"/>
      <c r="BH260" s="3"/>
    </row>
    <row r="261" spans="3:60" ht="14.1" customHeight="1" x14ac:dyDescent="0.15">
      <c r="C261" s="297"/>
      <c r="D261" s="300"/>
      <c r="E261" s="303"/>
      <c r="F261" s="303"/>
      <c r="G261" s="297"/>
      <c r="H261" s="303"/>
      <c r="I261" s="532"/>
      <c r="J261" s="533"/>
      <c r="K261" s="539"/>
      <c r="L261" s="516"/>
      <c r="M261" s="517"/>
      <c r="N261" s="517"/>
      <c r="O261" s="517"/>
      <c r="P261" s="523"/>
      <c r="Q261" s="524"/>
      <c r="R261" s="524"/>
      <c r="S261" s="524"/>
      <c r="T261" s="524"/>
      <c r="U261" s="525"/>
      <c r="V261" s="240"/>
      <c r="W261" s="240"/>
      <c r="X261" s="241"/>
      <c r="Y261" s="247"/>
      <c r="Z261" s="248"/>
      <c r="AA261" s="249"/>
      <c r="AB261" s="256"/>
      <c r="AC261" s="257"/>
      <c r="AD261" s="257"/>
      <c r="AE261" s="258"/>
      <c r="AF261" s="290"/>
      <c r="AG261" s="291"/>
      <c r="AH261" s="292"/>
      <c r="AI261" s="306"/>
      <c r="AJ261" s="306"/>
      <c r="AK261" s="307"/>
      <c r="AL261" s="213"/>
      <c r="AM261" s="213"/>
      <c r="AN261" s="213"/>
      <c r="AO261" s="213"/>
      <c r="AP261" s="214"/>
      <c r="AQ261" s="127"/>
      <c r="AR261" s="127"/>
      <c r="AT261" s="45"/>
      <c r="AU261" s="153"/>
      <c r="AV261" s="153"/>
      <c r="AW261" s="171"/>
      <c r="AX261" s="45"/>
      <c r="AY261" s="45"/>
      <c r="AZ261" s="45"/>
      <c r="BA261" s="45"/>
      <c r="BB261" s="45"/>
      <c r="BC261" s="45"/>
      <c r="BD261" s="45"/>
      <c r="BE261" s="3"/>
      <c r="BF261" s="3"/>
      <c r="BG261" s="3"/>
      <c r="BH261" s="3"/>
    </row>
    <row r="262" spans="3:60" ht="14.1" customHeight="1" x14ac:dyDescent="0.15">
      <c r="C262" s="298"/>
      <c r="D262" s="301"/>
      <c r="E262" s="304"/>
      <c r="F262" s="304"/>
      <c r="G262" s="298"/>
      <c r="H262" s="304"/>
      <c r="I262" s="535"/>
      <c r="J262" s="536"/>
      <c r="K262" s="540"/>
      <c r="L262" s="518"/>
      <c r="M262" s="519"/>
      <c r="N262" s="519"/>
      <c r="O262" s="519"/>
      <c r="P262" s="526"/>
      <c r="Q262" s="527"/>
      <c r="R262" s="527"/>
      <c r="S262" s="527"/>
      <c r="T262" s="527"/>
      <c r="U262" s="528"/>
      <c r="V262" s="242"/>
      <c r="W262" s="242"/>
      <c r="X262" s="243"/>
      <c r="Y262" s="250"/>
      <c r="Z262" s="251"/>
      <c r="AA262" s="252"/>
      <c r="AB262" s="259"/>
      <c r="AC262" s="260"/>
      <c r="AD262" s="260"/>
      <c r="AE262" s="261"/>
      <c r="AF262" s="293"/>
      <c r="AG262" s="294"/>
      <c r="AH262" s="295"/>
      <c r="AI262" s="306"/>
      <c r="AJ262" s="306"/>
      <c r="AK262" s="307"/>
      <c r="AL262" s="215"/>
      <c r="AM262" s="215"/>
      <c r="AN262" s="215"/>
      <c r="AO262" s="215"/>
      <c r="AP262" s="216"/>
      <c r="AQ262" s="127"/>
      <c r="AR262" s="127"/>
      <c r="AT262" s="45"/>
      <c r="AU262" s="153"/>
      <c r="AV262" s="153"/>
      <c r="AW262" s="171"/>
      <c r="AX262" s="45"/>
      <c r="AY262" s="45"/>
      <c r="AZ262" s="45"/>
      <c r="BA262" s="45"/>
      <c r="BB262" s="45"/>
      <c r="BC262" s="45"/>
      <c r="BD262" s="45"/>
      <c r="BE262" s="3"/>
      <c r="BF262" s="3"/>
      <c r="BG262" s="3"/>
      <c r="BH262" s="3"/>
    </row>
    <row r="263" spans="3:60" ht="14.1" customHeight="1" x14ac:dyDescent="0.15">
      <c r="C263" s="296">
        <v>4</v>
      </c>
      <c r="D263" s="299" t="s">
        <v>118</v>
      </c>
      <c r="E263" s="302">
        <v>27</v>
      </c>
      <c r="F263" s="302" t="s">
        <v>119</v>
      </c>
      <c r="G263" s="296" t="s">
        <v>122</v>
      </c>
      <c r="H263" s="302"/>
      <c r="I263" s="529"/>
      <c r="J263" s="530"/>
      <c r="K263" s="538"/>
      <c r="L263" s="514">
        <f t="shared" ref="L263" si="5">$M$227</f>
        <v>0</v>
      </c>
      <c r="M263" s="515"/>
      <c r="N263" s="515"/>
      <c r="O263" s="515"/>
      <c r="P263" s="520">
        <f t="shared" ref="P263" si="6">$M$234</f>
        <v>0</v>
      </c>
      <c r="Q263" s="521"/>
      <c r="R263" s="521"/>
      <c r="S263" s="521"/>
      <c r="T263" s="521"/>
      <c r="U263" s="522"/>
      <c r="V263" s="238">
        <f t="shared" ref="V263" si="7">IF(AND(I263="○",AV263="●"),IF(L263=0,20,20+ROUNDDOWN((L263-1000)/1000,0)*20),0)</f>
        <v>0</v>
      </c>
      <c r="W263" s="238"/>
      <c r="X263" s="239"/>
      <c r="Y263" s="244">
        <f t="shared" ref="Y263" si="8">IF(AND(I263="○",AV263="●"),IF(P263&gt;=10,P263*0.2,0),0)</f>
        <v>0</v>
      </c>
      <c r="Z263" s="245"/>
      <c r="AA263" s="246"/>
      <c r="AB263" s="253">
        <f t="shared" ref="AB263" si="9">V263+Y263</f>
        <v>0</v>
      </c>
      <c r="AC263" s="254"/>
      <c r="AD263" s="254"/>
      <c r="AE263" s="255"/>
      <c r="AF263" s="287"/>
      <c r="AG263" s="288"/>
      <c r="AH263" s="289"/>
      <c r="AI263" s="305"/>
      <c r="AJ263" s="306"/>
      <c r="AK263" s="307"/>
      <c r="AL263" s="211">
        <f>IF(I263="○",AB263,ROUNDUP(AB263*AI263,1))</f>
        <v>0</v>
      </c>
      <c r="AM263" s="211"/>
      <c r="AN263" s="211"/>
      <c r="AO263" s="211"/>
      <c r="AP263" s="212"/>
      <c r="AQ263" s="127"/>
      <c r="AR263" s="127"/>
      <c r="AT263" s="45"/>
      <c r="AU263" s="153"/>
      <c r="AV263" s="153" t="str">
        <f>IF(OR(I263="×",AV267="×"),"×","●")</f>
        <v>●</v>
      </c>
      <c r="AW263" s="171">
        <f>IF(AV263="●",IF(I263="定","-",I263),"-")</f>
        <v>0</v>
      </c>
      <c r="AX263" s="45"/>
      <c r="AY263" s="45"/>
      <c r="AZ263" s="45"/>
      <c r="BA263" s="45"/>
      <c r="BB263" s="45"/>
      <c r="BC263" s="45"/>
      <c r="BD263" s="45"/>
      <c r="BE263" s="3"/>
      <c r="BF263" s="3"/>
      <c r="BG263" s="3"/>
      <c r="BH263" s="3"/>
    </row>
    <row r="264" spans="3:60" ht="14.1" customHeight="1" x14ac:dyDescent="0.15">
      <c r="C264" s="297"/>
      <c r="D264" s="300"/>
      <c r="E264" s="303"/>
      <c r="F264" s="303"/>
      <c r="G264" s="297"/>
      <c r="H264" s="303"/>
      <c r="I264" s="532"/>
      <c r="J264" s="533"/>
      <c r="K264" s="539"/>
      <c r="L264" s="516"/>
      <c r="M264" s="517"/>
      <c r="N264" s="517"/>
      <c r="O264" s="517"/>
      <c r="P264" s="523"/>
      <c r="Q264" s="524"/>
      <c r="R264" s="524"/>
      <c r="S264" s="524"/>
      <c r="T264" s="524"/>
      <c r="U264" s="525"/>
      <c r="V264" s="240"/>
      <c r="W264" s="240"/>
      <c r="X264" s="241"/>
      <c r="Y264" s="247"/>
      <c r="Z264" s="248"/>
      <c r="AA264" s="249"/>
      <c r="AB264" s="256"/>
      <c r="AC264" s="257"/>
      <c r="AD264" s="257"/>
      <c r="AE264" s="258"/>
      <c r="AF264" s="290"/>
      <c r="AG264" s="291"/>
      <c r="AH264" s="292"/>
      <c r="AI264" s="306"/>
      <c r="AJ264" s="306"/>
      <c r="AK264" s="307"/>
      <c r="AL264" s="213"/>
      <c r="AM264" s="213"/>
      <c r="AN264" s="213"/>
      <c r="AO264" s="213"/>
      <c r="AP264" s="214"/>
      <c r="AQ264" s="127"/>
      <c r="AR264" s="127"/>
      <c r="AT264" s="45"/>
      <c r="AU264" s="153"/>
      <c r="AV264" s="153"/>
      <c r="AW264" s="171"/>
      <c r="AX264" s="45"/>
      <c r="AY264" s="45"/>
      <c r="AZ264" s="45"/>
      <c r="BA264" s="45"/>
      <c r="BB264" s="45"/>
      <c r="BC264" s="45"/>
      <c r="BD264" s="45"/>
      <c r="BE264" s="3"/>
      <c r="BF264" s="3"/>
      <c r="BG264" s="3"/>
      <c r="BH264" s="3"/>
    </row>
    <row r="265" spans="3:60" ht="14.1" customHeight="1" x14ac:dyDescent="0.15">
      <c r="C265" s="297"/>
      <c r="D265" s="300"/>
      <c r="E265" s="303"/>
      <c r="F265" s="303"/>
      <c r="G265" s="297"/>
      <c r="H265" s="303"/>
      <c r="I265" s="532"/>
      <c r="J265" s="533"/>
      <c r="K265" s="539"/>
      <c r="L265" s="516"/>
      <c r="M265" s="517"/>
      <c r="N265" s="517"/>
      <c r="O265" s="517"/>
      <c r="P265" s="523"/>
      <c r="Q265" s="524"/>
      <c r="R265" s="524"/>
      <c r="S265" s="524"/>
      <c r="T265" s="524"/>
      <c r="U265" s="525"/>
      <c r="V265" s="240"/>
      <c r="W265" s="240"/>
      <c r="X265" s="241"/>
      <c r="Y265" s="247"/>
      <c r="Z265" s="248"/>
      <c r="AA265" s="249"/>
      <c r="AB265" s="256"/>
      <c r="AC265" s="257"/>
      <c r="AD265" s="257"/>
      <c r="AE265" s="258"/>
      <c r="AF265" s="290"/>
      <c r="AG265" s="291"/>
      <c r="AH265" s="292"/>
      <c r="AI265" s="306"/>
      <c r="AJ265" s="306"/>
      <c r="AK265" s="307"/>
      <c r="AL265" s="213"/>
      <c r="AM265" s="213"/>
      <c r="AN265" s="213"/>
      <c r="AO265" s="213"/>
      <c r="AP265" s="214"/>
      <c r="AQ265" s="127"/>
      <c r="AR265" s="127"/>
      <c r="AT265" s="45"/>
      <c r="AU265" s="153"/>
      <c r="AV265" s="153"/>
      <c r="AW265" s="171"/>
      <c r="AX265" s="45"/>
      <c r="AY265" s="45"/>
      <c r="AZ265" s="45"/>
      <c r="BA265" s="45"/>
      <c r="BB265" s="45"/>
      <c r="BC265" s="45"/>
      <c r="BD265" s="45"/>
      <c r="BE265" s="3"/>
      <c r="BF265" s="3"/>
      <c r="BG265" s="3"/>
      <c r="BH265" s="3"/>
    </row>
    <row r="266" spans="3:60" ht="14.1" customHeight="1" x14ac:dyDescent="0.15">
      <c r="C266" s="298"/>
      <c r="D266" s="301"/>
      <c r="E266" s="304"/>
      <c r="F266" s="304"/>
      <c r="G266" s="298"/>
      <c r="H266" s="304"/>
      <c r="I266" s="535"/>
      <c r="J266" s="536"/>
      <c r="K266" s="540"/>
      <c r="L266" s="518"/>
      <c r="M266" s="519"/>
      <c r="N266" s="519"/>
      <c r="O266" s="519"/>
      <c r="P266" s="526"/>
      <c r="Q266" s="527"/>
      <c r="R266" s="527"/>
      <c r="S266" s="527"/>
      <c r="T266" s="527"/>
      <c r="U266" s="528"/>
      <c r="V266" s="242"/>
      <c r="W266" s="242"/>
      <c r="X266" s="243"/>
      <c r="Y266" s="250"/>
      <c r="Z266" s="251"/>
      <c r="AA266" s="252"/>
      <c r="AB266" s="259"/>
      <c r="AC266" s="260"/>
      <c r="AD266" s="260"/>
      <c r="AE266" s="261"/>
      <c r="AF266" s="293"/>
      <c r="AG266" s="294"/>
      <c r="AH266" s="295"/>
      <c r="AI266" s="306"/>
      <c r="AJ266" s="306"/>
      <c r="AK266" s="307"/>
      <c r="AL266" s="215"/>
      <c r="AM266" s="215"/>
      <c r="AN266" s="215"/>
      <c r="AO266" s="215"/>
      <c r="AP266" s="216"/>
      <c r="AQ266" s="127"/>
      <c r="AR266" s="127"/>
      <c r="AT266" s="45"/>
      <c r="AU266" s="153"/>
      <c r="AV266" s="153"/>
      <c r="AW266" s="171"/>
      <c r="AX266" s="45"/>
      <c r="AY266" s="45"/>
      <c r="AZ266" s="45"/>
      <c r="BA266" s="45"/>
      <c r="BB266" s="45"/>
      <c r="BC266" s="45"/>
      <c r="BD266" s="45"/>
      <c r="BE266" s="3"/>
      <c r="BF266" s="3"/>
      <c r="BG266" s="3"/>
      <c r="BH266" s="3"/>
    </row>
    <row r="267" spans="3:60" ht="14.1" customHeight="1" x14ac:dyDescent="0.15">
      <c r="C267" s="296">
        <v>4</v>
      </c>
      <c r="D267" s="299" t="s">
        <v>118</v>
      </c>
      <c r="E267" s="302">
        <v>28</v>
      </c>
      <c r="F267" s="302" t="s">
        <v>119</v>
      </c>
      <c r="G267" s="296" t="s">
        <v>123</v>
      </c>
      <c r="H267" s="302"/>
      <c r="I267" s="529"/>
      <c r="J267" s="530"/>
      <c r="K267" s="538"/>
      <c r="L267" s="514">
        <f t="shared" ref="L267" si="10">$M$227</f>
        <v>0</v>
      </c>
      <c r="M267" s="515"/>
      <c r="N267" s="515"/>
      <c r="O267" s="515"/>
      <c r="P267" s="520">
        <f t="shared" ref="P267" si="11">$M$234</f>
        <v>0</v>
      </c>
      <c r="Q267" s="521"/>
      <c r="R267" s="521"/>
      <c r="S267" s="521"/>
      <c r="T267" s="521"/>
      <c r="U267" s="522"/>
      <c r="V267" s="238">
        <f t="shared" ref="V267" si="12">IF(AND(I267="○",AV267="●"),IF(L267=0,20,20+ROUNDDOWN((L267-1000)/1000,0)*20),0)</f>
        <v>0</v>
      </c>
      <c r="W267" s="238"/>
      <c r="X267" s="239"/>
      <c r="Y267" s="244">
        <f t="shared" ref="Y267" si="13">IF(AND(I267="○",AV267="●"),IF(P267&gt;=10,P267*0.2,0),0)</f>
        <v>0</v>
      </c>
      <c r="Z267" s="245"/>
      <c r="AA267" s="246"/>
      <c r="AB267" s="253">
        <f t="shared" ref="AB267" si="14">V267+Y267</f>
        <v>0</v>
      </c>
      <c r="AC267" s="254"/>
      <c r="AD267" s="254"/>
      <c r="AE267" s="255"/>
      <c r="AF267" s="287"/>
      <c r="AG267" s="288"/>
      <c r="AH267" s="289"/>
      <c r="AI267" s="305"/>
      <c r="AJ267" s="306"/>
      <c r="AK267" s="307"/>
      <c r="AL267" s="211">
        <f>IF(I267="○",AB267,ROUNDUP(AB267*AI267,1))</f>
        <v>0</v>
      </c>
      <c r="AM267" s="211"/>
      <c r="AN267" s="211"/>
      <c r="AO267" s="211"/>
      <c r="AP267" s="212"/>
      <c r="AQ267" s="127"/>
      <c r="AR267" s="127"/>
      <c r="AT267" s="45"/>
      <c r="AU267" s="153"/>
      <c r="AV267" s="153" t="str">
        <f>IF(OR(I267="×",AV271="×"),"×","●")</f>
        <v>●</v>
      </c>
      <c r="AW267" s="171">
        <f>IF(AV267="●",IF(I267="定","-",I267),"-")</f>
        <v>0</v>
      </c>
      <c r="AX267" s="45"/>
      <c r="AY267" s="45"/>
      <c r="AZ267" s="45"/>
      <c r="BA267" s="45"/>
      <c r="BB267" s="45"/>
      <c r="BC267" s="45"/>
      <c r="BD267" s="45"/>
      <c r="BE267" s="3"/>
      <c r="BF267" s="3"/>
      <c r="BG267" s="3"/>
      <c r="BH267" s="3"/>
    </row>
    <row r="268" spans="3:60" ht="14.1" customHeight="1" x14ac:dyDescent="0.15">
      <c r="C268" s="297"/>
      <c r="D268" s="300"/>
      <c r="E268" s="303"/>
      <c r="F268" s="303"/>
      <c r="G268" s="297"/>
      <c r="H268" s="303"/>
      <c r="I268" s="532"/>
      <c r="J268" s="533"/>
      <c r="K268" s="539"/>
      <c r="L268" s="516"/>
      <c r="M268" s="517"/>
      <c r="N268" s="517"/>
      <c r="O268" s="517"/>
      <c r="P268" s="523"/>
      <c r="Q268" s="524"/>
      <c r="R268" s="524"/>
      <c r="S268" s="524"/>
      <c r="T268" s="524"/>
      <c r="U268" s="525"/>
      <c r="V268" s="240"/>
      <c r="W268" s="240"/>
      <c r="X268" s="241"/>
      <c r="Y268" s="247"/>
      <c r="Z268" s="248"/>
      <c r="AA268" s="249"/>
      <c r="AB268" s="256"/>
      <c r="AC268" s="257"/>
      <c r="AD268" s="257"/>
      <c r="AE268" s="258"/>
      <c r="AF268" s="290"/>
      <c r="AG268" s="291"/>
      <c r="AH268" s="292"/>
      <c r="AI268" s="306"/>
      <c r="AJ268" s="306"/>
      <c r="AK268" s="307"/>
      <c r="AL268" s="213"/>
      <c r="AM268" s="213"/>
      <c r="AN268" s="213"/>
      <c r="AO268" s="213"/>
      <c r="AP268" s="214"/>
      <c r="AQ268" s="127"/>
      <c r="AR268" s="127"/>
      <c r="AT268" s="45"/>
      <c r="AU268" s="153"/>
      <c r="AV268" s="153"/>
      <c r="AW268" s="171"/>
      <c r="AX268" s="45"/>
      <c r="AY268" s="45"/>
      <c r="AZ268" s="45"/>
      <c r="BA268" s="45"/>
      <c r="BB268" s="45"/>
      <c r="BC268" s="45"/>
      <c r="BD268" s="45"/>
      <c r="BE268" s="3"/>
      <c r="BF268" s="3"/>
      <c r="BG268" s="3"/>
      <c r="BH268" s="3"/>
    </row>
    <row r="269" spans="3:60" ht="14.1" customHeight="1" x14ac:dyDescent="0.15">
      <c r="C269" s="297"/>
      <c r="D269" s="300"/>
      <c r="E269" s="303"/>
      <c r="F269" s="303"/>
      <c r="G269" s="297"/>
      <c r="H269" s="303"/>
      <c r="I269" s="532"/>
      <c r="J269" s="533"/>
      <c r="K269" s="539"/>
      <c r="L269" s="516"/>
      <c r="M269" s="517"/>
      <c r="N269" s="517"/>
      <c r="O269" s="517"/>
      <c r="P269" s="523"/>
      <c r="Q269" s="524"/>
      <c r="R269" s="524"/>
      <c r="S269" s="524"/>
      <c r="T269" s="524"/>
      <c r="U269" s="525"/>
      <c r="V269" s="240"/>
      <c r="W269" s="240"/>
      <c r="X269" s="241"/>
      <c r="Y269" s="247"/>
      <c r="Z269" s="248"/>
      <c r="AA269" s="249"/>
      <c r="AB269" s="256"/>
      <c r="AC269" s="257"/>
      <c r="AD269" s="257"/>
      <c r="AE269" s="258"/>
      <c r="AF269" s="290"/>
      <c r="AG269" s="291"/>
      <c r="AH269" s="292"/>
      <c r="AI269" s="306"/>
      <c r="AJ269" s="306"/>
      <c r="AK269" s="307"/>
      <c r="AL269" s="213"/>
      <c r="AM269" s="213"/>
      <c r="AN269" s="213"/>
      <c r="AO269" s="213"/>
      <c r="AP269" s="214"/>
      <c r="AQ269" s="127"/>
      <c r="AR269" s="127"/>
      <c r="AT269" s="45"/>
      <c r="AU269" s="153"/>
      <c r="AV269" s="153"/>
      <c r="AW269" s="171"/>
      <c r="AX269" s="45"/>
      <c r="AY269" s="45"/>
      <c r="AZ269" s="45"/>
      <c r="BA269" s="45"/>
      <c r="BB269" s="45"/>
      <c r="BC269" s="45"/>
      <c r="BD269" s="45"/>
      <c r="BE269" s="3"/>
      <c r="BF269" s="3"/>
      <c r="BG269" s="3"/>
      <c r="BH269" s="3"/>
    </row>
    <row r="270" spans="3:60" ht="14.1" customHeight="1" x14ac:dyDescent="0.15">
      <c r="C270" s="298"/>
      <c r="D270" s="301"/>
      <c r="E270" s="304"/>
      <c r="F270" s="304"/>
      <c r="G270" s="298"/>
      <c r="H270" s="304"/>
      <c r="I270" s="535"/>
      <c r="J270" s="536"/>
      <c r="K270" s="540"/>
      <c r="L270" s="518"/>
      <c r="M270" s="519"/>
      <c r="N270" s="519"/>
      <c r="O270" s="519"/>
      <c r="P270" s="526"/>
      <c r="Q270" s="527"/>
      <c r="R270" s="527"/>
      <c r="S270" s="527"/>
      <c r="T270" s="527"/>
      <c r="U270" s="528"/>
      <c r="V270" s="242"/>
      <c r="W270" s="242"/>
      <c r="X270" s="243"/>
      <c r="Y270" s="250"/>
      <c r="Z270" s="251"/>
      <c r="AA270" s="252"/>
      <c r="AB270" s="259"/>
      <c r="AC270" s="260"/>
      <c r="AD270" s="260"/>
      <c r="AE270" s="261"/>
      <c r="AF270" s="293"/>
      <c r="AG270" s="294"/>
      <c r="AH270" s="295"/>
      <c r="AI270" s="306"/>
      <c r="AJ270" s="306"/>
      <c r="AK270" s="307"/>
      <c r="AL270" s="215"/>
      <c r="AM270" s="215"/>
      <c r="AN270" s="215"/>
      <c r="AO270" s="215"/>
      <c r="AP270" s="216"/>
      <c r="AQ270" s="127"/>
      <c r="AR270" s="127"/>
      <c r="AT270" s="45"/>
      <c r="AU270" s="153"/>
      <c r="AV270" s="153"/>
      <c r="AW270" s="171"/>
      <c r="AX270" s="45"/>
      <c r="AY270" s="45"/>
      <c r="AZ270" s="45"/>
      <c r="BA270" s="45"/>
      <c r="BB270" s="45"/>
      <c r="BC270" s="45"/>
      <c r="BD270" s="45"/>
      <c r="BE270" s="3"/>
      <c r="BF270" s="3"/>
      <c r="BG270" s="3"/>
      <c r="BH270" s="3"/>
    </row>
    <row r="271" spans="3:60" ht="14.1" customHeight="1" x14ac:dyDescent="0.15">
      <c r="C271" s="296">
        <v>4</v>
      </c>
      <c r="D271" s="299" t="s">
        <v>118</v>
      </c>
      <c r="E271" s="302">
        <v>29</v>
      </c>
      <c r="F271" s="302" t="s">
        <v>119</v>
      </c>
      <c r="G271" s="296" t="s">
        <v>124</v>
      </c>
      <c r="H271" s="302"/>
      <c r="I271" s="529"/>
      <c r="J271" s="530"/>
      <c r="K271" s="538"/>
      <c r="L271" s="514">
        <f t="shared" ref="L271" si="15">$M$227</f>
        <v>0</v>
      </c>
      <c r="M271" s="515"/>
      <c r="N271" s="515"/>
      <c r="O271" s="515"/>
      <c r="P271" s="520">
        <f t="shared" ref="P271" si="16">$M$234</f>
        <v>0</v>
      </c>
      <c r="Q271" s="521"/>
      <c r="R271" s="521"/>
      <c r="S271" s="521"/>
      <c r="T271" s="521"/>
      <c r="U271" s="522"/>
      <c r="V271" s="238">
        <f t="shared" ref="V271" si="17">IF(AND(I271="○",AV271="●"),IF(L271=0,20,20+ROUNDDOWN((L271-1000)/1000,0)*20),0)</f>
        <v>0</v>
      </c>
      <c r="W271" s="238"/>
      <c r="X271" s="239"/>
      <c r="Y271" s="244">
        <f t="shared" ref="Y271" si="18">IF(AND(I271="○",AV271="●"),IF(P271&gt;=10,P271*0.2,0),0)</f>
        <v>0</v>
      </c>
      <c r="Z271" s="245"/>
      <c r="AA271" s="246"/>
      <c r="AB271" s="253">
        <f t="shared" ref="AB271" si="19">V271+Y271</f>
        <v>0</v>
      </c>
      <c r="AC271" s="254"/>
      <c r="AD271" s="254"/>
      <c r="AE271" s="255"/>
      <c r="AF271" s="287"/>
      <c r="AG271" s="288"/>
      <c r="AH271" s="289"/>
      <c r="AI271" s="305"/>
      <c r="AJ271" s="306"/>
      <c r="AK271" s="307"/>
      <c r="AL271" s="211">
        <f>IF(I271="○",AB271,ROUNDUP(AB271*AI271,1))</f>
        <v>0</v>
      </c>
      <c r="AM271" s="211"/>
      <c r="AN271" s="211"/>
      <c r="AO271" s="211"/>
      <c r="AP271" s="212"/>
      <c r="AQ271" s="127"/>
      <c r="AR271" s="127"/>
      <c r="AT271" s="45"/>
      <c r="AU271" s="153"/>
      <c r="AV271" s="153" t="str">
        <f>IF(OR(I271="×",AV275="×"),"×","●")</f>
        <v>●</v>
      </c>
      <c r="AW271" s="171">
        <f>IF(AV271="●",IF(I271="定","-",I271),"-")</f>
        <v>0</v>
      </c>
      <c r="AX271" s="45"/>
      <c r="AY271" s="45"/>
      <c r="AZ271" s="45"/>
      <c r="BA271" s="45"/>
      <c r="BB271" s="45"/>
      <c r="BC271" s="45"/>
      <c r="BD271" s="45"/>
      <c r="BE271" s="3"/>
      <c r="BF271" s="3"/>
      <c r="BG271" s="3"/>
      <c r="BH271" s="3"/>
    </row>
    <row r="272" spans="3:60" ht="14.1" customHeight="1" x14ac:dyDescent="0.15">
      <c r="C272" s="297"/>
      <c r="D272" s="300"/>
      <c r="E272" s="303"/>
      <c r="F272" s="303"/>
      <c r="G272" s="297"/>
      <c r="H272" s="303"/>
      <c r="I272" s="532"/>
      <c r="J272" s="533"/>
      <c r="K272" s="539"/>
      <c r="L272" s="516"/>
      <c r="M272" s="517"/>
      <c r="N272" s="517"/>
      <c r="O272" s="517"/>
      <c r="P272" s="523"/>
      <c r="Q272" s="524"/>
      <c r="R272" s="524"/>
      <c r="S272" s="524"/>
      <c r="T272" s="524"/>
      <c r="U272" s="525"/>
      <c r="V272" s="240"/>
      <c r="W272" s="240"/>
      <c r="X272" s="241"/>
      <c r="Y272" s="247"/>
      <c r="Z272" s="248"/>
      <c r="AA272" s="249"/>
      <c r="AB272" s="256"/>
      <c r="AC272" s="257"/>
      <c r="AD272" s="257"/>
      <c r="AE272" s="258"/>
      <c r="AF272" s="290"/>
      <c r="AG272" s="291"/>
      <c r="AH272" s="292"/>
      <c r="AI272" s="306"/>
      <c r="AJ272" s="306"/>
      <c r="AK272" s="307"/>
      <c r="AL272" s="213"/>
      <c r="AM272" s="213"/>
      <c r="AN272" s="213"/>
      <c r="AO272" s="213"/>
      <c r="AP272" s="214"/>
      <c r="AQ272" s="127"/>
      <c r="AR272" s="127"/>
      <c r="AT272" s="45"/>
      <c r="AU272" s="153"/>
      <c r="AV272" s="153"/>
      <c r="AW272" s="171"/>
      <c r="AX272" s="45"/>
      <c r="AY272" s="45"/>
      <c r="AZ272" s="45"/>
      <c r="BA272" s="45"/>
      <c r="BB272" s="45"/>
      <c r="BC272" s="45"/>
      <c r="BD272" s="45"/>
      <c r="BE272" s="3"/>
      <c r="BF272" s="3"/>
      <c r="BG272" s="3"/>
      <c r="BH272" s="3"/>
    </row>
    <row r="273" spans="3:60" ht="14.1" customHeight="1" x14ac:dyDescent="0.15">
      <c r="C273" s="297"/>
      <c r="D273" s="300"/>
      <c r="E273" s="303"/>
      <c r="F273" s="303"/>
      <c r="G273" s="297"/>
      <c r="H273" s="303"/>
      <c r="I273" s="532"/>
      <c r="J273" s="533"/>
      <c r="K273" s="539"/>
      <c r="L273" s="516"/>
      <c r="M273" s="517"/>
      <c r="N273" s="517"/>
      <c r="O273" s="517"/>
      <c r="P273" s="523"/>
      <c r="Q273" s="524"/>
      <c r="R273" s="524"/>
      <c r="S273" s="524"/>
      <c r="T273" s="524"/>
      <c r="U273" s="525"/>
      <c r="V273" s="240"/>
      <c r="W273" s="240"/>
      <c r="X273" s="241"/>
      <c r="Y273" s="247"/>
      <c r="Z273" s="248"/>
      <c r="AA273" s="249"/>
      <c r="AB273" s="256"/>
      <c r="AC273" s="257"/>
      <c r="AD273" s="257"/>
      <c r="AE273" s="258"/>
      <c r="AF273" s="290"/>
      <c r="AG273" s="291"/>
      <c r="AH273" s="292"/>
      <c r="AI273" s="306"/>
      <c r="AJ273" s="306"/>
      <c r="AK273" s="307"/>
      <c r="AL273" s="213"/>
      <c r="AM273" s="213"/>
      <c r="AN273" s="213"/>
      <c r="AO273" s="213"/>
      <c r="AP273" s="214"/>
      <c r="AQ273" s="127"/>
      <c r="AR273" s="127"/>
      <c r="AT273" s="45"/>
      <c r="AU273" s="153"/>
      <c r="AV273" s="153"/>
      <c r="AW273" s="171"/>
      <c r="AX273" s="45"/>
      <c r="AY273" s="45"/>
      <c r="AZ273" s="45"/>
      <c r="BA273" s="45"/>
      <c r="BB273" s="45"/>
      <c r="BC273" s="45"/>
      <c r="BD273" s="45"/>
      <c r="BE273" s="3"/>
      <c r="BF273" s="3"/>
      <c r="BG273" s="3"/>
      <c r="BH273" s="3"/>
    </row>
    <row r="274" spans="3:60" ht="14.1" customHeight="1" x14ac:dyDescent="0.15">
      <c r="C274" s="298"/>
      <c r="D274" s="301"/>
      <c r="E274" s="304"/>
      <c r="F274" s="304"/>
      <c r="G274" s="298"/>
      <c r="H274" s="304"/>
      <c r="I274" s="535"/>
      <c r="J274" s="536"/>
      <c r="K274" s="540"/>
      <c r="L274" s="518"/>
      <c r="M274" s="519"/>
      <c r="N274" s="519"/>
      <c r="O274" s="519"/>
      <c r="P274" s="526"/>
      <c r="Q274" s="527"/>
      <c r="R274" s="527"/>
      <c r="S274" s="527"/>
      <c r="T274" s="527"/>
      <c r="U274" s="528"/>
      <c r="V274" s="242"/>
      <c r="W274" s="242"/>
      <c r="X274" s="243"/>
      <c r="Y274" s="250"/>
      <c r="Z274" s="251"/>
      <c r="AA274" s="252"/>
      <c r="AB274" s="259"/>
      <c r="AC274" s="260"/>
      <c r="AD274" s="260"/>
      <c r="AE274" s="261"/>
      <c r="AF274" s="293"/>
      <c r="AG274" s="294"/>
      <c r="AH274" s="295"/>
      <c r="AI274" s="306"/>
      <c r="AJ274" s="306"/>
      <c r="AK274" s="307"/>
      <c r="AL274" s="215"/>
      <c r="AM274" s="215"/>
      <c r="AN274" s="215"/>
      <c r="AO274" s="215"/>
      <c r="AP274" s="216"/>
      <c r="AQ274" s="127"/>
      <c r="AR274" s="127"/>
      <c r="AT274" s="45"/>
      <c r="AU274" s="153"/>
      <c r="AV274" s="153"/>
      <c r="AW274" s="171"/>
      <c r="AX274" s="45"/>
      <c r="AY274" s="45"/>
      <c r="AZ274" s="45"/>
      <c r="BA274" s="45"/>
      <c r="BB274" s="45"/>
      <c r="BC274" s="45"/>
      <c r="BD274" s="45"/>
      <c r="BE274" s="3"/>
      <c r="BF274" s="3"/>
      <c r="BG274" s="3"/>
      <c r="BH274" s="3"/>
    </row>
    <row r="275" spans="3:60" ht="14.1" customHeight="1" x14ac:dyDescent="0.15">
      <c r="C275" s="296">
        <v>4</v>
      </c>
      <c r="D275" s="299" t="s">
        <v>118</v>
      </c>
      <c r="E275" s="302">
        <v>30</v>
      </c>
      <c r="F275" s="302" t="s">
        <v>119</v>
      </c>
      <c r="G275" s="296" t="s">
        <v>125</v>
      </c>
      <c r="H275" s="302"/>
      <c r="I275" s="529"/>
      <c r="J275" s="530"/>
      <c r="K275" s="538"/>
      <c r="L275" s="514">
        <f t="shared" ref="L275" si="20">$M$227</f>
        <v>0</v>
      </c>
      <c r="M275" s="515"/>
      <c r="N275" s="515"/>
      <c r="O275" s="515"/>
      <c r="P275" s="520">
        <f t="shared" ref="P275" si="21">$M$234</f>
        <v>0</v>
      </c>
      <c r="Q275" s="521"/>
      <c r="R275" s="521"/>
      <c r="S275" s="521"/>
      <c r="T275" s="521"/>
      <c r="U275" s="522"/>
      <c r="V275" s="238">
        <f t="shared" ref="V275" si="22">IF(AND(I275="○",AV275="●"),IF(L275=0,20,20+ROUNDDOWN((L275-1000)/1000,0)*20),0)</f>
        <v>0</v>
      </c>
      <c r="W275" s="238"/>
      <c r="X275" s="239"/>
      <c r="Y275" s="244">
        <f t="shared" ref="Y275" si="23">IF(AND(I275="○",AV275="●"),IF(P275&gt;=10,P275*0.2,0),0)</f>
        <v>0</v>
      </c>
      <c r="Z275" s="245"/>
      <c r="AA275" s="246"/>
      <c r="AB275" s="253">
        <f t="shared" ref="AB275" si="24">V275+Y275</f>
        <v>0</v>
      </c>
      <c r="AC275" s="254"/>
      <c r="AD275" s="254"/>
      <c r="AE275" s="255"/>
      <c r="AF275" s="287"/>
      <c r="AG275" s="288"/>
      <c r="AH275" s="289"/>
      <c r="AI275" s="305"/>
      <c r="AJ275" s="306"/>
      <c r="AK275" s="307"/>
      <c r="AL275" s="211">
        <f>IF(I275="○",AB275,ROUNDUP(AB275*AI275,1))</f>
        <v>0</v>
      </c>
      <c r="AM275" s="211"/>
      <c r="AN275" s="211"/>
      <c r="AO275" s="211"/>
      <c r="AP275" s="212"/>
      <c r="AQ275" s="127"/>
      <c r="AR275" s="127"/>
      <c r="AT275" s="45"/>
      <c r="AU275" s="153"/>
      <c r="AV275" s="153" t="str">
        <f>IF(OR(I275="×",AV279="×"),"×","●")</f>
        <v>●</v>
      </c>
      <c r="AW275" s="171">
        <f>IF(AV275="●",IF(I275="定","-",I275),"-")</f>
        <v>0</v>
      </c>
      <c r="AX275" s="45"/>
      <c r="AY275" s="45"/>
      <c r="AZ275" s="45"/>
      <c r="BA275" s="45"/>
      <c r="BB275" s="45"/>
      <c r="BC275" s="45"/>
      <c r="BD275" s="45"/>
      <c r="BE275" s="3"/>
      <c r="BF275" s="3"/>
      <c r="BG275" s="3"/>
      <c r="BH275" s="3"/>
    </row>
    <row r="276" spans="3:60" ht="14.1" customHeight="1" x14ac:dyDescent="0.15">
      <c r="C276" s="297"/>
      <c r="D276" s="300"/>
      <c r="E276" s="303"/>
      <c r="F276" s="303"/>
      <c r="G276" s="297"/>
      <c r="H276" s="303"/>
      <c r="I276" s="532"/>
      <c r="J276" s="533"/>
      <c r="K276" s="539"/>
      <c r="L276" s="516"/>
      <c r="M276" s="517"/>
      <c r="N276" s="517"/>
      <c r="O276" s="517"/>
      <c r="P276" s="523"/>
      <c r="Q276" s="524"/>
      <c r="R276" s="524"/>
      <c r="S276" s="524"/>
      <c r="T276" s="524"/>
      <c r="U276" s="525"/>
      <c r="V276" s="240"/>
      <c r="W276" s="240"/>
      <c r="X276" s="241"/>
      <c r="Y276" s="247"/>
      <c r="Z276" s="248"/>
      <c r="AA276" s="249"/>
      <c r="AB276" s="256"/>
      <c r="AC276" s="257"/>
      <c r="AD276" s="257"/>
      <c r="AE276" s="258"/>
      <c r="AF276" s="290"/>
      <c r="AG276" s="291"/>
      <c r="AH276" s="292"/>
      <c r="AI276" s="306"/>
      <c r="AJ276" s="306"/>
      <c r="AK276" s="307"/>
      <c r="AL276" s="213"/>
      <c r="AM276" s="213"/>
      <c r="AN276" s="213"/>
      <c r="AO276" s="213"/>
      <c r="AP276" s="214"/>
      <c r="AQ276" s="127"/>
      <c r="AR276" s="127"/>
      <c r="AT276" s="45"/>
      <c r="AU276" s="153"/>
      <c r="AV276" s="153"/>
      <c r="AW276" s="171"/>
      <c r="AX276" s="45"/>
      <c r="AY276" s="45"/>
      <c r="AZ276" s="45"/>
      <c r="BA276" s="45"/>
      <c r="BB276" s="45"/>
      <c r="BC276" s="45"/>
      <c r="BD276" s="45"/>
      <c r="BE276" s="3"/>
      <c r="BF276" s="3"/>
      <c r="BG276" s="3"/>
      <c r="BH276" s="3"/>
    </row>
    <row r="277" spans="3:60" ht="14.1" customHeight="1" x14ac:dyDescent="0.15">
      <c r="C277" s="297"/>
      <c r="D277" s="300"/>
      <c r="E277" s="303"/>
      <c r="F277" s="303"/>
      <c r="G277" s="297"/>
      <c r="H277" s="303"/>
      <c r="I277" s="532"/>
      <c r="J277" s="533"/>
      <c r="K277" s="539"/>
      <c r="L277" s="516"/>
      <c r="M277" s="517"/>
      <c r="N277" s="517"/>
      <c r="O277" s="517"/>
      <c r="P277" s="523"/>
      <c r="Q277" s="524"/>
      <c r="R277" s="524"/>
      <c r="S277" s="524"/>
      <c r="T277" s="524"/>
      <c r="U277" s="525"/>
      <c r="V277" s="240"/>
      <c r="W277" s="240"/>
      <c r="X277" s="241"/>
      <c r="Y277" s="247"/>
      <c r="Z277" s="248"/>
      <c r="AA277" s="249"/>
      <c r="AB277" s="256"/>
      <c r="AC277" s="257"/>
      <c r="AD277" s="257"/>
      <c r="AE277" s="258"/>
      <c r="AF277" s="290"/>
      <c r="AG277" s="291"/>
      <c r="AH277" s="292"/>
      <c r="AI277" s="306"/>
      <c r="AJ277" s="306"/>
      <c r="AK277" s="307"/>
      <c r="AL277" s="213"/>
      <c r="AM277" s="213"/>
      <c r="AN277" s="213"/>
      <c r="AO277" s="213"/>
      <c r="AP277" s="214"/>
      <c r="AQ277" s="127"/>
      <c r="AR277" s="127"/>
      <c r="AT277" s="45"/>
      <c r="AU277" s="153"/>
      <c r="AV277" s="153"/>
      <c r="AW277" s="171"/>
      <c r="AX277" s="45"/>
      <c r="AY277" s="45"/>
      <c r="AZ277" s="45"/>
      <c r="BA277" s="45"/>
      <c r="BB277" s="45"/>
      <c r="BC277" s="45"/>
      <c r="BD277" s="45"/>
      <c r="BE277" s="3"/>
      <c r="BF277" s="3"/>
      <c r="BG277" s="3"/>
      <c r="BH277" s="3"/>
    </row>
    <row r="278" spans="3:60" ht="14.1" customHeight="1" x14ac:dyDescent="0.15">
      <c r="C278" s="298"/>
      <c r="D278" s="301"/>
      <c r="E278" s="304"/>
      <c r="F278" s="304"/>
      <c r="G278" s="298"/>
      <c r="H278" s="304"/>
      <c r="I278" s="535"/>
      <c r="J278" s="536"/>
      <c r="K278" s="540"/>
      <c r="L278" s="518"/>
      <c r="M278" s="519"/>
      <c r="N278" s="519"/>
      <c r="O278" s="519"/>
      <c r="P278" s="526"/>
      <c r="Q278" s="527"/>
      <c r="R278" s="527"/>
      <c r="S278" s="527"/>
      <c r="T278" s="527"/>
      <c r="U278" s="528"/>
      <c r="V278" s="242"/>
      <c r="W278" s="242"/>
      <c r="X278" s="243"/>
      <c r="Y278" s="250"/>
      <c r="Z278" s="251"/>
      <c r="AA278" s="252"/>
      <c r="AB278" s="259"/>
      <c r="AC278" s="260"/>
      <c r="AD278" s="260"/>
      <c r="AE278" s="261"/>
      <c r="AF278" s="293"/>
      <c r="AG278" s="294"/>
      <c r="AH278" s="295"/>
      <c r="AI278" s="306"/>
      <c r="AJ278" s="306"/>
      <c r="AK278" s="307"/>
      <c r="AL278" s="215"/>
      <c r="AM278" s="215"/>
      <c r="AN278" s="215"/>
      <c r="AO278" s="215"/>
      <c r="AP278" s="216"/>
      <c r="AQ278" s="127"/>
      <c r="AR278" s="127"/>
      <c r="AT278" s="45"/>
      <c r="AU278" s="153"/>
      <c r="AV278" s="153"/>
      <c r="AW278" s="171"/>
      <c r="AX278" s="45"/>
      <c r="AY278" s="45"/>
      <c r="AZ278" s="45"/>
      <c r="BA278" s="45"/>
      <c r="BB278" s="45"/>
      <c r="BC278" s="45"/>
      <c r="BD278" s="45"/>
      <c r="BE278" s="3"/>
      <c r="BF278" s="3"/>
      <c r="BG278" s="3"/>
      <c r="BH278" s="3"/>
    </row>
    <row r="279" spans="3:60" ht="14.1" customHeight="1" x14ac:dyDescent="0.15">
      <c r="C279" s="296">
        <v>5</v>
      </c>
      <c r="D279" s="299" t="s">
        <v>118</v>
      </c>
      <c r="E279" s="302">
        <v>1</v>
      </c>
      <c r="F279" s="302" t="s">
        <v>119</v>
      </c>
      <c r="G279" s="296" t="s">
        <v>126</v>
      </c>
      <c r="H279" s="302"/>
      <c r="I279" s="529"/>
      <c r="J279" s="530"/>
      <c r="K279" s="538"/>
      <c r="L279" s="514">
        <f t="shared" ref="L279" si="25">$M$227</f>
        <v>0</v>
      </c>
      <c r="M279" s="515"/>
      <c r="N279" s="515"/>
      <c r="O279" s="515"/>
      <c r="P279" s="520">
        <f t="shared" ref="P279" si="26">$M$234</f>
        <v>0</v>
      </c>
      <c r="Q279" s="521"/>
      <c r="R279" s="521"/>
      <c r="S279" s="521"/>
      <c r="T279" s="521"/>
      <c r="U279" s="522"/>
      <c r="V279" s="238">
        <f t="shared" ref="V279" si="27">IF(AND(I279="○",AV279="●"),IF(L279=0,20,20+ROUNDDOWN((L279-1000)/1000,0)*20),0)</f>
        <v>0</v>
      </c>
      <c r="W279" s="238"/>
      <c r="X279" s="239"/>
      <c r="Y279" s="244">
        <f t="shared" ref="Y279" si="28">IF(AND(I279="○",AV279="●"),IF(P279&gt;=10,P279*0.2,0),0)</f>
        <v>0</v>
      </c>
      <c r="Z279" s="245"/>
      <c r="AA279" s="246"/>
      <c r="AB279" s="253">
        <f t="shared" ref="AB279" si="29">V279+Y279</f>
        <v>0</v>
      </c>
      <c r="AC279" s="254"/>
      <c r="AD279" s="254"/>
      <c r="AE279" s="255"/>
      <c r="AF279" s="287"/>
      <c r="AG279" s="288"/>
      <c r="AH279" s="289"/>
      <c r="AI279" s="305"/>
      <c r="AJ279" s="306"/>
      <c r="AK279" s="307"/>
      <c r="AL279" s="211">
        <f>IF(I279="○",AB279,ROUNDUP(AB279*AI279,1))</f>
        <v>0</v>
      </c>
      <c r="AM279" s="211"/>
      <c r="AN279" s="211"/>
      <c r="AO279" s="211"/>
      <c r="AP279" s="212"/>
      <c r="AQ279" s="127"/>
      <c r="AR279" s="127"/>
      <c r="AT279" s="45"/>
      <c r="AU279" s="153"/>
      <c r="AV279" s="153" t="str">
        <f>IF(OR(I279="×",AV283="×"),"×","●")</f>
        <v>●</v>
      </c>
      <c r="AW279" s="171">
        <f>IF(AV279="●",IF(I279="定","-",I279),"-")</f>
        <v>0</v>
      </c>
      <c r="AX279" s="45"/>
      <c r="AY279" s="45"/>
      <c r="AZ279" s="45"/>
      <c r="BA279" s="45"/>
      <c r="BB279" s="45"/>
      <c r="BC279" s="45"/>
      <c r="BD279" s="45"/>
      <c r="BE279" s="3"/>
      <c r="BF279" s="3"/>
      <c r="BG279" s="3"/>
      <c r="BH279" s="3"/>
    </row>
    <row r="280" spans="3:60" ht="14.1" customHeight="1" x14ac:dyDescent="0.15">
      <c r="C280" s="297"/>
      <c r="D280" s="300"/>
      <c r="E280" s="303"/>
      <c r="F280" s="303"/>
      <c r="G280" s="297"/>
      <c r="H280" s="303"/>
      <c r="I280" s="532"/>
      <c r="J280" s="533"/>
      <c r="K280" s="539"/>
      <c r="L280" s="516"/>
      <c r="M280" s="517"/>
      <c r="N280" s="517"/>
      <c r="O280" s="517"/>
      <c r="P280" s="523"/>
      <c r="Q280" s="524"/>
      <c r="R280" s="524"/>
      <c r="S280" s="524"/>
      <c r="T280" s="524"/>
      <c r="U280" s="525"/>
      <c r="V280" s="240"/>
      <c r="W280" s="240"/>
      <c r="X280" s="241"/>
      <c r="Y280" s="247"/>
      <c r="Z280" s="248"/>
      <c r="AA280" s="249"/>
      <c r="AB280" s="256"/>
      <c r="AC280" s="257"/>
      <c r="AD280" s="257"/>
      <c r="AE280" s="258"/>
      <c r="AF280" s="290"/>
      <c r="AG280" s="291"/>
      <c r="AH280" s="292"/>
      <c r="AI280" s="306"/>
      <c r="AJ280" s="306"/>
      <c r="AK280" s="307"/>
      <c r="AL280" s="213"/>
      <c r="AM280" s="213"/>
      <c r="AN280" s="213"/>
      <c r="AO280" s="213"/>
      <c r="AP280" s="214"/>
      <c r="AQ280" s="127"/>
      <c r="AR280" s="127"/>
      <c r="AT280" s="45"/>
      <c r="AU280" s="153"/>
      <c r="AV280" s="153"/>
      <c r="AW280" s="171"/>
      <c r="AX280" s="45"/>
      <c r="AY280" s="45"/>
      <c r="AZ280" s="45"/>
      <c r="BA280" s="45"/>
      <c r="BB280" s="45"/>
      <c r="BC280" s="45"/>
      <c r="BD280" s="45"/>
      <c r="BE280" s="3"/>
      <c r="BF280" s="3"/>
      <c r="BG280" s="3"/>
      <c r="BH280" s="3"/>
    </row>
    <row r="281" spans="3:60" ht="14.1" customHeight="1" x14ac:dyDescent="0.15">
      <c r="C281" s="297"/>
      <c r="D281" s="300"/>
      <c r="E281" s="303"/>
      <c r="F281" s="303"/>
      <c r="G281" s="297"/>
      <c r="H281" s="303"/>
      <c r="I281" s="532"/>
      <c r="J281" s="533"/>
      <c r="K281" s="539"/>
      <c r="L281" s="516"/>
      <c r="M281" s="517"/>
      <c r="N281" s="517"/>
      <c r="O281" s="517"/>
      <c r="P281" s="523"/>
      <c r="Q281" s="524"/>
      <c r="R281" s="524"/>
      <c r="S281" s="524"/>
      <c r="T281" s="524"/>
      <c r="U281" s="525"/>
      <c r="V281" s="240"/>
      <c r="W281" s="240"/>
      <c r="X281" s="241"/>
      <c r="Y281" s="247"/>
      <c r="Z281" s="248"/>
      <c r="AA281" s="249"/>
      <c r="AB281" s="256"/>
      <c r="AC281" s="257"/>
      <c r="AD281" s="257"/>
      <c r="AE281" s="258"/>
      <c r="AF281" s="290"/>
      <c r="AG281" s="291"/>
      <c r="AH281" s="292"/>
      <c r="AI281" s="306"/>
      <c r="AJ281" s="306"/>
      <c r="AK281" s="307"/>
      <c r="AL281" s="213"/>
      <c r="AM281" s="213"/>
      <c r="AN281" s="213"/>
      <c r="AO281" s="213"/>
      <c r="AP281" s="214"/>
      <c r="AQ281" s="127"/>
      <c r="AR281" s="127"/>
      <c r="AT281" s="45"/>
      <c r="AU281" s="153"/>
      <c r="AV281" s="153"/>
      <c r="AW281" s="171"/>
      <c r="AX281" s="45"/>
      <c r="AY281" s="45"/>
      <c r="AZ281" s="45"/>
      <c r="BA281" s="45"/>
      <c r="BB281" s="45"/>
      <c r="BC281" s="45"/>
      <c r="BD281" s="45"/>
      <c r="BE281" s="3"/>
      <c r="BF281" s="3"/>
      <c r="BG281" s="3"/>
      <c r="BH281" s="3"/>
    </row>
    <row r="282" spans="3:60" ht="14.1" customHeight="1" x14ac:dyDescent="0.15">
      <c r="C282" s="298"/>
      <c r="D282" s="301"/>
      <c r="E282" s="304"/>
      <c r="F282" s="304"/>
      <c r="G282" s="298"/>
      <c r="H282" s="304"/>
      <c r="I282" s="535"/>
      <c r="J282" s="536"/>
      <c r="K282" s="540"/>
      <c r="L282" s="518"/>
      <c r="M282" s="519"/>
      <c r="N282" s="519"/>
      <c r="O282" s="519"/>
      <c r="P282" s="526"/>
      <c r="Q282" s="527"/>
      <c r="R282" s="527"/>
      <c r="S282" s="527"/>
      <c r="T282" s="527"/>
      <c r="U282" s="528"/>
      <c r="V282" s="242"/>
      <c r="W282" s="242"/>
      <c r="X282" s="243"/>
      <c r="Y282" s="250"/>
      <c r="Z282" s="251"/>
      <c r="AA282" s="252"/>
      <c r="AB282" s="259"/>
      <c r="AC282" s="260"/>
      <c r="AD282" s="260"/>
      <c r="AE282" s="261"/>
      <c r="AF282" s="293"/>
      <c r="AG282" s="294"/>
      <c r="AH282" s="295"/>
      <c r="AI282" s="306"/>
      <c r="AJ282" s="306"/>
      <c r="AK282" s="307"/>
      <c r="AL282" s="215"/>
      <c r="AM282" s="215"/>
      <c r="AN282" s="215"/>
      <c r="AO282" s="215"/>
      <c r="AP282" s="216"/>
      <c r="AQ282" s="127"/>
      <c r="AR282" s="127"/>
      <c r="AT282" s="45"/>
      <c r="AU282" s="153"/>
      <c r="AV282" s="153"/>
      <c r="AW282" s="171"/>
      <c r="AX282" s="45"/>
      <c r="AY282" s="45"/>
      <c r="AZ282" s="45"/>
      <c r="BA282" s="45"/>
      <c r="BB282" s="45"/>
      <c r="BC282" s="45"/>
      <c r="BD282" s="45"/>
      <c r="BE282" s="3"/>
      <c r="BF282" s="3"/>
      <c r="BG282" s="3"/>
      <c r="BH282" s="3"/>
    </row>
    <row r="283" spans="3:60" ht="14.1" customHeight="1" x14ac:dyDescent="0.15">
      <c r="C283" s="296">
        <v>5</v>
      </c>
      <c r="D283" s="299" t="s">
        <v>118</v>
      </c>
      <c r="E283" s="302">
        <v>2</v>
      </c>
      <c r="F283" s="302" t="s">
        <v>119</v>
      </c>
      <c r="G283" s="296" t="s">
        <v>127</v>
      </c>
      <c r="H283" s="302"/>
      <c r="I283" s="529"/>
      <c r="J283" s="530"/>
      <c r="K283" s="538"/>
      <c r="L283" s="514">
        <f t="shared" ref="L283" si="30">$M$227</f>
        <v>0</v>
      </c>
      <c r="M283" s="515"/>
      <c r="N283" s="515"/>
      <c r="O283" s="515"/>
      <c r="P283" s="520">
        <f t="shared" ref="P283" si="31">$M$234</f>
        <v>0</v>
      </c>
      <c r="Q283" s="521"/>
      <c r="R283" s="521"/>
      <c r="S283" s="521"/>
      <c r="T283" s="521"/>
      <c r="U283" s="522"/>
      <c r="V283" s="238">
        <f t="shared" ref="V283" si="32">IF(AND(I283="○",AV283="●"),IF(L283=0,20,20+ROUNDDOWN((L283-1000)/1000,0)*20),0)</f>
        <v>0</v>
      </c>
      <c r="W283" s="238"/>
      <c r="X283" s="239"/>
      <c r="Y283" s="244">
        <f t="shared" ref="Y283" si="33">IF(AND(I283="○",AV283="●"),IF(P283&gt;=10,P283*0.2,0),0)</f>
        <v>0</v>
      </c>
      <c r="Z283" s="245"/>
      <c r="AA283" s="246"/>
      <c r="AB283" s="253">
        <f t="shared" ref="AB283" si="34">V283+Y283</f>
        <v>0</v>
      </c>
      <c r="AC283" s="254"/>
      <c r="AD283" s="254"/>
      <c r="AE283" s="255"/>
      <c r="AF283" s="287"/>
      <c r="AG283" s="288"/>
      <c r="AH283" s="289"/>
      <c r="AI283" s="305"/>
      <c r="AJ283" s="306"/>
      <c r="AK283" s="307"/>
      <c r="AL283" s="211">
        <f>IF(I283="○",AB283,ROUNDUP(AB283*AI283,1))</f>
        <v>0</v>
      </c>
      <c r="AM283" s="211"/>
      <c r="AN283" s="211"/>
      <c r="AO283" s="211"/>
      <c r="AP283" s="212"/>
      <c r="AQ283" s="127"/>
      <c r="AR283" s="127"/>
      <c r="AT283" s="45"/>
      <c r="AU283" s="153"/>
      <c r="AV283" s="153" t="str">
        <f>IF(OR(I283="×",AV287="×"),"×","●")</f>
        <v>●</v>
      </c>
      <c r="AW283" s="171">
        <f>IF(AV283="●",IF(I283="定","-",I283),"-")</f>
        <v>0</v>
      </c>
      <c r="AX283" s="45"/>
      <c r="AY283" s="45"/>
      <c r="AZ283" s="45"/>
      <c r="BA283" s="45"/>
      <c r="BB283" s="45"/>
      <c r="BC283" s="45"/>
      <c r="BD283" s="45"/>
      <c r="BE283" s="3"/>
      <c r="BF283" s="3"/>
      <c r="BG283" s="3"/>
      <c r="BH283" s="3"/>
    </row>
    <row r="284" spans="3:60" ht="14.1" customHeight="1" x14ac:dyDescent="0.15">
      <c r="C284" s="297"/>
      <c r="D284" s="300"/>
      <c r="E284" s="303"/>
      <c r="F284" s="303"/>
      <c r="G284" s="297"/>
      <c r="H284" s="303"/>
      <c r="I284" s="532"/>
      <c r="J284" s="533"/>
      <c r="K284" s="539"/>
      <c r="L284" s="516"/>
      <c r="M284" s="517"/>
      <c r="N284" s="517"/>
      <c r="O284" s="517"/>
      <c r="P284" s="523"/>
      <c r="Q284" s="524"/>
      <c r="R284" s="524"/>
      <c r="S284" s="524"/>
      <c r="T284" s="524"/>
      <c r="U284" s="525"/>
      <c r="V284" s="240"/>
      <c r="W284" s="240"/>
      <c r="X284" s="241"/>
      <c r="Y284" s="247"/>
      <c r="Z284" s="248"/>
      <c r="AA284" s="249"/>
      <c r="AB284" s="256"/>
      <c r="AC284" s="257"/>
      <c r="AD284" s="257"/>
      <c r="AE284" s="258"/>
      <c r="AF284" s="290"/>
      <c r="AG284" s="291"/>
      <c r="AH284" s="292"/>
      <c r="AI284" s="306"/>
      <c r="AJ284" s="306"/>
      <c r="AK284" s="307"/>
      <c r="AL284" s="213"/>
      <c r="AM284" s="213"/>
      <c r="AN284" s="213"/>
      <c r="AO284" s="213"/>
      <c r="AP284" s="214"/>
      <c r="AQ284" s="127"/>
      <c r="AR284" s="127"/>
      <c r="AT284" s="45"/>
      <c r="AU284" s="153"/>
      <c r="AV284" s="153"/>
      <c r="AW284" s="171"/>
      <c r="AX284" s="45"/>
      <c r="AY284" s="45"/>
      <c r="AZ284" s="45"/>
      <c r="BA284" s="45"/>
      <c r="BB284" s="45"/>
      <c r="BC284" s="45"/>
      <c r="BD284" s="45"/>
      <c r="BE284" s="3"/>
      <c r="BF284" s="3"/>
      <c r="BG284" s="3"/>
      <c r="BH284" s="3"/>
    </row>
    <row r="285" spans="3:60" ht="14.1" customHeight="1" x14ac:dyDescent="0.15">
      <c r="C285" s="297"/>
      <c r="D285" s="300"/>
      <c r="E285" s="303"/>
      <c r="F285" s="303"/>
      <c r="G285" s="297"/>
      <c r="H285" s="303"/>
      <c r="I285" s="532"/>
      <c r="J285" s="533"/>
      <c r="K285" s="539"/>
      <c r="L285" s="516"/>
      <c r="M285" s="517"/>
      <c r="N285" s="517"/>
      <c r="O285" s="517"/>
      <c r="P285" s="523"/>
      <c r="Q285" s="524"/>
      <c r="R285" s="524"/>
      <c r="S285" s="524"/>
      <c r="T285" s="524"/>
      <c r="U285" s="525"/>
      <c r="V285" s="240"/>
      <c r="W285" s="240"/>
      <c r="X285" s="241"/>
      <c r="Y285" s="247"/>
      <c r="Z285" s="248"/>
      <c r="AA285" s="249"/>
      <c r="AB285" s="256"/>
      <c r="AC285" s="257"/>
      <c r="AD285" s="257"/>
      <c r="AE285" s="258"/>
      <c r="AF285" s="290"/>
      <c r="AG285" s="291"/>
      <c r="AH285" s="292"/>
      <c r="AI285" s="306"/>
      <c r="AJ285" s="306"/>
      <c r="AK285" s="307"/>
      <c r="AL285" s="213"/>
      <c r="AM285" s="213"/>
      <c r="AN285" s="213"/>
      <c r="AO285" s="213"/>
      <c r="AP285" s="214"/>
      <c r="AQ285" s="127"/>
      <c r="AR285" s="127"/>
      <c r="AT285" s="45"/>
      <c r="AU285" s="153"/>
      <c r="AV285" s="153"/>
      <c r="AW285" s="171"/>
      <c r="AX285" s="45"/>
      <c r="AY285" s="45"/>
      <c r="AZ285" s="45"/>
      <c r="BA285" s="45"/>
      <c r="BB285" s="45"/>
      <c r="BC285" s="45"/>
      <c r="BD285" s="45"/>
      <c r="BE285" s="3"/>
      <c r="BF285" s="3"/>
      <c r="BG285" s="3"/>
      <c r="BH285" s="3"/>
    </row>
    <row r="286" spans="3:60" ht="14.1" customHeight="1" x14ac:dyDescent="0.15">
      <c r="C286" s="298"/>
      <c r="D286" s="301"/>
      <c r="E286" s="304"/>
      <c r="F286" s="304"/>
      <c r="G286" s="298"/>
      <c r="H286" s="304"/>
      <c r="I286" s="535"/>
      <c r="J286" s="536"/>
      <c r="K286" s="540"/>
      <c r="L286" s="518"/>
      <c r="M286" s="519"/>
      <c r="N286" s="519"/>
      <c r="O286" s="519"/>
      <c r="P286" s="526"/>
      <c r="Q286" s="527"/>
      <c r="R286" s="527"/>
      <c r="S286" s="527"/>
      <c r="T286" s="527"/>
      <c r="U286" s="528"/>
      <c r="V286" s="242"/>
      <c r="W286" s="242"/>
      <c r="X286" s="243"/>
      <c r="Y286" s="250"/>
      <c r="Z286" s="251"/>
      <c r="AA286" s="252"/>
      <c r="AB286" s="259"/>
      <c r="AC286" s="260"/>
      <c r="AD286" s="260"/>
      <c r="AE286" s="261"/>
      <c r="AF286" s="293"/>
      <c r="AG286" s="294"/>
      <c r="AH286" s="295"/>
      <c r="AI286" s="306"/>
      <c r="AJ286" s="306"/>
      <c r="AK286" s="307"/>
      <c r="AL286" s="215"/>
      <c r="AM286" s="215"/>
      <c r="AN286" s="215"/>
      <c r="AO286" s="215"/>
      <c r="AP286" s="216"/>
      <c r="AQ286" s="127"/>
      <c r="AR286" s="127"/>
      <c r="AT286" s="45"/>
      <c r="AU286" s="153"/>
      <c r="AV286" s="153"/>
      <c r="AW286" s="171"/>
      <c r="AX286" s="45"/>
      <c r="AY286" s="45"/>
      <c r="AZ286" s="45"/>
      <c r="BA286" s="45"/>
      <c r="BB286" s="45"/>
      <c r="BC286" s="45"/>
      <c r="BD286" s="45"/>
      <c r="BE286" s="3"/>
      <c r="BF286" s="3"/>
      <c r="BG286" s="3"/>
      <c r="BH286" s="3"/>
    </row>
    <row r="287" spans="3:60" ht="14.1" customHeight="1" x14ac:dyDescent="0.15">
      <c r="C287" s="296">
        <v>5</v>
      </c>
      <c r="D287" s="299" t="s">
        <v>118</v>
      </c>
      <c r="E287" s="302">
        <v>3</v>
      </c>
      <c r="F287" s="302" t="s">
        <v>119</v>
      </c>
      <c r="G287" s="296" t="s">
        <v>128</v>
      </c>
      <c r="H287" s="302"/>
      <c r="I287" s="529"/>
      <c r="J287" s="530"/>
      <c r="K287" s="538"/>
      <c r="L287" s="514">
        <f t="shared" ref="L287" si="35">$M$227</f>
        <v>0</v>
      </c>
      <c r="M287" s="515"/>
      <c r="N287" s="515"/>
      <c r="O287" s="515"/>
      <c r="P287" s="520">
        <f t="shared" ref="P287" si="36">$M$234</f>
        <v>0</v>
      </c>
      <c r="Q287" s="521"/>
      <c r="R287" s="521"/>
      <c r="S287" s="521"/>
      <c r="T287" s="521"/>
      <c r="U287" s="522"/>
      <c r="V287" s="238">
        <f t="shared" ref="V287" si="37">IF(AND(I287="○",AV287="●"),IF(L287=0,20,20+ROUNDDOWN((L287-1000)/1000,0)*20),0)</f>
        <v>0</v>
      </c>
      <c r="W287" s="238"/>
      <c r="X287" s="239"/>
      <c r="Y287" s="244">
        <f t="shared" ref="Y287" si="38">IF(AND(I287="○",AV287="●"),IF(P287&gt;=10,P287*0.2,0),0)</f>
        <v>0</v>
      </c>
      <c r="Z287" s="245"/>
      <c r="AA287" s="246"/>
      <c r="AB287" s="253">
        <f t="shared" ref="AB287" si="39">V287+Y287</f>
        <v>0</v>
      </c>
      <c r="AC287" s="254"/>
      <c r="AD287" s="254"/>
      <c r="AE287" s="255"/>
      <c r="AF287" s="287"/>
      <c r="AG287" s="288"/>
      <c r="AH287" s="289"/>
      <c r="AI287" s="305"/>
      <c r="AJ287" s="306"/>
      <c r="AK287" s="307"/>
      <c r="AL287" s="211">
        <f>IF(I287="○",AB287,ROUNDUP(AB287*AI287,1))</f>
        <v>0</v>
      </c>
      <c r="AM287" s="211"/>
      <c r="AN287" s="211"/>
      <c r="AO287" s="211"/>
      <c r="AP287" s="212"/>
      <c r="AQ287" s="127"/>
      <c r="AR287" s="127"/>
      <c r="AT287" s="45"/>
      <c r="AU287" s="153"/>
      <c r="AV287" s="153" t="str">
        <f>IF(OR(I287="×",AV291="×"),"×","●")</f>
        <v>●</v>
      </c>
      <c r="AW287" s="171">
        <f>IF(AV287="●",IF(I287="定","-",I287),"-")</f>
        <v>0</v>
      </c>
      <c r="AX287" s="45"/>
      <c r="AY287" s="45"/>
      <c r="AZ287" s="45"/>
      <c r="BA287" s="45"/>
      <c r="BB287" s="45"/>
      <c r="BC287" s="45"/>
      <c r="BD287" s="45"/>
      <c r="BE287" s="3"/>
      <c r="BF287" s="3"/>
      <c r="BG287" s="3"/>
      <c r="BH287" s="3"/>
    </row>
    <row r="288" spans="3:60" ht="14.1" customHeight="1" x14ac:dyDescent="0.15">
      <c r="C288" s="297"/>
      <c r="D288" s="300"/>
      <c r="E288" s="303"/>
      <c r="F288" s="303"/>
      <c r="G288" s="297"/>
      <c r="H288" s="303"/>
      <c r="I288" s="532"/>
      <c r="J288" s="533"/>
      <c r="K288" s="539"/>
      <c r="L288" s="516"/>
      <c r="M288" s="517"/>
      <c r="N288" s="517"/>
      <c r="O288" s="517"/>
      <c r="P288" s="523"/>
      <c r="Q288" s="524"/>
      <c r="R288" s="524"/>
      <c r="S288" s="524"/>
      <c r="T288" s="524"/>
      <c r="U288" s="525"/>
      <c r="V288" s="240"/>
      <c r="W288" s="240"/>
      <c r="X288" s="241"/>
      <c r="Y288" s="247"/>
      <c r="Z288" s="248"/>
      <c r="AA288" s="249"/>
      <c r="AB288" s="256"/>
      <c r="AC288" s="257"/>
      <c r="AD288" s="257"/>
      <c r="AE288" s="258"/>
      <c r="AF288" s="290"/>
      <c r="AG288" s="291"/>
      <c r="AH288" s="292"/>
      <c r="AI288" s="306"/>
      <c r="AJ288" s="306"/>
      <c r="AK288" s="307"/>
      <c r="AL288" s="213"/>
      <c r="AM288" s="213"/>
      <c r="AN288" s="213"/>
      <c r="AO288" s="213"/>
      <c r="AP288" s="214"/>
      <c r="AQ288" s="127"/>
      <c r="AR288" s="127"/>
      <c r="AT288" s="45"/>
      <c r="AU288" s="153"/>
      <c r="AV288" s="153"/>
      <c r="AW288" s="171"/>
      <c r="AX288" s="45"/>
      <c r="AY288" s="45"/>
      <c r="AZ288" s="45"/>
      <c r="BA288" s="45"/>
      <c r="BB288" s="45"/>
      <c r="BC288" s="45"/>
      <c r="BD288" s="45"/>
      <c r="BE288" s="3"/>
      <c r="BF288" s="3"/>
      <c r="BG288" s="3"/>
      <c r="BH288" s="3"/>
    </row>
    <row r="289" spans="3:60" ht="14.1" customHeight="1" x14ac:dyDescent="0.15">
      <c r="C289" s="297"/>
      <c r="D289" s="300"/>
      <c r="E289" s="303"/>
      <c r="F289" s="303"/>
      <c r="G289" s="297"/>
      <c r="H289" s="303"/>
      <c r="I289" s="532"/>
      <c r="J289" s="533"/>
      <c r="K289" s="539"/>
      <c r="L289" s="516"/>
      <c r="M289" s="517"/>
      <c r="N289" s="517"/>
      <c r="O289" s="517"/>
      <c r="P289" s="523"/>
      <c r="Q289" s="524"/>
      <c r="R289" s="524"/>
      <c r="S289" s="524"/>
      <c r="T289" s="524"/>
      <c r="U289" s="525"/>
      <c r="V289" s="240"/>
      <c r="W289" s="240"/>
      <c r="X289" s="241"/>
      <c r="Y289" s="247"/>
      <c r="Z289" s="248"/>
      <c r="AA289" s="249"/>
      <c r="AB289" s="256"/>
      <c r="AC289" s="257"/>
      <c r="AD289" s="257"/>
      <c r="AE289" s="258"/>
      <c r="AF289" s="290"/>
      <c r="AG289" s="291"/>
      <c r="AH289" s="292"/>
      <c r="AI289" s="306"/>
      <c r="AJ289" s="306"/>
      <c r="AK289" s="307"/>
      <c r="AL289" s="213"/>
      <c r="AM289" s="213"/>
      <c r="AN289" s="213"/>
      <c r="AO289" s="213"/>
      <c r="AP289" s="214"/>
      <c r="AQ289" s="127"/>
      <c r="AR289" s="127"/>
      <c r="AT289" s="45"/>
      <c r="AU289" s="153"/>
      <c r="AV289" s="153"/>
      <c r="AW289" s="171"/>
      <c r="AX289" s="45"/>
      <c r="AY289" s="45"/>
      <c r="AZ289" s="45"/>
      <c r="BA289" s="45"/>
      <c r="BB289" s="45"/>
      <c r="BC289" s="45"/>
      <c r="BD289" s="45"/>
      <c r="BE289" s="3"/>
      <c r="BF289" s="3"/>
      <c r="BG289" s="3"/>
      <c r="BH289" s="3"/>
    </row>
    <row r="290" spans="3:60" ht="14.1" customHeight="1" x14ac:dyDescent="0.15">
      <c r="C290" s="298"/>
      <c r="D290" s="301"/>
      <c r="E290" s="304"/>
      <c r="F290" s="304"/>
      <c r="G290" s="298"/>
      <c r="H290" s="304"/>
      <c r="I290" s="535"/>
      <c r="J290" s="536"/>
      <c r="K290" s="540"/>
      <c r="L290" s="518"/>
      <c r="M290" s="519"/>
      <c r="N290" s="519"/>
      <c r="O290" s="519"/>
      <c r="P290" s="526"/>
      <c r="Q290" s="527"/>
      <c r="R290" s="527"/>
      <c r="S290" s="527"/>
      <c r="T290" s="527"/>
      <c r="U290" s="528"/>
      <c r="V290" s="242"/>
      <c r="W290" s="242"/>
      <c r="X290" s="243"/>
      <c r="Y290" s="250"/>
      <c r="Z290" s="251"/>
      <c r="AA290" s="252"/>
      <c r="AB290" s="259"/>
      <c r="AC290" s="260"/>
      <c r="AD290" s="260"/>
      <c r="AE290" s="261"/>
      <c r="AF290" s="293"/>
      <c r="AG290" s="294"/>
      <c r="AH290" s="295"/>
      <c r="AI290" s="306"/>
      <c r="AJ290" s="306"/>
      <c r="AK290" s="307"/>
      <c r="AL290" s="215"/>
      <c r="AM290" s="215"/>
      <c r="AN290" s="215"/>
      <c r="AO290" s="215"/>
      <c r="AP290" s="216"/>
      <c r="AQ290" s="127"/>
      <c r="AR290" s="127"/>
      <c r="AT290" s="45"/>
      <c r="AU290" s="153"/>
      <c r="AV290" s="153"/>
      <c r="AW290" s="171"/>
      <c r="AX290" s="45"/>
      <c r="AY290" s="45"/>
      <c r="AZ290" s="45"/>
      <c r="BA290" s="45"/>
      <c r="BB290" s="45"/>
      <c r="BC290" s="45"/>
      <c r="BD290" s="45"/>
      <c r="BE290" s="3"/>
      <c r="BF290" s="3"/>
      <c r="BG290" s="3"/>
      <c r="BH290" s="3"/>
    </row>
    <row r="291" spans="3:60" ht="14.1" customHeight="1" x14ac:dyDescent="0.15">
      <c r="C291" s="296">
        <v>5</v>
      </c>
      <c r="D291" s="299" t="s">
        <v>118</v>
      </c>
      <c r="E291" s="302">
        <v>4</v>
      </c>
      <c r="F291" s="302" t="s">
        <v>119</v>
      </c>
      <c r="G291" s="296" t="s">
        <v>129</v>
      </c>
      <c r="H291" s="302"/>
      <c r="I291" s="529"/>
      <c r="J291" s="530"/>
      <c r="K291" s="538"/>
      <c r="L291" s="514">
        <f t="shared" ref="L291" si="40">$M$227</f>
        <v>0</v>
      </c>
      <c r="M291" s="515"/>
      <c r="N291" s="515"/>
      <c r="O291" s="515"/>
      <c r="P291" s="520">
        <f t="shared" ref="P291" si="41">$M$234</f>
        <v>0</v>
      </c>
      <c r="Q291" s="521"/>
      <c r="R291" s="521"/>
      <c r="S291" s="521"/>
      <c r="T291" s="521"/>
      <c r="U291" s="522"/>
      <c r="V291" s="238">
        <f t="shared" ref="V291" si="42">IF(AND(I291="○",AV291="●"),IF(L291=0,20,20+ROUNDDOWN((L291-1000)/1000,0)*20),0)</f>
        <v>0</v>
      </c>
      <c r="W291" s="238"/>
      <c r="X291" s="239"/>
      <c r="Y291" s="244">
        <f t="shared" ref="Y291" si="43">IF(AND(I291="○",AV291="●"),IF(P291&gt;=10,P291*0.2,0),0)</f>
        <v>0</v>
      </c>
      <c r="Z291" s="245"/>
      <c r="AA291" s="246"/>
      <c r="AB291" s="253">
        <f t="shared" ref="AB291" si="44">V291+Y291</f>
        <v>0</v>
      </c>
      <c r="AC291" s="254"/>
      <c r="AD291" s="254"/>
      <c r="AE291" s="255"/>
      <c r="AF291" s="287"/>
      <c r="AG291" s="288"/>
      <c r="AH291" s="289"/>
      <c r="AI291" s="305"/>
      <c r="AJ291" s="306"/>
      <c r="AK291" s="307"/>
      <c r="AL291" s="211">
        <f>IF(I291="○",AB291,ROUNDUP(AB291*AI291,1))</f>
        <v>0</v>
      </c>
      <c r="AM291" s="211"/>
      <c r="AN291" s="211"/>
      <c r="AO291" s="211"/>
      <c r="AP291" s="212"/>
      <c r="AQ291" s="127"/>
      <c r="AR291" s="127"/>
      <c r="AT291" s="45"/>
      <c r="AU291" s="153"/>
      <c r="AV291" s="153" t="str">
        <f>IF(OR(I291="×",AV295="×"),"×","●")</f>
        <v>●</v>
      </c>
      <c r="AW291" s="171">
        <f>IF(AV291="●",IF(I291="定","-",I291),"-")</f>
        <v>0</v>
      </c>
      <c r="AX291" s="45"/>
      <c r="AY291" s="45"/>
      <c r="AZ291" s="45"/>
      <c r="BA291" s="45"/>
      <c r="BB291" s="45"/>
      <c r="BC291" s="45"/>
      <c r="BD291" s="45"/>
      <c r="BE291" s="3"/>
      <c r="BF291" s="3"/>
      <c r="BG291" s="3"/>
      <c r="BH291" s="3"/>
    </row>
    <row r="292" spans="3:60" ht="14.1" customHeight="1" x14ac:dyDescent="0.15">
      <c r="C292" s="297"/>
      <c r="D292" s="300"/>
      <c r="E292" s="303"/>
      <c r="F292" s="303"/>
      <c r="G292" s="297"/>
      <c r="H292" s="303"/>
      <c r="I292" s="532"/>
      <c r="J292" s="533"/>
      <c r="K292" s="539"/>
      <c r="L292" s="516"/>
      <c r="M292" s="517"/>
      <c r="N292" s="517"/>
      <c r="O292" s="517"/>
      <c r="P292" s="523"/>
      <c r="Q292" s="524"/>
      <c r="R292" s="524"/>
      <c r="S292" s="524"/>
      <c r="T292" s="524"/>
      <c r="U292" s="525"/>
      <c r="V292" s="240"/>
      <c r="W292" s="240"/>
      <c r="X292" s="241"/>
      <c r="Y292" s="247"/>
      <c r="Z292" s="248"/>
      <c r="AA292" s="249"/>
      <c r="AB292" s="256"/>
      <c r="AC292" s="257"/>
      <c r="AD292" s="257"/>
      <c r="AE292" s="258"/>
      <c r="AF292" s="290"/>
      <c r="AG292" s="291"/>
      <c r="AH292" s="292"/>
      <c r="AI292" s="306"/>
      <c r="AJ292" s="306"/>
      <c r="AK292" s="307"/>
      <c r="AL292" s="213"/>
      <c r="AM292" s="213"/>
      <c r="AN292" s="213"/>
      <c r="AO292" s="213"/>
      <c r="AP292" s="214"/>
      <c r="AQ292" s="127"/>
      <c r="AR292" s="127"/>
      <c r="AT292" s="45"/>
      <c r="AU292" s="153"/>
      <c r="AV292" s="153"/>
      <c r="AW292" s="171"/>
      <c r="AX292" s="45"/>
      <c r="AY292" s="45"/>
      <c r="AZ292" s="45"/>
      <c r="BA292" s="45"/>
      <c r="BB292" s="45"/>
      <c r="BC292" s="45"/>
      <c r="BD292" s="45"/>
      <c r="BE292" s="3"/>
      <c r="BF292" s="3"/>
      <c r="BG292" s="3"/>
      <c r="BH292" s="3"/>
    </row>
    <row r="293" spans="3:60" ht="14.1" customHeight="1" x14ac:dyDescent="0.15">
      <c r="C293" s="297"/>
      <c r="D293" s="300"/>
      <c r="E293" s="303"/>
      <c r="F293" s="303"/>
      <c r="G293" s="297"/>
      <c r="H293" s="303"/>
      <c r="I293" s="532"/>
      <c r="J293" s="533"/>
      <c r="K293" s="539"/>
      <c r="L293" s="516"/>
      <c r="M293" s="517"/>
      <c r="N293" s="517"/>
      <c r="O293" s="517"/>
      <c r="P293" s="523"/>
      <c r="Q293" s="524"/>
      <c r="R293" s="524"/>
      <c r="S293" s="524"/>
      <c r="T293" s="524"/>
      <c r="U293" s="525"/>
      <c r="V293" s="240"/>
      <c r="W293" s="240"/>
      <c r="X293" s="241"/>
      <c r="Y293" s="247"/>
      <c r="Z293" s="248"/>
      <c r="AA293" s="249"/>
      <c r="AB293" s="256"/>
      <c r="AC293" s="257"/>
      <c r="AD293" s="257"/>
      <c r="AE293" s="258"/>
      <c r="AF293" s="290"/>
      <c r="AG293" s="291"/>
      <c r="AH293" s="292"/>
      <c r="AI293" s="306"/>
      <c r="AJ293" s="306"/>
      <c r="AK293" s="307"/>
      <c r="AL293" s="213"/>
      <c r="AM293" s="213"/>
      <c r="AN293" s="213"/>
      <c r="AO293" s="213"/>
      <c r="AP293" s="214"/>
      <c r="AQ293" s="127"/>
      <c r="AR293" s="127"/>
      <c r="AT293" s="45"/>
      <c r="AU293" s="153"/>
      <c r="AV293" s="153"/>
      <c r="AW293" s="171"/>
      <c r="AX293" s="45"/>
      <c r="AY293" s="45"/>
      <c r="AZ293" s="45"/>
      <c r="BA293" s="45"/>
      <c r="BB293" s="45"/>
      <c r="BC293" s="45"/>
      <c r="BD293" s="45"/>
      <c r="BE293" s="3"/>
      <c r="BF293" s="3"/>
      <c r="BG293" s="3"/>
      <c r="BH293" s="3"/>
    </row>
    <row r="294" spans="3:60" ht="14.1" customHeight="1" x14ac:dyDescent="0.15">
      <c r="C294" s="298"/>
      <c r="D294" s="301"/>
      <c r="E294" s="304"/>
      <c r="F294" s="304"/>
      <c r="G294" s="298"/>
      <c r="H294" s="304"/>
      <c r="I294" s="535"/>
      <c r="J294" s="536"/>
      <c r="K294" s="540"/>
      <c r="L294" s="518"/>
      <c r="M294" s="519"/>
      <c r="N294" s="519"/>
      <c r="O294" s="519"/>
      <c r="P294" s="526"/>
      <c r="Q294" s="527"/>
      <c r="R294" s="527"/>
      <c r="S294" s="527"/>
      <c r="T294" s="527"/>
      <c r="U294" s="528"/>
      <c r="V294" s="242"/>
      <c r="W294" s="242"/>
      <c r="X294" s="243"/>
      <c r="Y294" s="250"/>
      <c r="Z294" s="251"/>
      <c r="AA294" s="252"/>
      <c r="AB294" s="259"/>
      <c r="AC294" s="260"/>
      <c r="AD294" s="260"/>
      <c r="AE294" s="261"/>
      <c r="AF294" s="293"/>
      <c r="AG294" s="294"/>
      <c r="AH294" s="295"/>
      <c r="AI294" s="306"/>
      <c r="AJ294" s="306"/>
      <c r="AK294" s="307"/>
      <c r="AL294" s="215"/>
      <c r="AM294" s="215"/>
      <c r="AN294" s="215"/>
      <c r="AO294" s="215"/>
      <c r="AP294" s="216"/>
      <c r="AQ294" s="127"/>
      <c r="AR294" s="127"/>
      <c r="AT294" s="45"/>
      <c r="AU294" s="153"/>
      <c r="AV294" s="153"/>
      <c r="AW294" s="171"/>
      <c r="AX294" s="45"/>
      <c r="AY294" s="45"/>
      <c r="AZ294" s="45"/>
      <c r="BA294" s="45"/>
      <c r="BB294" s="45"/>
      <c r="BC294" s="45"/>
      <c r="BD294" s="45"/>
      <c r="BE294" s="3"/>
      <c r="BF294" s="3"/>
      <c r="BG294" s="3"/>
      <c r="BH294" s="3"/>
    </row>
    <row r="295" spans="3:60" ht="14.1" customHeight="1" x14ac:dyDescent="0.15">
      <c r="C295" s="296">
        <v>5</v>
      </c>
      <c r="D295" s="299" t="s">
        <v>118</v>
      </c>
      <c r="E295" s="302">
        <v>5</v>
      </c>
      <c r="F295" s="302" t="s">
        <v>119</v>
      </c>
      <c r="G295" s="296" t="s">
        <v>123</v>
      </c>
      <c r="H295" s="302"/>
      <c r="I295" s="529"/>
      <c r="J295" s="530"/>
      <c r="K295" s="538"/>
      <c r="L295" s="514">
        <f t="shared" ref="L295" si="45">$M$227</f>
        <v>0</v>
      </c>
      <c r="M295" s="515"/>
      <c r="N295" s="515"/>
      <c r="O295" s="515"/>
      <c r="P295" s="520">
        <f t="shared" ref="P295" si="46">$M$234</f>
        <v>0</v>
      </c>
      <c r="Q295" s="521"/>
      <c r="R295" s="521"/>
      <c r="S295" s="521"/>
      <c r="T295" s="521"/>
      <c r="U295" s="522"/>
      <c r="V295" s="238">
        <f t="shared" ref="V295" si="47">IF(AND(I295="○",AV295="●"),IF(L295=0,20,20+ROUNDDOWN((L295-1000)/1000,0)*20),0)</f>
        <v>0</v>
      </c>
      <c r="W295" s="238"/>
      <c r="X295" s="239"/>
      <c r="Y295" s="244">
        <f t="shared" ref="Y295" si="48">IF(AND(I295="○",AV295="●"),IF(P295&gt;=10,P295*0.2,0),0)</f>
        <v>0</v>
      </c>
      <c r="Z295" s="245"/>
      <c r="AA295" s="246"/>
      <c r="AB295" s="253">
        <f t="shared" ref="AB295" si="49">V295+Y295</f>
        <v>0</v>
      </c>
      <c r="AC295" s="254"/>
      <c r="AD295" s="254"/>
      <c r="AE295" s="255"/>
      <c r="AF295" s="287"/>
      <c r="AG295" s="288"/>
      <c r="AH295" s="289"/>
      <c r="AI295" s="305"/>
      <c r="AJ295" s="306"/>
      <c r="AK295" s="307"/>
      <c r="AL295" s="211">
        <f>IF(I295="○",AB295,ROUNDUP(AB295*AI295,1))</f>
        <v>0</v>
      </c>
      <c r="AM295" s="211"/>
      <c r="AN295" s="211"/>
      <c r="AO295" s="211"/>
      <c r="AP295" s="212"/>
      <c r="AQ295" s="127"/>
      <c r="AR295" s="127"/>
      <c r="AT295" s="45"/>
      <c r="AU295" s="153"/>
      <c r="AV295" s="153" t="str">
        <f>IF(OR(I295="×",AV299="×"),"×","●")</f>
        <v>●</v>
      </c>
      <c r="AW295" s="171">
        <f>IF(AV295="●",IF(I295="定","-",I295),"-")</f>
        <v>0</v>
      </c>
      <c r="AX295" s="45"/>
      <c r="AY295" s="45"/>
      <c r="AZ295" s="45"/>
      <c r="BA295" s="45"/>
      <c r="BB295" s="45"/>
      <c r="BC295" s="45"/>
      <c r="BD295" s="45"/>
      <c r="BE295" s="3"/>
      <c r="BF295" s="3"/>
      <c r="BG295" s="3"/>
      <c r="BH295" s="3"/>
    </row>
    <row r="296" spans="3:60" ht="14.1" customHeight="1" x14ac:dyDescent="0.15">
      <c r="C296" s="297"/>
      <c r="D296" s="300"/>
      <c r="E296" s="303"/>
      <c r="F296" s="303"/>
      <c r="G296" s="297"/>
      <c r="H296" s="303"/>
      <c r="I296" s="532"/>
      <c r="J296" s="533"/>
      <c r="K296" s="539"/>
      <c r="L296" s="516"/>
      <c r="M296" s="517"/>
      <c r="N296" s="517"/>
      <c r="O296" s="517"/>
      <c r="P296" s="523"/>
      <c r="Q296" s="524"/>
      <c r="R296" s="524"/>
      <c r="S296" s="524"/>
      <c r="T296" s="524"/>
      <c r="U296" s="525"/>
      <c r="V296" s="240"/>
      <c r="W296" s="240"/>
      <c r="X296" s="241"/>
      <c r="Y296" s="247"/>
      <c r="Z296" s="248"/>
      <c r="AA296" s="249"/>
      <c r="AB296" s="256"/>
      <c r="AC296" s="257"/>
      <c r="AD296" s="257"/>
      <c r="AE296" s="258"/>
      <c r="AF296" s="290"/>
      <c r="AG296" s="291"/>
      <c r="AH296" s="292"/>
      <c r="AI296" s="306"/>
      <c r="AJ296" s="306"/>
      <c r="AK296" s="307"/>
      <c r="AL296" s="213"/>
      <c r="AM296" s="213"/>
      <c r="AN296" s="213"/>
      <c r="AO296" s="213"/>
      <c r="AP296" s="214"/>
      <c r="AQ296" s="127"/>
      <c r="AR296" s="127"/>
      <c r="AT296" s="45"/>
      <c r="AU296" s="153"/>
      <c r="AV296" s="153"/>
      <c r="AW296" s="171"/>
      <c r="AX296" s="45"/>
      <c r="AY296" s="45"/>
      <c r="AZ296" s="45"/>
      <c r="BA296" s="45"/>
      <c r="BB296" s="45"/>
      <c r="BC296" s="45"/>
      <c r="BD296" s="45"/>
      <c r="BE296" s="3"/>
      <c r="BF296" s="3"/>
      <c r="BG296" s="3"/>
      <c r="BH296" s="3"/>
    </row>
    <row r="297" spans="3:60" ht="14.1" customHeight="1" x14ac:dyDescent="0.15">
      <c r="C297" s="297"/>
      <c r="D297" s="300"/>
      <c r="E297" s="303"/>
      <c r="F297" s="303"/>
      <c r="G297" s="297"/>
      <c r="H297" s="303"/>
      <c r="I297" s="532"/>
      <c r="J297" s="533"/>
      <c r="K297" s="539"/>
      <c r="L297" s="516"/>
      <c r="M297" s="517"/>
      <c r="N297" s="517"/>
      <c r="O297" s="517"/>
      <c r="P297" s="523"/>
      <c r="Q297" s="524"/>
      <c r="R297" s="524"/>
      <c r="S297" s="524"/>
      <c r="T297" s="524"/>
      <c r="U297" s="525"/>
      <c r="V297" s="240"/>
      <c r="W297" s="240"/>
      <c r="X297" s="241"/>
      <c r="Y297" s="247"/>
      <c r="Z297" s="248"/>
      <c r="AA297" s="249"/>
      <c r="AB297" s="256"/>
      <c r="AC297" s="257"/>
      <c r="AD297" s="257"/>
      <c r="AE297" s="258"/>
      <c r="AF297" s="290"/>
      <c r="AG297" s="291"/>
      <c r="AH297" s="292"/>
      <c r="AI297" s="306"/>
      <c r="AJ297" s="306"/>
      <c r="AK297" s="307"/>
      <c r="AL297" s="213"/>
      <c r="AM297" s="213"/>
      <c r="AN297" s="213"/>
      <c r="AO297" s="213"/>
      <c r="AP297" s="214"/>
      <c r="AQ297" s="127"/>
      <c r="AR297" s="127"/>
      <c r="AT297" s="45"/>
      <c r="AU297" s="153"/>
      <c r="AV297" s="153"/>
      <c r="AW297" s="171"/>
      <c r="AX297" s="45"/>
      <c r="AY297" s="45"/>
      <c r="AZ297" s="45"/>
      <c r="BA297" s="45"/>
      <c r="BB297" s="45"/>
      <c r="BC297" s="45"/>
      <c r="BD297" s="45"/>
      <c r="BE297" s="3"/>
      <c r="BF297" s="3"/>
      <c r="BG297" s="3"/>
      <c r="BH297" s="3"/>
    </row>
    <row r="298" spans="3:60" ht="14.1" customHeight="1" x14ac:dyDescent="0.15">
      <c r="C298" s="298"/>
      <c r="D298" s="301"/>
      <c r="E298" s="304"/>
      <c r="F298" s="304"/>
      <c r="G298" s="298"/>
      <c r="H298" s="304"/>
      <c r="I298" s="535"/>
      <c r="J298" s="536"/>
      <c r="K298" s="540"/>
      <c r="L298" s="518"/>
      <c r="M298" s="519"/>
      <c r="N298" s="519"/>
      <c r="O298" s="519"/>
      <c r="P298" s="526"/>
      <c r="Q298" s="527"/>
      <c r="R298" s="527"/>
      <c r="S298" s="527"/>
      <c r="T298" s="527"/>
      <c r="U298" s="528"/>
      <c r="V298" s="242"/>
      <c r="W298" s="242"/>
      <c r="X298" s="243"/>
      <c r="Y298" s="250"/>
      <c r="Z298" s="251"/>
      <c r="AA298" s="252"/>
      <c r="AB298" s="259"/>
      <c r="AC298" s="260"/>
      <c r="AD298" s="260"/>
      <c r="AE298" s="261"/>
      <c r="AF298" s="293"/>
      <c r="AG298" s="294"/>
      <c r="AH298" s="295"/>
      <c r="AI298" s="306"/>
      <c r="AJ298" s="306"/>
      <c r="AK298" s="307"/>
      <c r="AL298" s="215"/>
      <c r="AM298" s="215"/>
      <c r="AN298" s="215"/>
      <c r="AO298" s="215"/>
      <c r="AP298" s="216"/>
      <c r="AQ298" s="127"/>
      <c r="AR298" s="127"/>
      <c r="AT298" s="45"/>
      <c r="AU298" s="153"/>
      <c r="AV298" s="153"/>
      <c r="AW298" s="171"/>
      <c r="AX298" s="45"/>
      <c r="AY298" s="45"/>
      <c r="AZ298" s="45"/>
      <c r="BA298" s="45"/>
      <c r="BB298" s="45"/>
      <c r="BC298" s="45"/>
      <c r="BD298" s="45"/>
      <c r="BE298" s="3"/>
      <c r="BF298" s="3"/>
      <c r="BG298" s="3"/>
      <c r="BH298" s="3"/>
    </row>
    <row r="299" spans="3:60" ht="14.1" customHeight="1" x14ac:dyDescent="0.15">
      <c r="C299" s="296">
        <v>5</v>
      </c>
      <c r="D299" s="299" t="s">
        <v>118</v>
      </c>
      <c r="E299" s="302">
        <v>6</v>
      </c>
      <c r="F299" s="302" t="s">
        <v>119</v>
      </c>
      <c r="G299" s="296" t="s">
        <v>124</v>
      </c>
      <c r="H299" s="302"/>
      <c r="I299" s="529"/>
      <c r="J299" s="530"/>
      <c r="K299" s="538"/>
      <c r="L299" s="514">
        <f t="shared" ref="L299" si="50">$M$227</f>
        <v>0</v>
      </c>
      <c r="M299" s="515"/>
      <c r="N299" s="515"/>
      <c r="O299" s="515"/>
      <c r="P299" s="520">
        <f t="shared" ref="P299" si="51">$M$234</f>
        <v>0</v>
      </c>
      <c r="Q299" s="521"/>
      <c r="R299" s="521"/>
      <c r="S299" s="521"/>
      <c r="T299" s="521"/>
      <c r="U299" s="522"/>
      <c r="V299" s="238">
        <f t="shared" ref="V299" si="52">IF(AND(I299="○",AV299="●"),IF(L299=0,20,20+ROUNDDOWN((L299-1000)/1000,0)*20),0)</f>
        <v>0</v>
      </c>
      <c r="W299" s="238"/>
      <c r="X299" s="239"/>
      <c r="Y299" s="244">
        <f t="shared" ref="Y299" si="53">IF(AND(I299="○",AV299="●"),IF(P299&gt;=10,P299*0.2,0),0)</f>
        <v>0</v>
      </c>
      <c r="Z299" s="245"/>
      <c r="AA299" s="246"/>
      <c r="AB299" s="253">
        <f t="shared" ref="AB299" si="54">V299+Y299</f>
        <v>0</v>
      </c>
      <c r="AC299" s="254"/>
      <c r="AD299" s="254"/>
      <c r="AE299" s="255"/>
      <c r="AF299" s="287"/>
      <c r="AG299" s="288"/>
      <c r="AH299" s="289"/>
      <c r="AI299" s="305"/>
      <c r="AJ299" s="306"/>
      <c r="AK299" s="307"/>
      <c r="AL299" s="211">
        <f>IF(I299="○",AB299,ROUNDUP(AB299*AI299,1))</f>
        <v>0</v>
      </c>
      <c r="AM299" s="211"/>
      <c r="AN299" s="211"/>
      <c r="AO299" s="211"/>
      <c r="AP299" s="212"/>
      <c r="AQ299" s="127"/>
      <c r="AR299" s="127"/>
      <c r="AT299" s="45"/>
      <c r="AU299" s="153"/>
      <c r="AV299" s="153" t="str">
        <f>IF(OR(I299="×",AV303="×"),"×","●")</f>
        <v>●</v>
      </c>
      <c r="AW299" s="171">
        <f>IF(AV299="●",IF(I299="定","-",I299),"-")</f>
        <v>0</v>
      </c>
      <c r="AX299" s="45"/>
      <c r="AY299" s="45"/>
      <c r="AZ299" s="45"/>
      <c r="BA299" s="45"/>
      <c r="BB299" s="45"/>
      <c r="BC299" s="45"/>
      <c r="BD299" s="45"/>
      <c r="BE299" s="3"/>
      <c r="BF299" s="3"/>
      <c r="BG299" s="3"/>
      <c r="BH299" s="3"/>
    </row>
    <row r="300" spans="3:60" ht="14.1" customHeight="1" x14ac:dyDescent="0.15">
      <c r="C300" s="297"/>
      <c r="D300" s="300"/>
      <c r="E300" s="303"/>
      <c r="F300" s="303"/>
      <c r="G300" s="297"/>
      <c r="H300" s="303"/>
      <c r="I300" s="532"/>
      <c r="J300" s="533"/>
      <c r="K300" s="539"/>
      <c r="L300" s="516"/>
      <c r="M300" s="517"/>
      <c r="N300" s="517"/>
      <c r="O300" s="517"/>
      <c r="P300" s="523"/>
      <c r="Q300" s="524"/>
      <c r="R300" s="524"/>
      <c r="S300" s="524"/>
      <c r="T300" s="524"/>
      <c r="U300" s="525"/>
      <c r="V300" s="240"/>
      <c r="W300" s="240"/>
      <c r="X300" s="241"/>
      <c r="Y300" s="247"/>
      <c r="Z300" s="248"/>
      <c r="AA300" s="249"/>
      <c r="AB300" s="256"/>
      <c r="AC300" s="257"/>
      <c r="AD300" s="257"/>
      <c r="AE300" s="258"/>
      <c r="AF300" s="290"/>
      <c r="AG300" s="291"/>
      <c r="AH300" s="292"/>
      <c r="AI300" s="306"/>
      <c r="AJ300" s="306"/>
      <c r="AK300" s="307"/>
      <c r="AL300" s="213"/>
      <c r="AM300" s="213"/>
      <c r="AN300" s="213"/>
      <c r="AO300" s="213"/>
      <c r="AP300" s="214"/>
      <c r="AQ300" s="127"/>
      <c r="AR300" s="127"/>
      <c r="AT300" s="45"/>
      <c r="AU300" s="153"/>
      <c r="AV300" s="153"/>
      <c r="AW300" s="171"/>
      <c r="AX300" s="45"/>
      <c r="AY300" s="45"/>
      <c r="AZ300" s="45"/>
      <c r="BA300" s="45"/>
      <c r="BB300" s="45"/>
      <c r="BC300" s="45"/>
      <c r="BD300" s="45"/>
      <c r="BE300" s="3"/>
      <c r="BF300" s="3"/>
      <c r="BG300" s="3"/>
      <c r="BH300" s="3"/>
    </row>
    <row r="301" spans="3:60" ht="14.1" customHeight="1" x14ac:dyDescent="0.15">
      <c r="C301" s="297"/>
      <c r="D301" s="300"/>
      <c r="E301" s="303"/>
      <c r="F301" s="303"/>
      <c r="G301" s="297"/>
      <c r="H301" s="303"/>
      <c r="I301" s="532"/>
      <c r="J301" s="533"/>
      <c r="K301" s="539"/>
      <c r="L301" s="516"/>
      <c r="M301" s="517"/>
      <c r="N301" s="517"/>
      <c r="O301" s="517"/>
      <c r="P301" s="523"/>
      <c r="Q301" s="524"/>
      <c r="R301" s="524"/>
      <c r="S301" s="524"/>
      <c r="T301" s="524"/>
      <c r="U301" s="525"/>
      <c r="V301" s="240"/>
      <c r="W301" s="240"/>
      <c r="X301" s="241"/>
      <c r="Y301" s="247"/>
      <c r="Z301" s="248"/>
      <c r="AA301" s="249"/>
      <c r="AB301" s="256"/>
      <c r="AC301" s="257"/>
      <c r="AD301" s="257"/>
      <c r="AE301" s="258"/>
      <c r="AF301" s="290"/>
      <c r="AG301" s="291"/>
      <c r="AH301" s="292"/>
      <c r="AI301" s="306"/>
      <c r="AJ301" s="306"/>
      <c r="AK301" s="307"/>
      <c r="AL301" s="213"/>
      <c r="AM301" s="213"/>
      <c r="AN301" s="213"/>
      <c r="AO301" s="213"/>
      <c r="AP301" s="214"/>
      <c r="AQ301" s="127"/>
      <c r="AR301" s="127"/>
      <c r="AT301" s="45"/>
      <c r="AU301" s="153"/>
      <c r="AV301" s="153"/>
      <c r="AW301" s="171"/>
      <c r="AX301" s="45"/>
      <c r="AY301" s="45"/>
      <c r="AZ301" s="45"/>
      <c r="BA301" s="45"/>
      <c r="BB301" s="45"/>
      <c r="BC301" s="45"/>
      <c r="BD301" s="45"/>
      <c r="BE301" s="3"/>
      <c r="BF301" s="3"/>
      <c r="BG301" s="3"/>
      <c r="BH301" s="3"/>
    </row>
    <row r="302" spans="3:60" ht="14.1" customHeight="1" x14ac:dyDescent="0.15">
      <c r="C302" s="298"/>
      <c r="D302" s="301"/>
      <c r="E302" s="304"/>
      <c r="F302" s="304"/>
      <c r="G302" s="298"/>
      <c r="H302" s="304"/>
      <c r="I302" s="535"/>
      <c r="J302" s="536"/>
      <c r="K302" s="540"/>
      <c r="L302" s="518"/>
      <c r="M302" s="519"/>
      <c r="N302" s="519"/>
      <c r="O302" s="519"/>
      <c r="P302" s="526"/>
      <c r="Q302" s="527"/>
      <c r="R302" s="527"/>
      <c r="S302" s="527"/>
      <c r="T302" s="527"/>
      <c r="U302" s="528"/>
      <c r="V302" s="242"/>
      <c r="W302" s="242"/>
      <c r="X302" s="243"/>
      <c r="Y302" s="250"/>
      <c r="Z302" s="251"/>
      <c r="AA302" s="252"/>
      <c r="AB302" s="259"/>
      <c r="AC302" s="260"/>
      <c r="AD302" s="260"/>
      <c r="AE302" s="261"/>
      <c r="AF302" s="293"/>
      <c r="AG302" s="294"/>
      <c r="AH302" s="295"/>
      <c r="AI302" s="306"/>
      <c r="AJ302" s="306"/>
      <c r="AK302" s="307"/>
      <c r="AL302" s="215"/>
      <c r="AM302" s="215"/>
      <c r="AN302" s="215"/>
      <c r="AO302" s="215"/>
      <c r="AP302" s="216"/>
      <c r="AQ302" s="127"/>
      <c r="AR302" s="127"/>
      <c r="AT302" s="45"/>
      <c r="AU302" s="153"/>
      <c r="AV302" s="153"/>
      <c r="AW302" s="171"/>
      <c r="AX302" s="45"/>
      <c r="AY302" s="45"/>
      <c r="AZ302" s="45"/>
      <c r="BA302" s="45"/>
      <c r="BB302" s="45"/>
      <c r="BC302" s="45"/>
      <c r="BD302" s="45"/>
      <c r="BE302" s="3"/>
      <c r="BF302" s="3"/>
      <c r="BG302" s="3"/>
      <c r="BH302" s="3"/>
    </row>
    <row r="303" spans="3:60" ht="14.1" customHeight="1" x14ac:dyDescent="0.15">
      <c r="C303" s="296">
        <v>5</v>
      </c>
      <c r="D303" s="299" t="s">
        <v>118</v>
      </c>
      <c r="E303" s="302">
        <v>7</v>
      </c>
      <c r="F303" s="302" t="s">
        <v>119</v>
      </c>
      <c r="G303" s="296" t="s">
        <v>125</v>
      </c>
      <c r="H303" s="302"/>
      <c r="I303" s="529"/>
      <c r="J303" s="530"/>
      <c r="K303" s="538"/>
      <c r="L303" s="514">
        <f t="shared" ref="L303" si="55">$M$227</f>
        <v>0</v>
      </c>
      <c r="M303" s="515"/>
      <c r="N303" s="515"/>
      <c r="O303" s="515"/>
      <c r="P303" s="520">
        <f t="shared" ref="P303" si="56">$M$234</f>
        <v>0</v>
      </c>
      <c r="Q303" s="521"/>
      <c r="R303" s="521"/>
      <c r="S303" s="521"/>
      <c r="T303" s="521"/>
      <c r="U303" s="522"/>
      <c r="V303" s="238">
        <f t="shared" ref="V303" si="57">IF(AND(I303="○",AV303="●"),IF(L303=0,20,20+ROUNDDOWN((L303-1000)/1000,0)*20),0)</f>
        <v>0</v>
      </c>
      <c r="W303" s="238"/>
      <c r="X303" s="239"/>
      <c r="Y303" s="244">
        <f t="shared" ref="Y303" si="58">IF(AND(I303="○",AV303="●"),IF(P303&gt;=10,P303*0.2,0),0)</f>
        <v>0</v>
      </c>
      <c r="Z303" s="245"/>
      <c r="AA303" s="246"/>
      <c r="AB303" s="253">
        <f t="shared" ref="AB303" si="59">V303+Y303</f>
        <v>0</v>
      </c>
      <c r="AC303" s="254"/>
      <c r="AD303" s="254"/>
      <c r="AE303" s="255"/>
      <c r="AF303" s="287"/>
      <c r="AG303" s="288"/>
      <c r="AH303" s="289"/>
      <c r="AI303" s="305"/>
      <c r="AJ303" s="306"/>
      <c r="AK303" s="307"/>
      <c r="AL303" s="211">
        <f>IF(I303="○",AB303,ROUNDUP(AB303*AI303,1))</f>
        <v>0</v>
      </c>
      <c r="AM303" s="211"/>
      <c r="AN303" s="211"/>
      <c r="AO303" s="211"/>
      <c r="AP303" s="212"/>
      <c r="AQ303" s="127"/>
      <c r="AR303" s="127"/>
      <c r="AT303" s="45"/>
      <c r="AU303" s="153"/>
      <c r="AV303" s="153" t="str">
        <f>IF(OR(I303="×",AV307="×"),"×","●")</f>
        <v>●</v>
      </c>
      <c r="AW303" s="171">
        <f>IF(AV303="●",IF(I303="定","-",I303),"-")</f>
        <v>0</v>
      </c>
      <c r="AX303" s="45"/>
      <c r="AY303" s="45"/>
      <c r="AZ303" s="45"/>
      <c r="BA303" s="45"/>
      <c r="BB303" s="45"/>
      <c r="BC303" s="45"/>
      <c r="BD303" s="45"/>
      <c r="BE303" s="3"/>
      <c r="BF303" s="3"/>
      <c r="BG303" s="3"/>
      <c r="BH303" s="3"/>
    </row>
    <row r="304" spans="3:60" ht="14.1" customHeight="1" x14ac:dyDescent="0.15">
      <c r="C304" s="297"/>
      <c r="D304" s="300"/>
      <c r="E304" s="303"/>
      <c r="F304" s="303"/>
      <c r="G304" s="297"/>
      <c r="H304" s="303"/>
      <c r="I304" s="532"/>
      <c r="J304" s="533"/>
      <c r="K304" s="539"/>
      <c r="L304" s="516"/>
      <c r="M304" s="517"/>
      <c r="N304" s="517"/>
      <c r="O304" s="517"/>
      <c r="P304" s="523"/>
      <c r="Q304" s="524"/>
      <c r="R304" s="524"/>
      <c r="S304" s="524"/>
      <c r="T304" s="524"/>
      <c r="U304" s="525"/>
      <c r="V304" s="240"/>
      <c r="W304" s="240"/>
      <c r="X304" s="241"/>
      <c r="Y304" s="247"/>
      <c r="Z304" s="248"/>
      <c r="AA304" s="249"/>
      <c r="AB304" s="256"/>
      <c r="AC304" s="257"/>
      <c r="AD304" s="257"/>
      <c r="AE304" s="258"/>
      <c r="AF304" s="290"/>
      <c r="AG304" s="291"/>
      <c r="AH304" s="292"/>
      <c r="AI304" s="306"/>
      <c r="AJ304" s="306"/>
      <c r="AK304" s="307"/>
      <c r="AL304" s="213"/>
      <c r="AM304" s="213"/>
      <c r="AN304" s="213"/>
      <c r="AO304" s="213"/>
      <c r="AP304" s="214"/>
      <c r="AQ304" s="127"/>
      <c r="AR304" s="127"/>
      <c r="AT304" s="45"/>
      <c r="AU304" s="153"/>
      <c r="AV304" s="153"/>
      <c r="AW304" s="171"/>
      <c r="AX304" s="45"/>
      <c r="AY304" s="45"/>
      <c r="AZ304" s="45"/>
      <c r="BA304" s="45"/>
      <c r="BB304" s="45"/>
      <c r="BC304" s="45"/>
      <c r="BD304" s="45"/>
      <c r="BE304" s="3"/>
      <c r="BF304" s="3"/>
      <c r="BG304" s="3"/>
      <c r="BH304" s="3"/>
    </row>
    <row r="305" spans="3:60" ht="14.1" customHeight="1" x14ac:dyDescent="0.15">
      <c r="C305" s="297"/>
      <c r="D305" s="300"/>
      <c r="E305" s="303"/>
      <c r="F305" s="303"/>
      <c r="G305" s="297"/>
      <c r="H305" s="303"/>
      <c r="I305" s="532"/>
      <c r="J305" s="533"/>
      <c r="K305" s="539"/>
      <c r="L305" s="516"/>
      <c r="M305" s="517"/>
      <c r="N305" s="517"/>
      <c r="O305" s="517"/>
      <c r="P305" s="523"/>
      <c r="Q305" s="524"/>
      <c r="R305" s="524"/>
      <c r="S305" s="524"/>
      <c r="T305" s="524"/>
      <c r="U305" s="525"/>
      <c r="V305" s="240"/>
      <c r="W305" s="240"/>
      <c r="X305" s="241"/>
      <c r="Y305" s="247"/>
      <c r="Z305" s="248"/>
      <c r="AA305" s="249"/>
      <c r="AB305" s="256"/>
      <c r="AC305" s="257"/>
      <c r="AD305" s="257"/>
      <c r="AE305" s="258"/>
      <c r="AF305" s="290"/>
      <c r="AG305" s="291"/>
      <c r="AH305" s="292"/>
      <c r="AI305" s="306"/>
      <c r="AJ305" s="306"/>
      <c r="AK305" s="307"/>
      <c r="AL305" s="213"/>
      <c r="AM305" s="213"/>
      <c r="AN305" s="213"/>
      <c r="AO305" s="213"/>
      <c r="AP305" s="214"/>
      <c r="AQ305" s="127"/>
      <c r="AR305" s="127"/>
      <c r="AT305" s="45"/>
      <c r="AU305" s="153"/>
      <c r="AV305" s="153"/>
      <c r="AW305" s="171"/>
      <c r="AX305" s="45"/>
      <c r="AY305" s="45"/>
      <c r="AZ305" s="45"/>
      <c r="BA305" s="45"/>
      <c r="BB305" s="45"/>
      <c r="BC305" s="45"/>
      <c r="BD305" s="45"/>
      <c r="BE305" s="3"/>
      <c r="BF305" s="3"/>
      <c r="BG305" s="3"/>
      <c r="BH305" s="3"/>
    </row>
    <row r="306" spans="3:60" ht="14.1" customHeight="1" x14ac:dyDescent="0.15">
      <c r="C306" s="298"/>
      <c r="D306" s="301"/>
      <c r="E306" s="304"/>
      <c r="F306" s="304"/>
      <c r="G306" s="298"/>
      <c r="H306" s="304"/>
      <c r="I306" s="535"/>
      <c r="J306" s="536"/>
      <c r="K306" s="540"/>
      <c r="L306" s="518"/>
      <c r="M306" s="519"/>
      <c r="N306" s="519"/>
      <c r="O306" s="519"/>
      <c r="P306" s="526"/>
      <c r="Q306" s="527"/>
      <c r="R306" s="527"/>
      <c r="S306" s="527"/>
      <c r="T306" s="527"/>
      <c r="U306" s="528"/>
      <c r="V306" s="242"/>
      <c r="W306" s="242"/>
      <c r="X306" s="243"/>
      <c r="Y306" s="250"/>
      <c r="Z306" s="251"/>
      <c r="AA306" s="252"/>
      <c r="AB306" s="259"/>
      <c r="AC306" s="260"/>
      <c r="AD306" s="260"/>
      <c r="AE306" s="261"/>
      <c r="AF306" s="293"/>
      <c r="AG306" s="294"/>
      <c r="AH306" s="295"/>
      <c r="AI306" s="306"/>
      <c r="AJ306" s="306"/>
      <c r="AK306" s="307"/>
      <c r="AL306" s="215"/>
      <c r="AM306" s="215"/>
      <c r="AN306" s="215"/>
      <c r="AO306" s="215"/>
      <c r="AP306" s="216"/>
      <c r="AQ306" s="127"/>
      <c r="AR306" s="127"/>
      <c r="AT306" s="45"/>
      <c r="AU306" s="153"/>
      <c r="AV306" s="153"/>
      <c r="AW306" s="171"/>
      <c r="AX306" s="45"/>
      <c r="AY306" s="45"/>
      <c r="AZ306" s="45"/>
      <c r="BA306" s="45"/>
      <c r="BB306" s="45"/>
      <c r="BC306" s="45"/>
      <c r="BD306" s="45"/>
      <c r="BE306" s="3"/>
      <c r="BF306" s="3"/>
      <c r="BG306" s="3"/>
      <c r="BH306" s="3"/>
    </row>
    <row r="307" spans="3:60" ht="14.1" customHeight="1" x14ac:dyDescent="0.15">
      <c r="C307" s="296">
        <v>5</v>
      </c>
      <c r="D307" s="299" t="s">
        <v>118</v>
      </c>
      <c r="E307" s="302">
        <v>8</v>
      </c>
      <c r="F307" s="302" t="s">
        <v>119</v>
      </c>
      <c r="G307" s="296" t="s">
        <v>126</v>
      </c>
      <c r="H307" s="302"/>
      <c r="I307" s="529"/>
      <c r="J307" s="530"/>
      <c r="K307" s="538"/>
      <c r="L307" s="514">
        <f t="shared" ref="L307" si="60">$M$227</f>
        <v>0</v>
      </c>
      <c r="M307" s="515"/>
      <c r="N307" s="515"/>
      <c r="O307" s="515"/>
      <c r="P307" s="520">
        <f t="shared" ref="P307" si="61">$M$234</f>
        <v>0</v>
      </c>
      <c r="Q307" s="521"/>
      <c r="R307" s="521"/>
      <c r="S307" s="521"/>
      <c r="T307" s="521"/>
      <c r="U307" s="522"/>
      <c r="V307" s="238">
        <f t="shared" ref="V307" si="62">IF(AND(I307="○",AV307="●"),IF(L307=0,20,20+ROUNDDOWN((L307-1000)/1000,0)*20),0)</f>
        <v>0</v>
      </c>
      <c r="W307" s="238"/>
      <c r="X307" s="239"/>
      <c r="Y307" s="244">
        <f t="shared" ref="Y307" si="63">IF(AND(I307="○",AV307="●"),IF(P307&gt;=10,P307*0.2,0),0)</f>
        <v>0</v>
      </c>
      <c r="Z307" s="245"/>
      <c r="AA307" s="246"/>
      <c r="AB307" s="253">
        <f t="shared" ref="AB307" si="64">V307+Y307</f>
        <v>0</v>
      </c>
      <c r="AC307" s="254"/>
      <c r="AD307" s="254"/>
      <c r="AE307" s="255"/>
      <c r="AF307" s="287"/>
      <c r="AG307" s="288"/>
      <c r="AH307" s="289"/>
      <c r="AI307" s="305"/>
      <c r="AJ307" s="306"/>
      <c r="AK307" s="307"/>
      <c r="AL307" s="211">
        <f>IF(I307="○",AB307,ROUNDUP(AB307*AI307,1))</f>
        <v>0</v>
      </c>
      <c r="AM307" s="211"/>
      <c r="AN307" s="211"/>
      <c r="AO307" s="211"/>
      <c r="AP307" s="212"/>
      <c r="AQ307" s="127"/>
      <c r="AR307" s="127"/>
      <c r="AT307" s="45"/>
      <c r="AU307" s="153"/>
      <c r="AV307" s="153" t="str">
        <f>IF(OR(I307="×",AV311="×"),"×","●")</f>
        <v>●</v>
      </c>
      <c r="AW307" s="171">
        <f>IF(AV307="●",IF(I307="定","-",I307),"-")</f>
        <v>0</v>
      </c>
      <c r="AX307" s="45"/>
      <c r="AY307" s="45"/>
      <c r="AZ307" s="45"/>
      <c r="BA307" s="45"/>
      <c r="BB307" s="45"/>
      <c r="BC307" s="45"/>
      <c r="BD307" s="45"/>
      <c r="BE307" s="3"/>
      <c r="BF307" s="3"/>
      <c r="BG307" s="3"/>
      <c r="BH307" s="3"/>
    </row>
    <row r="308" spans="3:60" ht="14.1" customHeight="1" x14ac:dyDescent="0.15">
      <c r="C308" s="297"/>
      <c r="D308" s="300"/>
      <c r="E308" s="303"/>
      <c r="F308" s="303"/>
      <c r="G308" s="297"/>
      <c r="H308" s="303"/>
      <c r="I308" s="532"/>
      <c r="J308" s="533"/>
      <c r="K308" s="539"/>
      <c r="L308" s="516"/>
      <c r="M308" s="517"/>
      <c r="N308" s="517"/>
      <c r="O308" s="517"/>
      <c r="P308" s="523"/>
      <c r="Q308" s="524"/>
      <c r="R308" s="524"/>
      <c r="S308" s="524"/>
      <c r="T308" s="524"/>
      <c r="U308" s="525"/>
      <c r="V308" s="240"/>
      <c r="W308" s="240"/>
      <c r="X308" s="241"/>
      <c r="Y308" s="247"/>
      <c r="Z308" s="248"/>
      <c r="AA308" s="249"/>
      <c r="AB308" s="256"/>
      <c r="AC308" s="257"/>
      <c r="AD308" s="257"/>
      <c r="AE308" s="258"/>
      <c r="AF308" s="290"/>
      <c r="AG308" s="291"/>
      <c r="AH308" s="292"/>
      <c r="AI308" s="306"/>
      <c r="AJ308" s="306"/>
      <c r="AK308" s="307"/>
      <c r="AL308" s="213"/>
      <c r="AM308" s="213"/>
      <c r="AN308" s="213"/>
      <c r="AO308" s="213"/>
      <c r="AP308" s="214"/>
      <c r="AQ308" s="127"/>
      <c r="AR308" s="127"/>
      <c r="AT308" s="45"/>
      <c r="AU308" s="153"/>
      <c r="AV308" s="153"/>
      <c r="AW308" s="171"/>
      <c r="AX308" s="45"/>
      <c r="AY308" s="45"/>
      <c r="AZ308" s="45"/>
      <c r="BA308" s="45"/>
      <c r="BB308" s="45"/>
      <c r="BC308" s="45"/>
      <c r="BD308" s="45"/>
      <c r="BE308" s="3"/>
      <c r="BF308" s="3"/>
      <c r="BG308" s="3"/>
      <c r="BH308" s="3"/>
    </row>
    <row r="309" spans="3:60" ht="14.1" customHeight="1" x14ac:dyDescent="0.15">
      <c r="C309" s="297"/>
      <c r="D309" s="300"/>
      <c r="E309" s="303"/>
      <c r="F309" s="303"/>
      <c r="G309" s="297"/>
      <c r="H309" s="303"/>
      <c r="I309" s="532"/>
      <c r="J309" s="533"/>
      <c r="K309" s="539"/>
      <c r="L309" s="516"/>
      <c r="M309" s="517"/>
      <c r="N309" s="517"/>
      <c r="O309" s="517"/>
      <c r="P309" s="523"/>
      <c r="Q309" s="524"/>
      <c r="R309" s="524"/>
      <c r="S309" s="524"/>
      <c r="T309" s="524"/>
      <c r="U309" s="525"/>
      <c r="V309" s="240"/>
      <c r="W309" s="240"/>
      <c r="X309" s="241"/>
      <c r="Y309" s="247"/>
      <c r="Z309" s="248"/>
      <c r="AA309" s="249"/>
      <c r="AB309" s="256"/>
      <c r="AC309" s="257"/>
      <c r="AD309" s="257"/>
      <c r="AE309" s="258"/>
      <c r="AF309" s="290"/>
      <c r="AG309" s="291"/>
      <c r="AH309" s="292"/>
      <c r="AI309" s="306"/>
      <c r="AJ309" s="306"/>
      <c r="AK309" s="307"/>
      <c r="AL309" s="213"/>
      <c r="AM309" s="213"/>
      <c r="AN309" s="213"/>
      <c r="AO309" s="213"/>
      <c r="AP309" s="214"/>
      <c r="AQ309" s="127"/>
      <c r="AR309" s="127"/>
      <c r="AT309" s="45"/>
      <c r="AU309" s="153"/>
      <c r="AV309" s="153"/>
      <c r="AW309" s="171"/>
      <c r="AX309" s="45"/>
      <c r="AY309" s="45"/>
      <c r="AZ309" s="45"/>
      <c r="BA309" s="45"/>
      <c r="BB309" s="45"/>
      <c r="BC309" s="45"/>
      <c r="BD309" s="45"/>
      <c r="BE309" s="3"/>
      <c r="BF309" s="3"/>
      <c r="BG309" s="3"/>
      <c r="BH309" s="3"/>
    </row>
    <row r="310" spans="3:60" ht="14.1" customHeight="1" x14ac:dyDescent="0.15">
      <c r="C310" s="298"/>
      <c r="D310" s="301"/>
      <c r="E310" s="304"/>
      <c r="F310" s="304"/>
      <c r="G310" s="298"/>
      <c r="H310" s="304"/>
      <c r="I310" s="535"/>
      <c r="J310" s="536"/>
      <c r="K310" s="540"/>
      <c r="L310" s="518"/>
      <c r="M310" s="519"/>
      <c r="N310" s="519"/>
      <c r="O310" s="519"/>
      <c r="P310" s="526"/>
      <c r="Q310" s="527"/>
      <c r="R310" s="527"/>
      <c r="S310" s="527"/>
      <c r="T310" s="527"/>
      <c r="U310" s="528"/>
      <c r="V310" s="242"/>
      <c r="W310" s="242"/>
      <c r="X310" s="243"/>
      <c r="Y310" s="250"/>
      <c r="Z310" s="251"/>
      <c r="AA310" s="252"/>
      <c r="AB310" s="259"/>
      <c r="AC310" s="260"/>
      <c r="AD310" s="260"/>
      <c r="AE310" s="261"/>
      <c r="AF310" s="293"/>
      <c r="AG310" s="294"/>
      <c r="AH310" s="295"/>
      <c r="AI310" s="306"/>
      <c r="AJ310" s="306"/>
      <c r="AK310" s="307"/>
      <c r="AL310" s="215"/>
      <c r="AM310" s="215"/>
      <c r="AN310" s="215"/>
      <c r="AO310" s="215"/>
      <c r="AP310" s="216"/>
      <c r="AQ310" s="127"/>
      <c r="AR310" s="127"/>
      <c r="AT310" s="45"/>
      <c r="AU310" s="153"/>
      <c r="AV310" s="153"/>
      <c r="AW310" s="171"/>
      <c r="AX310" s="45"/>
      <c r="AY310" s="45"/>
      <c r="AZ310" s="45"/>
      <c r="BA310" s="45"/>
      <c r="BB310" s="45"/>
      <c r="BC310" s="45"/>
      <c r="BD310" s="45"/>
      <c r="BE310" s="3"/>
      <c r="BF310" s="3"/>
      <c r="BG310" s="3"/>
      <c r="BH310" s="3"/>
    </row>
    <row r="311" spans="3:60" ht="14.1" customHeight="1" x14ac:dyDescent="0.15">
      <c r="C311" s="296">
        <v>5</v>
      </c>
      <c r="D311" s="299" t="s">
        <v>118</v>
      </c>
      <c r="E311" s="302">
        <v>9</v>
      </c>
      <c r="F311" s="302" t="s">
        <v>119</v>
      </c>
      <c r="G311" s="296" t="s">
        <v>127</v>
      </c>
      <c r="H311" s="302"/>
      <c r="I311" s="529"/>
      <c r="J311" s="530"/>
      <c r="K311" s="538"/>
      <c r="L311" s="514">
        <f t="shared" ref="L311" si="65">$M$227</f>
        <v>0</v>
      </c>
      <c r="M311" s="515"/>
      <c r="N311" s="515"/>
      <c r="O311" s="515"/>
      <c r="P311" s="520">
        <f t="shared" ref="P311" si="66">$M$234</f>
        <v>0</v>
      </c>
      <c r="Q311" s="521"/>
      <c r="R311" s="521"/>
      <c r="S311" s="521"/>
      <c r="T311" s="521"/>
      <c r="U311" s="522"/>
      <c r="V311" s="238">
        <f t="shared" ref="V311" si="67">IF(AND(I311="○",AV311="●"),IF(L311=0,20,20+ROUNDDOWN((L311-1000)/1000,0)*20),0)</f>
        <v>0</v>
      </c>
      <c r="W311" s="238"/>
      <c r="X311" s="239"/>
      <c r="Y311" s="244">
        <f t="shared" ref="Y311" si="68">IF(AND(I311="○",AV311="●"),IF(P311&gt;=10,P311*0.2,0),0)</f>
        <v>0</v>
      </c>
      <c r="Z311" s="245"/>
      <c r="AA311" s="246"/>
      <c r="AB311" s="253">
        <f t="shared" ref="AB311" si="69">V311+Y311</f>
        <v>0</v>
      </c>
      <c r="AC311" s="254"/>
      <c r="AD311" s="254"/>
      <c r="AE311" s="255"/>
      <c r="AF311" s="287"/>
      <c r="AG311" s="288"/>
      <c r="AH311" s="289"/>
      <c r="AI311" s="305"/>
      <c r="AJ311" s="306"/>
      <c r="AK311" s="307"/>
      <c r="AL311" s="211">
        <f>IF(I311="○",AB311,ROUNDUP(AB311*AI311,1))</f>
        <v>0</v>
      </c>
      <c r="AM311" s="211"/>
      <c r="AN311" s="211"/>
      <c r="AO311" s="211"/>
      <c r="AP311" s="212"/>
      <c r="AQ311" s="127"/>
      <c r="AR311" s="127"/>
      <c r="AT311" s="45"/>
      <c r="AU311" s="153"/>
      <c r="AV311" s="153" t="str">
        <f>IF(OR(I311="×",AV315="×"),"×","●")</f>
        <v>●</v>
      </c>
      <c r="AW311" s="171">
        <f>IF(AV311="●",IF(I311="定","-",I311),"-")</f>
        <v>0</v>
      </c>
      <c r="AX311" s="45"/>
      <c r="AY311" s="45"/>
      <c r="AZ311" s="45"/>
      <c r="BA311" s="45"/>
      <c r="BB311" s="45"/>
      <c r="BC311" s="45"/>
      <c r="BD311" s="45"/>
      <c r="BE311" s="3"/>
      <c r="BF311" s="3"/>
      <c r="BG311" s="3"/>
      <c r="BH311" s="3"/>
    </row>
    <row r="312" spans="3:60" ht="14.1" customHeight="1" x14ac:dyDescent="0.15">
      <c r="C312" s="297"/>
      <c r="D312" s="300"/>
      <c r="E312" s="303"/>
      <c r="F312" s="303"/>
      <c r="G312" s="297"/>
      <c r="H312" s="303"/>
      <c r="I312" s="532"/>
      <c r="J312" s="533"/>
      <c r="K312" s="539"/>
      <c r="L312" s="516"/>
      <c r="M312" s="517"/>
      <c r="N312" s="517"/>
      <c r="O312" s="517"/>
      <c r="P312" s="523"/>
      <c r="Q312" s="524"/>
      <c r="R312" s="524"/>
      <c r="S312" s="524"/>
      <c r="T312" s="524"/>
      <c r="U312" s="525"/>
      <c r="V312" s="240"/>
      <c r="W312" s="240"/>
      <c r="X312" s="241"/>
      <c r="Y312" s="247"/>
      <c r="Z312" s="248"/>
      <c r="AA312" s="249"/>
      <c r="AB312" s="256"/>
      <c r="AC312" s="257"/>
      <c r="AD312" s="257"/>
      <c r="AE312" s="258"/>
      <c r="AF312" s="290"/>
      <c r="AG312" s="291"/>
      <c r="AH312" s="292"/>
      <c r="AI312" s="306"/>
      <c r="AJ312" s="306"/>
      <c r="AK312" s="307"/>
      <c r="AL312" s="213"/>
      <c r="AM312" s="213"/>
      <c r="AN312" s="213"/>
      <c r="AO312" s="213"/>
      <c r="AP312" s="214"/>
      <c r="AQ312" s="127"/>
      <c r="AR312" s="127"/>
      <c r="AT312" s="45"/>
      <c r="AU312" s="153"/>
      <c r="AV312" s="153"/>
      <c r="AW312" s="171"/>
      <c r="AX312" s="45"/>
      <c r="AY312" s="45"/>
      <c r="AZ312" s="45"/>
      <c r="BA312" s="45"/>
      <c r="BB312" s="45"/>
      <c r="BC312" s="45"/>
      <c r="BD312" s="45"/>
      <c r="BE312" s="3"/>
      <c r="BF312" s="3"/>
      <c r="BG312" s="3"/>
      <c r="BH312" s="3"/>
    </row>
    <row r="313" spans="3:60" ht="14.1" customHeight="1" x14ac:dyDescent="0.15">
      <c r="C313" s="297"/>
      <c r="D313" s="300"/>
      <c r="E313" s="303"/>
      <c r="F313" s="303"/>
      <c r="G313" s="297"/>
      <c r="H313" s="303"/>
      <c r="I313" s="532"/>
      <c r="J313" s="533"/>
      <c r="K313" s="539"/>
      <c r="L313" s="516"/>
      <c r="M313" s="517"/>
      <c r="N313" s="517"/>
      <c r="O313" s="517"/>
      <c r="P313" s="523"/>
      <c r="Q313" s="524"/>
      <c r="R313" s="524"/>
      <c r="S313" s="524"/>
      <c r="T313" s="524"/>
      <c r="U313" s="525"/>
      <c r="V313" s="240"/>
      <c r="W313" s="240"/>
      <c r="X313" s="241"/>
      <c r="Y313" s="247"/>
      <c r="Z313" s="248"/>
      <c r="AA313" s="249"/>
      <c r="AB313" s="256"/>
      <c r="AC313" s="257"/>
      <c r="AD313" s="257"/>
      <c r="AE313" s="258"/>
      <c r="AF313" s="290"/>
      <c r="AG313" s="291"/>
      <c r="AH313" s="292"/>
      <c r="AI313" s="306"/>
      <c r="AJ313" s="306"/>
      <c r="AK313" s="307"/>
      <c r="AL313" s="213"/>
      <c r="AM313" s="213"/>
      <c r="AN313" s="213"/>
      <c r="AO313" s="213"/>
      <c r="AP313" s="214"/>
      <c r="AQ313" s="127"/>
      <c r="AR313" s="127"/>
      <c r="AT313" s="45"/>
      <c r="AU313" s="153"/>
      <c r="AV313" s="153"/>
      <c r="AW313" s="171"/>
      <c r="AX313" s="45"/>
      <c r="AY313" s="45"/>
      <c r="AZ313" s="45"/>
      <c r="BA313" s="45"/>
      <c r="BB313" s="45"/>
      <c r="BC313" s="45"/>
      <c r="BD313" s="45"/>
      <c r="BE313" s="3"/>
      <c r="BF313" s="3"/>
      <c r="BG313" s="3"/>
      <c r="BH313" s="3"/>
    </row>
    <row r="314" spans="3:60" ht="14.1" customHeight="1" x14ac:dyDescent="0.15">
      <c r="C314" s="298"/>
      <c r="D314" s="301"/>
      <c r="E314" s="304"/>
      <c r="F314" s="304"/>
      <c r="G314" s="298"/>
      <c r="H314" s="304"/>
      <c r="I314" s="535"/>
      <c r="J314" s="536"/>
      <c r="K314" s="540"/>
      <c r="L314" s="518"/>
      <c r="M314" s="519"/>
      <c r="N314" s="519"/>
      <c r="O314" s="519"/>
      <c r="P314" s="526"/>
      <c r="Q314" s="527"/>
      <c r="R314" s="527"/>
      <c r="S314" s="527"/>
      <c r="T314" s="527"/>
      <c r="U314" s="528"/>
      <c r="V314" s="242"/>
      <c r="W314" s="242"/>
      <c r="X314" s="243"/>
      <c r="Y314" s="250"/>
      <c r="Z314" s="251"/>
      <c r="AA314" s="252"/>
      <c r="AB314" s="259"/>
      <c r="AC314" s="260"/>
      <c r="AD314" s="260"/>
      <c r="AE314" s="261"/>
      <c r="AF314" s="293"/>
      <c r="AG314" s="294"/>
      <c r="AH314" s="295"/>
      <c r="AI314" s="306"/>
      <c r="AJ314" s="306"/>
      <c r="AK314" s="307"/>
      <c r="AL314" s="215"/>
      <c r="AM314" s="215"/>
      <c r="AN314" s="215"/>
      <c r="AO314" s="215"/>
      <c r="AP314" s="216"/>
      <c r="AQ314" s="127"/>
      <c r="AR314" s="127"/>
      <c r="AT314" s="45"/>
      <c r="AU314" s="153"/>
      <c r="AV314" s="153"/>
      <c r="AW314" s="171"/>
      <c r="AX314" s="45"/>
      <c r="AY314" s="45"/>
      <c r="AZ314" s="45"/>
      <c r="BA314" s="45"/>
      <c r="BB314" s="45"/>
      <c r="BC314" s="45"/>
      <c r="BD314" s="45"/>
      <c r="BE314" s="3"/>
      <c r="BF314" s="3"/>
      <c r="BG314" s="3"/>
      <c r="BH314" s="3"/>
    </row>
    <row r="315" spans="3:60" ht="14.1" customHeight="1" x14ac:dyDescent="0.15">
      <c r="C315" s="296">
        <v>5</v>
      </c>
      <c r="D315" s="299" t="s">
        <v>118</v>
      </c>
      <c r="E315" s="302">
        <v>10</v>
      </c>
      <c r="F315" s="302" t="s">
        <v>119</v>
      </c>
      <c r="G315" s="296" t="s">
        <v>128</v>
      </c>
      <c r="H315" s="302"/>
      <c r="I315" s="529"/>
      <c r="J315" s="530"/>
      <c r="K315" s="538"/>
      <c r="L315" s="514">
        <f t="shared" ref="L315" si="70">$M$227</f>
        <v>0</v>
      </c>
      <c r="M315" s="515"/>
      <c r="N315" s="515"/>
      <c r="O315" s="515"/>
      <c r="P315" s="520">
        <f t="shared" ref="P315" si="71">$M$234</f>
        <v>0</v>
      </c>
      <c r="Q315" s="521"/>
      <c r="R315" s="521"/>
      <c r="S315" s="521"/>
      <c r="T315" s="521"/>
      <c r="U315" s="522"/>
      <c r="V315" s="238">
        <f t="shared" ref="V315" si="72">IF(AND(I315="○",AV315="●"),IF(L315=0,20,20+ROUNDDOWN((L315-1000)/1000,0)*20),0)</f>
        <v>0</v>
      </c>
      <c r="W315" s="238"/>
      <c r="X315" s="239"/>
      <c r="Y315" s="244">
        <f t="shared" ref="Y315" si="73">IF(AND(I315="○",AV315="●"),IF(P315&gt;=10,P315*0.2,0),0)</f>
        <v>0</v>
      </c>
      <c r="Z315" s="245"/>
      <c r="AA315" s="246"/>
      <c r="AB315" s="253">
        <f t="shared" ref="AB315" si="74">V315+Y315</f>
        <v>0</v>
      </c>
      <c r="AC315" s="254"/>
      <c r="AD315" s="254"/>
      <c r="AE315" s="255"/>
      <c r="AF315" s="287"/>
      <c r="AG315" s="288"/>
      <c r="AH315" s="289"/>
      <c r="AI315" s="305"/>
      <c r="AJ315" s="306"/>
      <c r="AK315" s="307"/>
      <c r="AL315" s="211">
        <f>IF(I315="○",AB315,ROUNDUP(AB315*AI315,1))</f>
        <v>0</v>
      </c>
      <c r="AM315" s="211"/>
      <c r="AN315" s="211"/>
      <c r="AO315" s="211"/>
      <c r="AP315" s="212"/>
      <c r="AQ315" s="127"/>
      <c r="AR315" s="127"/>
      <c r="AT315" s="45"/>
      <c r="AU315" s="153"/>
      <c r="AV315" s="153" t="str">
        <f>IF(OR(I315="×",AV319="×"),"×","●")</f>
        <v>●</v>
      </c>
      <c r="AW315" s="171">
        <f>IF(AV315="●",IF(I315="定","-",I315),"-")</f>
        <v>0</v>
      </c>
      <c r="AX315" s="45"/>
      <c r="AY315" s="45"/>
      <c r="AZ315" s="45"/>
      <c r="BA315" s="45"/>
      <c r="BB315" s="45"/>
      <c r="BC315" s="45"/>
      <c r="BD315" s="45"/>
      <c r="BE315" s="3"/>
      <c r="BF315" s="3"/>
      <c r="BG315" s="3"/>
      <c r="BH315" s="3"/>
    </row>
    <row r="316" spans="3:60" ht="14.1" customHeight="1" x14ac:dyDescent="0.15">
      <c r="C316" s="297"/>
      <c r="D316" s="300"/>
      <c r="E316" s="303"/>
      <c r="F316" s="303"/>
      <c r="G316" s="297"/>
      <c r="H316" s="303"/>
      <c r="I316" s="532"/>
      <c r="J316" s="533"/>
      <c r="K316" s="539"/>
      <c r="L316" s="516"/>
      <c r="M316" s="517"/>
      <c r="N316" s="517"/>
      <c r="O316" s="517"/>
      <c r="P316" s="523"/>
      <c r="Q316" s="524"/>
      <c r="R316" s="524"/>
      <c r="S316" s="524"/>
      <c r="T316" s="524"/>
      <c r="U316" s="525"/>
      <c r="V316" s="240"/>
      <c r="W316" s="240"/>
      <c r="X316" s="241"/>
      <c r="Y316" s="247"/>
      <c r="Z316" s="248"/>
      <c r="AA316" s="249"/>
      <c r="AB316" s="256"/>
      <c r="AC316" s="257"/>
      <c r="AD316" s="257"/>
      <c r="AE316" s="258"/>
      <c r="AF316" s="290"/>
      <c r="AG316" s="291"/>
      <c r="AH316" s="292"/>
      <c r="AI316" s="306"/>
      <c r="AJ316" s="306"/>
      <c r="AK316" s="307"/>
      <c r="AL316" s="213"/>
      <c r="AM316" s="213"/>
      <c r="AN316" s="213"/>
      <c r="AO316" s="213"/>
      <c r="AP316" s="214"/>
      <c r="AQ316" s="127"/>
      <c r="AR316" s="127"/>
      <c r="AT316" s="45"/>
      <c r="AU316" s="153"/>
      <c r="AV316" s="153"/>
      <c r="AW316" s="171"/>
      <c r="AX316" s="45"/>
      <c r="AY316" s="45"/>
      <c r="AZ316" s="45"/>
      <c r="BA316" s="45"/>
      <c r="BB316" s="45"/>
      <c r="BC316" s="45"/>
      <c r="BD316" s="45"/>
      <c r="BE316" s="3"/>
      <c r="BF316" s="3"/>
      <c r="BG316" s="3"/>
      <c r="BH316" s="3"/>
    </row>
    <row r="317" spans="3:60" ht="14.1" customHeight="1" x14ac:dyDescent="0.15">
      <c r="C317" s="297"/>
      <c r="D317" s="300"/>
      <c r="E317" s="303"/>
      <c r="F317" s="303"/>
      <c r="G317" s="297"/>
      <c r="H317" s="303"/>
      <c r="I317" s="532"/>
      <c r="J317" s="533"/>
      <c r="K317" s="539"/>
      <c r="L317" s="516"/>
      <c r="M317" s="517"/>
      <c r="N317" s="517"/>
      <c r="O317" s="517"/>
      <c r="P317" s="523"/>
      <c r="Q317" s="524"/>
      <c r="R317" s="524"/>
      <c r="S317" s="524"/>
      <c r="T317" s="524"/>
      <c r="U317" s="525"/>
      <c r="V317" s="240"/>
      <c r="W317" s="240"/>
      <c r="X317" s="241"/>
      <c r="Y317" s="247"/>
      <c r="Z317" s="248"/>
      <c r="AA317" s="249"/>
      <c r="AB317" s="256"/>
      <c r="AC317" s="257"/>
      <c r="AD317" s="257"/>
      <c r="AE317" s="258"/>
      <c r="AF317" s="290"/>
      <c r="AG317" s="291"/>
      <c r="AH317" s="292"/>
      <c r="AI317" s="306"/>
      <c r="AJ317" s="306"/>
      <c r="AK317" s="307"/>
      <c r="AL317" s="213"/>
      <c r="AM317" s="213"/>
      <c r="AN317" s="213"/>
      <c r="AO317" s="213"/>
      <c r="AP317" s="214"/>
      <c r="AQ317" s="127"/>
      <c r="AR317" s="127"/>
      <c r="AT317" s="45"/>
      <c r="AU317" s="153"/>
      <c r="AV317" s="153"/>
      <c r="AW317" s="171"/>
      <c r="AX317" s="45"/>
      <c r="AY317" s="45"/>
      <c r="AZ317" s="45"/>
      <c r="BA317" s="45"/>
      <c r="BB317" s="45"/>
      <c r="BC317" s="45"/>
      <c r="BD317" s="45"/>
      <c r="BE317" s="3"/>
      <c r="BF317" s="3"/>
      <c r="BG317" s="3"/>
      <c r="BH317" s="3"/>
    </row>
    <row r="318" spans="3:60" ht="14.1" customHeight="1" x14ac:dyDescent="0.15">
      <c r="C318" s="298"/>
      <c r="D318" s="301"/>
      <c r="E318" s="304"/>
      <c r="F318" s="304"/>
      <c r="G318" s="298"/>
      <c r="H318" s="304"/>
      <c r="I318" s="535"/>
      <c r="J318" s="536"/>
      <c r="K318" s="540"/>
      <c r="L318" s="518"/>
      <c r="M318" s="519"/>
      <c r="N318" s="519"/>
      <c r="O318" s="519"/>
      <c r="P318" s="526"/>
      <c r="Q318" s="527"/>
      <c r="R318" s="527"/>
      <c r="S318" s="527"/>
      <c r="T318" s="527"/>
      <c r="U318" s="528"/>
      <c r="V318" s="242"/>
      <c r="W318" s="242"/>
      <c r="X318" s="243"/>
      <c r="Y318" s="250"/>
      <c r="Z318" s="251"/>
      <c r="AA318" s="252"/>
      <c r="AB318" s="259"/>
      <c r="AC318" s="260"/>
      <c r="AD318" s="260"/>
      <c r="AE318" s="261"/>
      <c r="AF318" s="293"/>
      <c r="AG318" s="294"/>
      <c r="AH318" s="295"/>
      <c r="AI318" s="306"/>
      <c r="AJ318" s="306"/>
      <c r="AK318" s="307"/>
      <c r="AL318" s="215"/>
      <c r="AM318" s="215"/>
      <c r="AN318" s="215"/>
      <c r="AO318" s="215"/>
      <c r="AP318" s="216"/>
      <c r="AQ318" s="127"/>
      <c r="AR318" s="127"/>
      <c r="AT318" s="45"/>
      <c r="AU318" s="153"/>
      <c r="AV318" s="153"/>
      <c r="AW318" s="171"/>
      <c r="AX318" s="45"/>
      <c r="AY318" s="45"/>
      <c r="AZ318" s="45"/>
      <c r="BA318" s="45"/>
      <c r="BB318" s="45"/>
      <c r="BC318" s="45"/>
      <c r="BD318" s="45"/>
      <c r="BE318" s="3"/>
      <c r="BF318" s="3"/>
      <c r="BG318" s="3"/>
      <c r="BH318" s="3"/>
    </row>
    <row r="319" spans="3:60" ht="14.1" customHeight="1" x14ac:dyDescent="0.15">
      <c r="C319" s="296">
        <v>5</v>
      </c>
      <c r="D319" s="299" t="s">
        <v>118</v>
      </c>
      <c r="E319" s="302">
        <v>11</v>
      </c>
      <c r="F319" s="302" t="s">
        <v>119</v>
      </c>
      <c r="G319" s="296" t="s">
        <v>129</v>
      </c>
      <c r="H319" s="302"/>
      <c r="I319" s="529"/>
      <c r="J319" s="530"/>
      <c r="K319" s="538"/>
      <c r="L319" s="514">
        <f t="shared" ref="L319" si="75">$M$227</f>
        <v>0</v>
      </c>
      <c r="M319" s="515"/>
      <c r="N319" s="515"/>
      <c r="O319" s="515"/>
      <c r="P319" s="520">
        <f t="shared" ref="P319" si="76">$M$234</f>
        <v>0</v>
      </c>
      <c r="Q319" s="521"/>
      <c r="R319" s="521"/>
      <c r="S319" s="521"/>
      <c r="T319" s="521"/>
      <c r="U319" s="522"/>
      <c r="V319" s="238">
        <f t="shared" ref="V319" si="77">IF(AND(I319="○",AV319="●"),IF(L319=0,20,20+ROUNDDOWN((L319-1000)/1000,0)*20),0)</f>
        <v>0</v>
      </c>
      <c r="W319" s="238"/>
      <c r="X319" s="239"/>
      <c r="Y319" s="244">
        <f t="shared" ref="Y319" si="78">IF(AND(I319="○",AV319="●"),IF(P319&gt;=10,P319*0.2,0),0)</f>
        <v>0</v>
      </c>
      <c r="Z319" s="245"/>
      <c r="AA319" s="246"/>
      <c r="AB319" s="253">
        <f t="shared" ref="AB319" si="79">V319+Y319</f>
        <v>0</v>
      </c>
      <c r="AC319" s="254"/>
      <c r="AD319" s="254"/>
      <c r="AE319" s="255"/>
      <c r="AF319" s="287"/>
      <c r="AG319" s="288"/>
      <c r="AH319" s="289"/>
      <c r="AI319" s="305"/>
      <c r="AJ319" s="306"/>
      <c r="AK319" s="307"/>
      <c r="AL319" s="211">
        <f>IF(I319="○",AB319,ROUNDUP(AB319*AI319,1))</f>
        <v>0</v>
      </c>
      <c r="AM319" s="211"/>
      <c r="AN319" s="211"/>
      <c r="AO319" s="211"/>
      <c r="AP319" s="212"/>
      <c r="AQ319" s="127"/>
      <c r="AR319" s="127"/>
      <c r="AT319" s="45"/>
      <c r="AU319" s="153"/>
      <c r="AV319" s="153" t="str">
        <f>IF(I319="×","×","●")</f>
        <v>●</v>
      </c>
      <c r="AW319" s="171">
        <f>IF(AV319="●",IF(I319="定","-",I319),"-")</f>
        <v>0</v>
      </c>
      <c r="AX319" s="45"/>
      <c r="AY319" s="45"/>
      <c r="AZ319" s="45"/>
      <c r="BA319" s="45"/>
      <c r="BB319" s="45"/>
      <c r="BC319" s="45"/>
      <c r="BD319" s="45"/>
      <c r="BE319" s="3"/>
      <c r="BF319" s="3"/>
      <c r="BG319" s="3"/>
      <c r="BH319" s="3"/>
    </row>
    <row r="320" spans="3:60" ht="14.1" customHeight="1" x14ac:dyDescent="0.15">
      <c r="C320" s="297"/>
      <c r="D320" s="300"/>
      <c r="E320" s="303"/>
      <c r="F320" s="303"/>
      <c r="G320" s="297"/>
      <c r="H320" s="303"/>
      <c r="I320" s="532"/>
      <c r="J320" s="533"/>
      <c r="K320" s="539"/>
      <c r="L320" s="516"/>
      <c r="M320" s="517"/>
      <c r="N320" s="517"/>
      <c r="O320" s="517"/>
      <c r="P320" s="523"/>
      <c r="Q320" s="524"/>
      <c r="R320" s="524"/>
      <c r="S320" s="524"/>
      <c r="T320" s="524"/>
      <c r="U320" s="525"/>
      <c r="V320" s="240"/>
      <c r="W320" s="240"/>
      <c r="X320" s="241"/>
      <c r="Y320" s="247"/>
      <c r="Z320" s="248"/>
      <c r="AA320" s="249"/>
      <c r="AB320" s="256"/>
      <c r="AC320" s="257"/>
      <c r="AD320" s="257"/>
      <c r="AE320" s="258"/>
      <c r="AF320" s="290"/>
      <c r="AG320" s="291"/>
      <c r="AH320" s="292"/>
      <c r="AI320" s="306"/>
      <c r="AJ320" s="306"/>
      <c r="AK320" s="307"/>
      <c r="AL320" s="213"/>
      <c r="AM320" s="213"/>
      <c r="AN320" s="213"/>
      <c r="AO320" s="213"/>
      <c r="AP320" s="214"/>
      <c r="AQ320" s="127"/>
      <c r="AR320" s="127"/>
      <c r="AT320" s="45"/>
      <c r="AU320" s="153"/>
      <c r="AV320" s="153"/>
      <c r="AW320" s="171"/>
      <c r="AX320" s="45"/>
      <c r="AY320" s="45"/>
      <c r="AZ320" s="45"/>
      <c r="BA320" s="45"/>
      <c r="BB320" s="45"/>
      <c r="BC320" s="45"/>
      <c r="BD320" s="45"/>
      <c r="BE320" s="3"/>
      <c r="BF320" s="3"/>
      <c r="BG320" s="3"/>
      <c r="BH320" s="3"/>
    </row>
    <row r="321" spans="3:60" ht="14.1" customHeight="1" x14ac:dyDescent="0.15">
      <c r="C321" s="297"/>
      <c r="D321" s="300"/>
      <c r="E321" s="303"/>
      <c r="F321" s="303"/>
      <c r="G321" s="297"/>
      <c r="H321" s="303"/>
      <c r="I321" s="532"/>
      <c r="J321" s="533"/>
      <c r="K321" s="539"/>
      <c r="L321" s="516"/>
      <c r="M321" s="517"/>
      <c r="N321" s="517"/>
      <c r="O321" s="517"/>
      <c r="P321" s="523"/>
      <c r="Q321" s="524"/>
      <c r="R321" s="524"/>
      <c r="S321" s="524"/>
      <c r="T321" s="524"/>
      <c r="U321" s="525"/>
      <c r="V321" s="240"/>
      <c r="W321" s="240"/>
      <c r="X321" s="241"/>
      <c r="Y321" s="247"/>
      <c r="Z321" s="248"/>
      <c r="AA321" s="249"/>
      <c r="AB321" s="256"/>
      <c r="AC321" s="257"/>
      <c r="AD321" s="257"/>
      <c r="AE321" s="258"/>
      <c r="AF321" s="290"/>
      <c r="AG321" s="291"/>
      <c r="AH321" s="292"/>
      <c r="AI321" s="306"/>
      <c r="AJ321" s="306"/>
      <c r="AK321" s="307"/>
      <c r="AL321" s="213"/>
      <c r="AM321" s="213"/>
      <c r="AN321" s="213"/>
      <c r="AO321" s="213"/>
      <c r="AP321" s="214"/>
      <c r="AQ321" s="127"/>
      <c r="AR321" s="127"/>
      <c r="AT321" s="45"/>
      <c r="AU321" s="153"/>
      <c r="AV321" s="153"/>
      <c r="AW321" s="171"/>
      <c r="AX321" s="45"/>
      <c r="AY321" s="45"/>
      <c r="AZ321" s="45"/>
      <c r="BA321" s="45"/>
      <c r="BB321" s="45"/>
      <c r="BC321" s="45"/>
      <c r="BD321" s="45"/>
      <c r="BE321" s="3"/>
      <c r="BF321" s="3"/>
      <c r="BG321" s="3"/>
      <c r="BH321" s="3"/>
    </row>
    <row r="322" spans="3:60" ht="14.1" customHeight="1" thickBot="1" x14ac:dyDescent="0.2">
      <c r="C322" s="297"/>
      <c r="D322" s="300"/>
      <c r="E322" s="303"/>
      <c r="F322" s="303"/>
      <c r="G322" s="297"/>
      <c r="H322" s="303"/>
      <c r="I322" s="535"/>
      <c r="J322" s="536"/>
      <c r="K322" s="540"/>
      <c r="L322" s="518"/>
      <c r="M322" s="519"/>
      <c r="N322" s="519"/>
      <c r="O322" s="519"/>
      <c r="P322" s="526"/>
      <c r="Q322" s="527"/>
      <c r="R322" s="527"/>
      <c r="S322" s="527"/>
      <c r="T322" s="527"/>
      <c r="U322" s="528"/>
      <c r="V322" s="242"/>
      <c r="W322" s="242"/>
      <c r="X322" s="243"/>
      <c r="Y322" s="250"/>
      <c r="Z322" s="251"/>
      <c r="AA322" s="252"/>
      <c r="AB322" s="259"/>
      <c r="AC322" s="260"/>
      <c r="AD322" s="260"/>
      <c r="AE322" s="261"/>
      <c r="AF322" s="290"/>
      <c r="AG322" s="291"/>
      <c r="AH322" s="292"/>
      <c r="AI322" s="308"/>
      <c r="AJ322" s="308"/>
      <c r="AK322" s="309"/>
      <c r="AL322" s="215"/>
      <c r="AM322" s="215"/>
      <c r="AN322" s="215"/>
      <c r="AO322" s="215"/>
      <c r="AP322" s="216"/>
      <c r="AQ322" s="127"/>
      <c r="AR322" s="127"/>
      <c r="AT322" s="45"/>
      <c r="AU322" s="153"/>
      <c r="AV322" s="153"/>
      <c r="AW322" s="171"/>
      <c r="AX322" s="45"/>
      <c r="AY322" s="45"/>
      <c r="AZ322" s="45"/>
      <c r="BA322" s="45"/>
      <c r="BB322" s="45"/>
      <c r="BC322" s="45"/>
      <c r="BD322" s="45"/>
      <c r="BE322" s="3"/>
      <c r="BF322" s="3"/>
      <c r="BG322" s="3"/>
      <c r="BH322" s="3"/>
    </row>
    <row r="323" spans="3:60" ht="14.1" customHeight="1" thickTop="1" x14ac:dyDescent="0.15">
      <c r="C323" s="172" t="s">
        <v>130</v>
      </c>
      <c r="D323" s="173"/>
      <c r="E323" s="173"/>
      <c r="F323" s="173"/>
      <c r="G323" s="173"/>
      <c r="H323" s="173"/>
      <c r="I323" s="173"/>
      <c r="J323" s="173"/>
      <c r="K323" s="173"/>
      <c r="L323" s="173"/>
      <c r="M323" s="173"/>
      <c r="N323" s="173"/>
      <c r="O323" s="173"/>
      <c r="P323" s="173"/>
      <c r="Q323" s="173"/>
      <c r="R323" s="173"/>
      <c r="S323" s="173"/>
      <c r="T323" s="173"/>
      <c r="U323" s="173"/>
      <c r="V323" s="173"/>
      <c r="W323" s="173"/>
      <c r="X323" s="173"/>
      <c r="Y323" s="173"/>
      <c r="Z323" s="173"/>
      <c r="AA323" s="173"/>
      <c r="AB323" s="173"/>
      <c r="AC323" s="173"/>
      <c r="AD323" s="173"/>
      <c r="AE323" s="173"/>
      <c r="AF323" s="173"/>
      <c r="AG323" s="173"/>
      <c r="AH323" s="174"/>
      <c r="AI323" s="181">
        <f>SUM(AL255:AP322)</f>
        <v>0</v>
      </c>
      <c r="AJ323" s="182"/>
      <c r="AK323" s="182"/>
      <c r="AL323" s="182"/>
      <c r="AM323" s="182"/>
      <c r="AN323" s="187" t="s">
        <v>85</v>
      </c>
      <c r="AO323" s="187"/>
      <c r="AP323" s="188"/>
      <c r="AQ323" s="127"/>
      <c r="AR323" s="127"/>
      <c r="AT323" s="45"/>
      <c r="AU323" s="132"/>
      <c r="AV323" s="132"/>
      <c r="AW323" s="140"/>
      <c r="AX323" s="45"/>
      <c r="AY323" s="45"/>
      <c r="AZ323" s="45"/>
      <c r="BA323" s="45"/>
      <c r="BB323" s="45"/>
      <c r="BC323" s="45"/>
      <c r="BD323" s="45"/>
      <c r="BE323" s="3"/>
      <c r="BF323" s="3"/>
      <c r="BG323" s="3"/>
      <c r="BH323" s="3"/>
    </row>
    <row r="324" spans="3:60" ht="14.1" customHeight="1" x14ac:dyDescent="0.15">
      <c r="C324" s="175"/>
      <c r="D324" s="176"/>
      <c r="E324" s="176"/>
      <c r="F324" s="176"/>
      <c r="G324" s="176"/>
      <c r="H324" s="176"/>
      <c r="I324" s="176"/>
      <c r="J324" s="176"/>
      <c r="K324" s="176"/>
      <c r="L324" s="176"/>
      <c r="M324" s="176"/>
      <c r="N324" s="176"/>
      <c r="O324" s="176"/>
      <c r="P324" s="176"/>
      <c r="Q324" s="176"/>
      <c r="R324" s="176"/>
      <c r="S324" s="176"/>
      <c r="T324" s="176"/>
      <c r="U324" s="176"/>
      <c r="V324" s="176"/>
      <c r="W324" s="176"/>
      <c r="X324" s="176"/>
      <c r="Y324" s="176"/>
      <c r="Z324" s="176"/>
      <c r="AA324" s="176"/>
      <c r="AB324" s="176"/>
      <c r="AC324" s="176"/>
      <c r="AD324" s="176"/>
      <c r="AE324" s="176"/>
      <c r="AF324" s="176"/>
      <c r="AG324" s="176"/>
      <c r="AH324" s="177"/>
      <c r="AI324" s="183"/>
      <c r="AJ324" s="184"/>
      <c r="AK324" s="184"/>
      <c r="AL324" s="184"/>
      <c r="AM324" s="184"/>
      <c r="AN324" s="189"/>
      <c r="AO324" s="189"/>
      <c r="AP324" s="190"/>
      <c r="AQ324" s="127"/>
      <c r="AR324" s="127"/>
      <c r="AT324" s="45"/>
      <c r="AU324" s="132"/>
      <c r="AV324" s="132"/>
      <c r="AW324" s="140"/>
      <c r="AX324" s="45"/>
      <c r="AY324" s="45"/>
      <c r="AZ324" s="45"/>
      <c r="BA324" s="45"/>
      <c r="BB324" s="45"/>
      <c r="BC324" s="45"/>
      <c r="BD324" s="45"/>
      <c r="BE324" s="3"/>
      <c r="BF324" s="3"/>
      <c r="BG324" s="3"/>
      <c r="BH324" s="3"/>
    </row>
    <row r="325" spans="3:60" ht="14.1" customHeight="1" x14ac:dyDescent="0.15">
      <c r="C325" s="175"/>
      <c r="D325" s="176"/>
      <c r="E325" s="176"/>
      <c r="F325" s="176"/>
      <c r="G325" s="176"/>
      <c r="H325" s="176"/>
      <c r="I325" s="176"/>
      <c r="J325" s="176"/>
      <c r="K325" s="176"/>
      <c r="L325" s="176"/>
      <c r="M325" s="176"/>
      <c r="N325" s="176"/>
      <c r="O325" s="176"/>
      <c r="P325" s="176"/>
      <c r="Q325" s="176"/>
      <c r="R325" s="176"/>
      <c r="S325" s="176"/>
      <c r="T325" s="176"/>
      <c r="U325" s="176"/>
      <c r="V325" s="176"/>
      <c r="W325" s="176"/>
      <c r="X325" s="176"/>
      <c r="Y325" s="176"/>
      <c r="Z325" s="176"/>
      <c r="AA325" s="176"/>
      <c r="AB325" s="176"/>
      <c r="AC325" s="176"/>
      <c r="AD325" s="176"/>
      <c r="AE325" s="176"/>
      <c r="AF325" s="176"/>
      <c r="AG325" s="176"/>
      <c r="AH325" s="177"/>
      <c r="AI325" s="183"/>
      <c r="AJ325" s="184"/>
      <c r="AK325" s="184"/>
      <c r="AL325" s="184"/>
      <c r="AM325" s="184"/>
      <c r="AN325" s="189"/>
      <c r="AO325" s="189"/>
      <c r="AP325" s="190"/>
      <c r="AQ325" s="127"/>
      <c r="AR325" s="127"/>
      <c r="AT325" s="45"/>
      <c r="AU325" s="132"/>
      <c r="AV325" s="132"/>
      <c r="AW325" s="140"/>
      <c r="AX325" s="45"/>
      <c r="AY325" s="45"/>
      <c r="AZ325" s="45"/>
      <c r="BA325" s="45"/>
      <c r="BB325" s="45"/>
      <c r="BC325" s="45"/>
      <c r="BD325" s="45"/>
      <c r="BE325" s="3"/>
      <c r="BF325" s="3"/>
      <c r="BG325" s="3"/>
      <c r="BH325" s="3"/>
    </row>
    <row r="326" spans="3:60" ht="14.1" customHeight="1" thickBot="1" x14ac:dyDescent="0.2">
      <c r="C326" s="178"/>
      <c r="D326" s="179"/>
      <c r="E326" s="179"/>
      <c r="F326" s="179"/>
      <c r="G326" s="179"/>
      <c r="H326" s="179"/>
      <c r="I326" s="179"/>
      <c r="J326" s="179"/>
      <c r="K326" s="179"/>
      <c r="L326" s="179"/>
      <c r="M326" s="179"/>
      <c r="N326" s="179"/>
      <c r="O326" s="179"/>
      <c r="P326" s="179"/>
      <c r="Q326" s="179"/>
      <c r="R326" s="179"/>
      <c r="S326" s="179"/>
      <c r="T326" s="179"/>
      <c r="U326" s="179"/>
      <c r="V326" s="179"/>
      <c r="W326" s="179"/>
      <c r="X326" s="179"/>
      <c r="Y326" s="179"/>
      <c r="Z326" s="179"/>
      <c r="AA326" s="179"/>
      <c r="AB326" s="179"/>
      <c r="AC326" s="179"/>
      <c r="AD326" s="179"/>
      <c r="AE326" s="179"/>
      <c r="AF326" s="179"/>
      <c r="AG326" s="179"/>
      <c r="AH326" s="180"/>
      <c r="AI326" s="185"/>
      <c r="AJ326" s="186"/>
      <c r="AK326" s="186"/>
      <c r="AL326" s="186"/>
      <c r="AM326" s="186"/>
      <c r="AN326" s="191"/>
      <c r="AO326" s="191"/>
      <c r="AP326" s="192"/>
      <c r="AQ326" s="127"/>
      <c r="AR326" s="127"/>
      <c r="AT326" s="45"/>
      <c r="AU326" s="132"/>
      <c r="AV326" s="132"/>
      <c r="AW326" s="140"/>
      <c r="AX326" s="45"/>
      <c r="AY326" s="45"/>
      <c r="AZ326" s="45"/>
      <c r="BA326" s="45"/>
      <c r="BB326" s="45"/>
      <c r="BC326" s="45"/>
      <c r="BD326" s="45"/>
      <c r="BE326" s="3"/>
      <c r="BF326" s="3"/>
      <c r="BG326" s="3"/>
      <c r="BH326" s="3"/>
    </row>
    <row r="327" spans="3:60" ht="14.1" customHeight="1" thickTop="1" x14ac:dyDescent="0.15">
      <c r="C327" s="263">
        <v>5</v>
      </c>
      <c r="D327" s="266" t="s">
        <v>118</v>
      </c>
      <c r="E327" s="269">
        <v>12</v>
      </c>
      <c r="F327" s="269" t="s">
        <v>119</v>
      </c>
      <c r="G327" s="263" t="s">
        <v>123</v>
      </c>
      <c r="H327" s="269"/>
      <c r="I327" s="532"/>
      <c r="J327" s="533"/>
      <c r="K327" s="534"/>
      <c r="L327" s="514">
        <f>$M$229</f>
        <v>0</v>
      </c>
      <c r="M327" s="515"/>
      <c r="N327" s="515"/>
      <c r="O327" s="515"/>
      <c r="P327" s="541">
        <f>$M$236</f>
        <v>0</v>
      </c>
      <c r="Q327" s="542"/>
      <c r="R327" s="542"/>
      <c r="S327" s="542"/>
      <c r="T327" s="542"/>
      <c r="U327" s="543"/>
      <c r="V327" s="238">
        <f>IF(AND(I327="△",AV327="●"),IF(L327=0,20,20+ROUNDDOWN((L327-1000)/1000,0)*20),0)</f>
        <v>0</v>
      </c>
      <c r="W327" s="238"/>
      <c r="X327" s="239"/>
      <c r="Y327" s="244">
        <f>IF(AND(I327="△",AV327="●"),IF(P327&gt;=10,P327*0.2,0),0)</f>
        <v>0</v>
      </c>
      <c r="Z327" s="245"/>
      <c r="AA327" s="246"/>
      <c r="AB327" s="253">
        <f t="shared" ref="AB327" si="80">V327+Y327</f>
        <v>0</v>
      </c>
      <c r="AC327" s="254"/>
      <c r="AD327" s="254"/>
      <c r="AE327" s="255"/>
      <c r="AF327" s="200">
        <v>1</v>
      </c>
      <c r="AG327" s="201"/>
      <c r="AH327" s="202"/>
      <c r="AI327" s="206">
        <f>IF(AF327=1,$AL$37,IF(AF327=2,$AL$55,IF(AF327=3,$AL$74,IF(AF327=4,$AL$93,IF(AF327=5,$AL$112,IF(AF327=6,$AL$131,IF(AF327=7,$AL$150,IF(AF327=8,$AL$169,IF(AF327=9,$AL$188,IF(AF327=10,$AL$207,0))))))))))</f>
        <v>0</v>
      </c>
      <c r="AJ327" s="207"/>
      <c r="AK327" s="208"/>
      <c r="AL327" s="211">
        <f>IF(I327="○",AB327,ROUNDUP(AB327*AI327,1))</f>
        <v>0</v>
      </c>
      <c r="AM327" s="211"/>
      <c r="AN327" s="211"/>
      <c r="AO327" s="211"/>
      <c r="AP327" s="212"/>
      <c r="AQ327" s="127"/>
      <c r="AR327" s="127"/>
      <c r="AT327" s="45"/>
      <c r="AU327" s="153"/>
      <c r="AV327" s="153" t="str">
        <f>IF(OR(I327="×",AV331="×"),"×","●")</f>
        <v>●</v>
      </c>
      <c r="AW327" s="171">
        <f>IF(AV327="●",IF(I327="定","-",I327),"-")</f>
        <v>0</v>
      </c>
      <c r="AX327" s="45"/>
      <c r="AY327" s="45"/>
      <c r="AZ327" s="45"/>
      <c r="BA327" s="45"/>
      <c r="BB327" s="45"/>
      <c r="BC327" s="45"/>
      <c r="BD327" s="45"/>
      <c r="BE327" s="3"/>
      <c r="BF327" s="3"/>
      <c r="BG327" s="3"/>
      <c r="BH327" s="3"/>
    </row>
    <row r="328" spans="3:60" ht="14.1" customHeight="1" x14ac:dyDescent="0.15">
      <c r="C328" s="263"/>
      <c r="D328" s="266"/>
      <c r="E328" s="269"/>
      <c r="F328" s="269"/>
      <c r="G328" s="263"/>
      <c r="H328" s="269"/>
      <c r="I328" s="532"/>
      <c r="J328" s="533"/>
      <c r="K328" s="534"/>
      <c r="L328" s="516"/>
      <c r="M328" s="517"/>
      <c r="N328" s="517"/>
      <c r="O328" s="517"/>
      <c r="P328" s="523"/>
      <c r="Q328" s="524"/>
      <c r="R328" s="524"/>
      <c r="S328" s="524"/>
      <c r="T328" s="524"/>
      <c r="U328" s="525"/>
      <c r="V328" s="240"/>
      <c r="W328" s="240"/>
      <c r="X328" s="241"/>
      <c r="Y328" s="247"/>
      <c r="Z328" s="248"/>
      <c r="AA328" s="249"/>
      <c r="AB328" s="256"/>
      <c r="AC328" s="257"/>
      <c r="AD328" s="257"/>
      <c r="AE328" s="258"/>
      <c r="AF328" s="200"/>
      <c r="AG328" s="201"/>
      <c r="AH328" s="202"/>
      <c r="AI328" s="209"/>
      <c r="AJ328" s="209"/>
      <c r="AK328" s="210"/>
      <c r="AL328" s="213"/>
      <c r="AM328" s="213"/>
      <c r="AN328" s="213"/>
      <c r="AO328" s="213"/>
      <c r="AP328" s="214"/>
      <c r="AQ328" s="127"/>
      <c r="AR328" s="127"/>
      <c r="AT328" s="45"/>
      <c r="AU328" s="153"/>
      <c r="AV328" s="153"/>
      <c r="AW328" s="171"/>
      <c r="AX328" s="45"/>
      <c r="AY328" s="45"/>
      <c r="AZ328" s="45"/>
      <c r="BA328" s="45"/>
      <c r="BB328" s="45"/>
      <c r="BC328" s="45"/>
      <c r="BD328" s="45"/>
      <c r="BE328" s="3"/>
      <c r="BF328" s="3"/>
      <c r="BG328" s="3"/>
      <c r="BH328" s="3"/>
    </row>
    <row r="329" spans="3:60" ht="14.1" customHeight="1" x14ac:dyDescent="0.15">
      <c r="C329" s="263"/>
      <c r="D329" s="266"/>
      <c r="E329" s="269"/>
      <c r="F329" s="269"/>
      <c r="G329" s="263"/>
      <c r="H329" s="269"/>
      <c r="I329" s="532"/>
      <c r="J329" s="533"/>
      <c r="K329" s="534"/>
      <c r="L329" s="516"/>
      <c r="M329" s="517"/>
      <c r="N329" s="517"/>
      <c r="O329" s="517"/>
      <c r="P329" s="523"/>
      <c r="Q329" s="524"/>
      <c r="R329" s="524"/>
      <c r="S329" s="524"/>
      <c r="T329" s="524"/>
      <c r="U329" s="525"/>
      <c r="V329" s="240"/>
      <c r="W329" s="240"/>
      <c r="X329" s="241"/>
      <c r="Y329" s="247"/>
      <c r="Z329" s="248"/>
      <c r="AA329" s="249"/>
      <c r="AB329" s="256"/>
      <c r="AC329" s="257"/>
      <c r="AD329" s="257"/>
      <c r="AE329" s="258"/>
      <c r="AF329" s="200"/>
      <c r="AG329" s="201"/>
      <c r="AH329" s="202"/>
      <c r="AI329" s="209"/>
      <c r="AJ329" s="209"/>
      <c r="AK329" s="210"/>
      <c r="AL329" s="213"/>
      <c r="AM329" s="213"/>
      <c r="AN329" s="213"/>
      <c r="AO329" s="213"/>
      <c r="AP329" s="214"/>
      <c r="AQ329" s="127"/>
      <c r="AR329" s="127"/>
      <c r="AT329" s="45"/>
      <c r="AU329" s="153"/>
      <c r="AV329" s="153"/>
      <c r="AW329" s="171"/>
      <c r="AX329" s="45"/>
      <c r="AY329" s="45"/>
      <c r="AZ329" s="45"/>
      <c r="BA329" s="45"/>
      <c r="BB329" s="45"/>
      <c r="BC329" s="45"/>
      <c r="BD329" s="45"/>
      <c r="BE329" s="3"/>
      <c r="BF329" s="3"/>
      <c r="BG329" s="3"/>
      <c r="BH329" s="3"/>
    </row>
    <row r="330" spans="3:60" ht="14.1" customHeight="1" x14ac:dyDescent="0.15">
      <c r="C330" s="264"/>
      <c r="D330" s="267"/>
      <c r="E330" s="270"/>
      <c r="F330" s="270"/>
      <c r="G330" s="264"/>
      <c r="H330" s="270"/>
      <c r="I330" s="535"/>
      <c r="J330" s="536"/>
      <c r="K330" s="537"/>
      <c r="L330" s="518"/>
      <c r="M330" s="519"/>
      <c r="N330" s="519"/>
      <c r="O330" s="519"/>
      <c r="P330" s="526"/>
      <c r="Q330" s="527"/>
      <c r="R330" s="527"/>
      <c r="S330" s="527"/>
      <c r="T330" s="527"/>
      <c r="U330" s="528"/>
      <c r="V330" s="242"/>
      <c r="W330" s="242"/>
      <c r="X330" s="243"/>
      <c r="Y330" s="250"/>
      <c r="Z330" s="251"/>
      <c r="AA330" s="252"/>
      <c r="AB330" s="259"/>
      <c r="AC330" s="260"/>
      <c r="AD330" s="260"/>
      <c r="AE330" s="261"/>
      <c r="AF330" s="203"/>
      <c r="AG330" s="204"/>
      <c r="AH330" s="205"/>
      <c r="AI330" s="209"/>
      <c r="AJ330" s="209"/>
      <c r="AK330" s="210"/>
      <c r="AL330" s="215"/>
      <c r="AM330" s="215"/>
      <c r="AN330" s="215"/>
      <c r="AO330" s="215"/>
      <c r="AP330" s="216"/>
      <c r="AQ330" s="127"/>
      <c r="AR330" s="127"/>
      <c r="AT330" s="45"/>
      <c r="AU330" s="153"/>
      <c r="AV330" s="153"/>
      <c r="AW330" s="171"/>
      <c r="AX330" s="45"/>
      <c r="AY330" s="45"/>
      <c r="AZ330" s="45"/>
      <c r="BA330" s="45"/>
      <c r="BB330" s="45"/>
      <c r="BC330" s="45"/>
      <c r="BD330" s="45"/>
      <c r="BE330" s="3"/>
      <c r="BF330" s="3"/>
      <c r="BG330" s="3"/>
      <c r="BH330" s="3"/>
    </row>
    <row r="331" spans="3:60" ht="14.1" customHeight="1" x14ac:dyDescent="0.15">
      <c r="C331" s="262">
        <v>5</v>
      </c>
      <c r="D331" s="265" t="s">
        <v>118</v>
      </c>
      <c r="E331" s="268">
        <v>13</v>
      </c>
      <c r="F331" s="268" t="s">
        <v>119</v>
      </c>
      <c r="G331" s="262" t="s">
        <v>124</v>
      </c>
      <c r="H331" s="268"/>
      <c r="I331" s="532"/>
      <c r="J331" s="533"/>
      <c r="K331" s="534"/>
      <c r="L331" s="514">
        <f t="shared" ref="L331" si="81">$M$229</f>
        <v>0</v>
      </c>
      <c r="M331" s="515"/>
      <c r="N331" s="515"/>
      <c r="O331" s="515"/>
      <c r="P331" s="520">
        <f t="shared" ref="P331" si="82">$M$236</f>
        <v>0</v>
      </c>
      <c r="Q331" s="521"/>
      <c r="R331" s="521"/>
      <c r="S331" s="521"/>
      <c r="T331" s="521"/>
      <c r="U331" s="522"/>
      <c r="V331" s="238">
        <f t="shared" ref="V331" si="83">IF(AND(I331="△",AV331="●"),IF(L331=0,20,20+ROUNDDOWN((L331-1000)/1000,0)*20),0)</f>
        <v>0</v>
      </c>
      <c r="W331" s="238"/>
      <c r="X331" s="239"/>
      <c r="Y331" s="244">
        <f t="shared" ref="Y331" si="84">IF(AND(I331="△",AV331="●"),IF(P331&gt;=10,P331*0.2,0),0)</f>
        <v>0</v>
      </c>
      <c r="Z331" s="245"/>
      <c r="AA331" s="246"/>
      <c r="AB331" s="253">
        <f t="shared" ref="AB331" si="85">V331+Y331</f>
        <v>0</v>
      </c>
      <c r="AC331" s="254"/>
      <c r="AD331" s="254"/>
      <c r="AE331" s="255"/>
      <c r="AF331" s="200">
        <v>1</v>
      </c>
      <c r="AG331" s="201"/>
      <c r="AH331" s="202"/>
      <c r="AI331" s="206">
        <f>IF(AF331=1,$AL$37,IF(AF331=2,$AL$55,IF(AF331=3,$AL$74,IF(AF331=4,$AL$93,IF(AF331=5,$AL$112,IF(AF331=6,$AL$131,IF(AF331=7,$AL$150,IF(AF331=8,$AL$169,IF(AF331=9,$AL$188,IF(AF331=10,$AL$207,0))))))))))</f>
        <v>0</v>
      </c>
      <c r="AJ331" s="207"/>
      <c r="AK331" s="208"/>
      <c r="AL331" s="211">
        <f>IF(I331="○",AB331,ROUNDUP(AB331*AI331,1))</f>
        <v>0</v>
      </c>
      <c r="AM331" s="211"/>
      <c r="AN331" s="211"/>
      <c r="AO331" s="211"/>
      <c r="AP331" s="212"/>
      <c r="AQ331" s="127"/>
      <c r="AR331" s="127"/>
      <c r="AT331" s="280"/>
      <c r="AU331" s="280"/>
      <c r="AV331" s="153" t="str">
        <f>IF(OR(I331="×",AV335="×"),"×","●")</f>
        <v>●</v>
      </c>
      <c r="AW331" s="171">
        <f>IF(AV331="●",IF(I331="定","-",I331),"-")</f>
        <v>0</v>
      </c>
      <c r="AX331" s="45"/>
      <c r="AY331" s="45"/>
      <c r="AZ331" s="45"/>
      <c r="BA331" s="45"/>
      <c r="BB331" s="45"/>
      <c r="BC331" s="45"/>
      <c r="BD331" s="45"/>
      <c r="BE331" s="3"/>
      <c r="BF331" s="3"/>
      <c r="BG331" s="3"/>
      <c r="BH331" s="3"/>
    </row>
    <row r="332" spans="3:60" ht="14.1" customHeight="1" x14ac:dyDescent="0.15">
      <c r="C332" s="263"/>
      <c r="D332" s="266"/>
      <c r="E332" s="269"/>
      <c r="F332" s="269"/>
      <c r="G332" s="263"/>
      <c r="H332" s="269"/>
      <c r="I332" s="532"/>
      <c r="J332" s="533"/>
      <c r="K332" s="534"/>
      <c r="L332" s="516"/>
      <c r="M332" s="517"/>
      <c r="N332" s="517"/>
      <c r="O332" s="517"/>
      <c r="P332" s="523"/>
      <c r="Q332" s="524"/>
      <c r="R332" s="524"/>
      <c r="S332" s="524"/>
      <c r="T332" s="524"/>
      <c r="U332" s="525"/>
      <c r="V332" s="240"/>
      <c r="W332" s="240"/>
      <c r="X332" s="241"/>
      <c r="Y332" s="247"/>
      <c r="Z332" s="248"/>
      <c r="AA332" s="249"/>
      <c r="AB332" s="256"/>
      <c r="AC332" s="257"/>
      <c r="AD332" s="257"/>
      <c r="AE332" s="258"/>
      <c r="AF332" s="200"/>
      <c r="AG332" s="201"/>
      <c r="AH332" s="202"/>
      <c r="AI332" s="209"/>
      <c r="AJ332" s="209"/>
      <c r="AK332" s="210"/>
      <c r="AL332" s="213"/>
      <c r="AM332" s="213"/>
      <c r="AN332" s="213"/>
      <c r="AO332" s="213"/>
      <c r="AP332" s="214"/>
      <c r="AQ332" s="127"/>
      <c r="AR332" s="127"/>
      <c r="AT332" s="280"/>
      <c r="AU332" s="280"/>
      <c r="AV332" s="153"/>
      <c r="AW332" s="171"/>
      <c r="AX332" s="45"/>
      <c r="AY332" s="45"/>
      <c r="AZ332" s="45"/>
      <c r="BA332" s="45"/>
      <c r="BB332" s="45"/>
      <c r="BC332" s="45"/>
      <c r="BD332" s="45"/>
      <c r="BE332" s="3"/>
      <c r="BF332" s="3"/>
      <c r="BG332" s="3"/>
      <c r="BH332" s="3"/>
    </row>
    <row r="333" spans="3:60" ht="14.1" customHeight="1" x14ac:dyDescent="0.15">
      <c r="C333" s="263"/>
      <c r="D333" s="266"/>
      <c r="E333" s="269"/>
      <c r="F333" s="269"/>
      <c r="G333" s="263"/>
      <c r="H333" s="269"/>
      <c r="I333" s="532"/>
      <c r="J333" s="533"/>
      <c r="K333" s="534"/>
      <c r="L333" s="516"/>
      <c r="M333" s="517"/>
      <c r="N333" s="517"/>
      <c r="O333" s="517"/>
      <c r="P333" s="523"/>
      <c r="Q333" s="524"/>
      <c r="R333" s="524"/>
      <c r="S333" s="524"/>
      <c r="T333" s="524"/>
      <c r="U333" s="525"/>
      <c r="V333" s="240"/>
      <c r="W333" s="240"/>
      <c r="X333" s="241"/>
      <c r="Y333" s="247"/>
      <c r="Z333" s="248"/>
      <c r="AA333" s="249"/>
      <c r="AB333" s="256"/>
      <c r="AC333" s="257"/>
      <c r="AD333" s="257"/>
      <c r="AE333" s="258"/>
      <c r="AF333" s="200"/>
      <c r="AG333" s="201"/>
      <c r="AH333" s="202"/>
      <c r="AI333" s="209"/>
      <c r="AJ333" s="209"/>
      <c r="AK333" s="210"/>
      <c r="AL333" s="213"/>
      <c r="AM333" s="213"/>
      <c r="AN333" s="213"/>
      <c r="AO333" s="213"/>
      <c r="AP333" s="214"/>
      <c r="AQ333" s="127"/>
      <c r="AR333" s="127"/>
      <c r="AT333" s="280"/>
      <c r="AU333" s="280"/>
      <c r="AV333" s="153"/>
      <c r="AW333" s="171"/>
      <c r="AX333" s="45"/>
      <c r="AY333" s="45"/>
      <c r="AZ333" s="45"/>
      <c r="BA333" s="45"/>
      <c r="BB333" s="45"/>
      <c r="BC333" s="45"/>
      <c r="BD333" s="45"/>
      <c r="BE333" s="3"/>
      <c r="BF333" s="3"/>
      <c r="BG333" s="3"/>
      <c r="BH333" s="3"/>
    </row>
    <row r="334" spans="3:60" ht="14.1" customHeight="1" x14ac:dyDescent="0.15">
      <c r="C334" s="264"/>
      <c r="D334" s="267"/>
      <c r="E334" s="270"/>
      <c r="F334" s="270"/>
      <c r="G334" s="264"/>
      <c r="H334" s="270"/>
      <c r="I334" s="535"/>
      <c r="J334" s="536"/>
      <c r="K334" s="537"/>
      <c r="L334" s="518"/>
      <c r="M334" s="519"/>
      <c r="N334" s="519"/>
      <c r="O334" s="519"/>
      <c r="P334" s="526"/>
      <c r="Q334" s="527"/>
      <c r="R334" s="527"/>
      <c r="S334" s="527"/>
      <c r="T334" s="527"/>
      <c r="U334" s="528"/>
      <c r="V334" s="242"/>
      <c r="W334" s="242"/>
      <c r="X334" s="243"/>
      <c r="Y334" s="250"/>
      <c r="Z334" s="251"/>
      <c r="AA334" s="252"/>
      <c r="AB334" s="259"/>
      <c r="AC334" s="260"/>
      <c r="AD334" s="260"/>
      <c r="AE334" s="261"/>
      <c r="AF334" s="203"/>
      <c r="AG334" s="204"/>
      <c r="AH334" s="205"/>
      <c r="AI334" s="209"/>
      <c r="AJ334" s="209"/>
      <c r="AK334" s="210"/>
      <c r="AL334" s="215"/>
      <c r="AM334" s="215"/>
      <c r="AN334" s="215"/>
      <c r="AO334" s="215"/>
      <c r="AP334" s="216"/>
      <c r="AQ334" s="127"/>
      <c r="AR334" s="127"/>
      <c r="AT334" s="280"/>
      <c r="AU334" s="280"/>
      <c r="AV334" s="153"/>
      <c r="AW334" s="171"/>
      <c r="AX334" s="45"/>
      <c r="AY334" s="45"/>
      <c r="AZ334" s="45"/>
      <c r="BA334" s="45"/>
      <c r="BB334" s="45"/>
      <c r="BC334" s="45"/>
      <c r="BD334" s="45"/>
      <c r="BE334" s="3"/>
      <c r="BF334" s="3"/>
      <c r="BG334" s="3"/>
      <c r="BH334" s="3"/>
    </row>
    <row r="335" spans="3:60" ht="14.1" customHeight="1" x14ac:dyDescent="0.15">
      <c r="C335" s="262">
        <v>5</v>
      </c>
      <c r="D335" s="265" t="s">
        <v>118</v>
      </c>
      <c r="E335" s="268">
        <v>14</v>
      </c>
      <c r="F335" s="268" t="s">
        <v>119</v>
      </c>
      <c r="G335" s="262" t="s">
        <v>125</v>
      </c>
      <c r="H335" s="268"/>
      <c r="I335" s="532"/>
      <c r="J335" s="533"/>
      <c r="K335" s="534"/>
      <c r="L335" s="514">
        <f t="shared" ref="L335" si="86">$M$229</f>
        <v>0</v>
      </c>
      <c r="M335" s="515"/>
      <c r="N335" s="515"/>
      <c r="O335" s="515"/>
      <c r="P335" s="520">
        <f t="shared" ref="P335:P395" si="87">$M$236</f>
        <v>0</v>
      </c>
      <c r="Q335" s="521"/>
      <c r="R335" s="521"/>
      <c r="S335" s="521"/>
      <c r="T335" s="521"/>
      <c r="U335" s="522"/>
      <c r="V335" s="238">
        <f t="shared" ref="V335" si="88">IF(AND(I335="△",AV335="●"),IF(L335=0,20,20+ROUNDDOWN((L335-1000)/1000,0)*20),0)</f>
        <v>0</v>
      </c>
      <c r="W335" s="238"/>
      <c r="X335" s="239"/>
      <c r="Y335" s="244">
        <f t="shared" ref="Y335" si="89">IF(AND(I335="△",AV335="●"),IF(P335&gt;=10,P335*0.2,0),0)</f>
        <v>0</v>
      </c>
      <c r="Z335" s="245"/>
      <c r="AA335" s="246"/>
      <c r="AB335" s="253">
        <f t="shared" ref="AB335" si="90">V335+Y335</f>
        <v>0</v>
      </c>
      <c r="AC335" s="254"/>
      <c r="AD335" s="254"/>
      <c r="AE335" s="255"/>
      <c r="AF335" s="200">
        <v>1</v>
      </c>
      <c r="AG335" s="201"/>
      <c r="AH335" s="202"/>
      <c r="AI335" s="206">
        <f>IF(AF335=1,$AL$37,IF(AF335=2,$AL$55,IF(AF335=3,$AL$74,IF(AF335=4,$AL$93,IF(AF335=5,$AL$112,IF(AF335=6,$AL$131,IF(AF335=7,$AL$150,IF(AF335=8,$AL$169,IF(AF335=9,$AL$188,IF(AF335=10,$AL$207,0))))))))))</f>
        <v>0</v>
      </c>
      <c r="AJ335" s="207"/>
      <c r="AK335" s="208"/>
      <c r="AL335" s="211">
        <f>IF(I335="○",AB335,ROUNDUP(AB335*AI335,1))</f>
        <v>0</v>
      </c>
      <c r="AM335" s="211"/>
      <c r="AN335" s="211"/>
      <c r="AO335" s="211"/>
      <c r="AP335" s="212"/>
      <c r="AQ335" s="127"/>
      <c r="AR335" s="127"/>
      <c r="AT335" s="153" t="s">
        <v>131</v>
      </c>
      <c r="AU335" s="153"/>
      <c r="AV335" s="153" t="str">
        <f>IF(OR(I335="×",AV339="×"),"×","●")</f>
        <v>●</v>
      </c>
      <c r="AW335" s="171">
        <f>IF(AV335="●",IF(I335="定","-",I335),"-")</f>
        <v>0</v>
      </c>
      <c r="AX335" s="45"/>
      <c r="AY335" s="153"/>
      <c r="AZ335" s="153"/>
      <c r="BA335" s="45"/>
      <c r="BB335" s="45"/>
      <c r="BC335" s="45"/>
      <c r="BD335" s="45"/>
      <c r="BE335" s="3"/>
      <c r="BF335" s="3"/>
      <c r="BG335" s="3"/>
      <c r="BH335" s="3"/>
    </row>
    <row r="336" spans="3:60" ht="14.1" customHeight="1" x14ac:dyDescent="0.15">
      <c r="C336" s="263"/>
      <c r="D336" s="266"/>
      <c r="E336" s="269"/>
      <c r="F336" s="269"/>
      <c r="G336" s="263"/>
      <c r="H336" s="269"/>
      <c r="I336" s="532"/>
      <c r="J336" s="533"/>
      <c r="K336" s="534"/>
      <c r="L336" s="516"/>
      <c r="M336" s="517"/>
      <c r="N336" s="517"/>
      <c r="O336" s="517"/>
      <c r="P336" s="523"/>
      <c r="Q336" s="524"/>
      <c r="R336" s="524"/>
      <c r="S336" s="524"/>
      <c r="T336" s="524"/>
      <c r="U336" s="525"/>
      <c r="V336" s="240"/>
      <c r="W336" s="240"/>
      <c r="X336" s="241"/>
      <c r="Y336" s="247"/>
      <c r="Z336" s="248"/>
      <c r="AA336" s="249"/>
      <c r="AB336" s="256"/>
      <c r="AC336" s="257"/>
      <c r="AD336" s="257"/>
      <c r="AE336" s="258"/>
      <c r="AF336" s="200"/>
      <c r="AG336" s="201"/>
      <c r="AH336" s="202"/>
      <c r="AI336" s="209"/>
      <c r="AJ336" s="209"/>
      <c r="AK336" s="210"/>
      <c r="AL336" s="213"/>
      <c r="AM336" s="213"/>
      <c r="AN336" s="213"/>
      <c r="AO336" s="213"/>
      <c r="AP336" s="214"/>
      <c r="AQ336" s="127"/>
      <c r="AR336" s="127"/>
      <c r="AT336" s="153"/>
      <c r="AU336" s="153"/>
      <c r="AV336" s="153"/>
      <c r="AW336" s="171"/>
      <c r="AX336" s="45"/>
      <c r="AY336" s="153"/>
      <c r="AZ336" s="153"/>
      <c r="BA336" s="45"/>
      <c r="BB336" s="45"/>
      <c r="BC336" s="45"/>
      <c r="BD336" s="45"/>
      <c r="BE336" s="3"/>
      <c r="BF336" s="3"/>
      <c r="BG336" s="3"/>
      <c r="BH336" s="3"/>
    </row>
    <row r="337" spans="3:60" ht="14.1" customHeight="1" x14ac:dyDescent="0.15">
      <c r="C337" s="263"/>
      <c r="D337" s="266"/>
      <c r="E337" s="269"/>
      <c r="F337" s="269"/>
      <c r="G337" s="263"/>
      <c r="H337" s="269"/>
      <c r="I337" s="532"/>
      <c r="J337" s="533"/>
      <c r="K337" s="534"/>
      <c r="L337" s="516"/>
      <c r="M337" s="517"/>
      <c r="N337" s="517"/>
      <c r="O337" s="517"/>
      <c r="P337" s="523"/>
      <c r="Q337" s="524"/>
      <c r="R337" s="524"/>
      <c r="S337" s="524"/>
      <c r="T337" s="524"/>
      <c r="U337" s="525"/>
      <c r="V337" s="240"/>
      <c r="W337" s="240"/>
      <c r="X337" s="241"/>
      <c r="Y337" s="247"/>
      <c r="Z337" s="248"/>
      <c r="AA337" s="249"/>
      <c r="AB337" s="256"/>
      <c r="AC337" s="257"/>
      <c r="AD337" s="257"/>
      <c r="AE337" s="258"/>
      <c r="AF337" s="200"/>
      <c r="AG337" s="201"/>
      <c r="AH337" s="202"/>
      <c r="AI337" s="209"/>
      <c r="AJ337" s="209"/>
      <c r="AK337" s="210"/>
      <c r="AL337" s="213"/>
      <c r="AM337" s="213"/>
      <c r="AN337" s="213"/>
      <c r="AO337" s="213"/>
      <c r="AP337" s="214"/>
      <c r="AQ337" s="127"/>
      <c r="AR337" s="127"/>
      <c r="AT337" s="153"/>
      <c r="AU337" s="153"/>
      <c r="AV337" s="153"/>
      <c r="AW337" s="171"/>
      <c r="AX337" s="45"/>
      <c r="AY337" s="153"/>
      <c r="AZ337" s="153"/>
      <c r="BA337" s="45"/>
      <c r="BB337" s="45"/>
      <c r="BC337" s="45"/>
      <c r="BD337" s="45"/>
      <c r="BE337" s="3"/>
      <c r="BF337" s="3"/>
      <c r="BG337" s="3"/>
      <c r="BH337" s="3"/>
    </row>
    <row r="338" spans="3:60" ht="14.1" customHeight="1" x14ac:dyDescent="0.15">
      <c r="C338" s="264"/>
      <c r="D338" s="267"/>
      <c r="E338" s="270"/>
      <c r="F338" s="270"/>
      <c r="G338" s="264"/>
      <c r="H338" s="270"/>
      <c r="I338" s="535"/>
      <c r="J338" s="536"/>
      <c r="K338" s="537"/>
      <c r="L338" s="518"/>
      <c r="M338" s="519"/>
      <c r="N338" s="519"/>
      <c r="O338" s="519"/>
      <c r="P338" s="526"/>
      <c r="Q338" s="527"/>
      <c r="R338" s="527"/>
      <c r="S338" s="527"/>
      <c r="T338" s="527"/>
      <c r="U338" s="528"/>
      <c r="V338" s="242"/>
      <c r="W338" s="242"/>
      <c r="X338" s="243"/>
      <c r="Y338" s="250"/>
      <c r="Z338" s="251"/>
      <c r="AA338" s="252"/>
      <c r="AB338" s="259"/>
      <c r="AC338" s="260"/>
      <c r="AD338" s="260"/>
      <c r="AE338" s="261"/>
      <c r="AF338" s="203"/>
      <c r="AG338" s="204"/>
      <c r="AH338" s="205"/>
      <c r="AI338" s="209"/>
      <c r="AJ338" s="209"/>
      <c r="AK338" s="210"/>
      <c r="AL338" s="215"/>
      <c r="AM338" s="215"/>
      <c r="AN338" s="215"/>
      <c r="AO338" s="215"/>
      <c r="AP338" s="216"/>
      <c r="AQ338" s="127"/>
      <c r="AR338" s="127"/>
      <c r="AT338" s="153"/>
      <c r="AU338" s="153"/>
      <c r="AV338" s="153"/>
      <c r="AW338" s="171"/>
      <c r="AX338" s="45"/>
      <c r="AY338" s="153"/>
      <c r="AZ338" s="153"/>
      <c r="BA338" s="45"/>
      <c r="BB338" s="45"/>
      <c r="BC338" s="45"/>
      <c r="BD338" s="45"/>
      <c r="BE338" s="3"/>
      <c r="BF338" s="3"/>
      <c r="BG338" s="3"/>
      <c r="BH338" s="3"/>
    </row>
    <row r="339" spans="3:60" ht="14.1" customHeight="1" x14ac:dyDescent="0.15">
      <c r="C339" s="296">
        <v>5</v>
      </c>
      <c r="D339" s="299" t="s">
        <v>118</v>
      </c>
      <c r="E339" s="302">
        <v>15</v>
      </c>
      <c r="F339" s="302" t="s">
        <v>119</v>
      </c>
      <c r="G339" s="296" t="s">
        <v>126</v>
      </c>
      <c r="H339" s="302"/>
      <c r="I339" s="532"/>
      <c r="J339" s="533"/>
      <c r="K339" s="534"/>
      <c r="L339" s="514">
        <f t="shared" ref="L339" si="91">$M$229</f>
        <v>0</v>
      </c>
      <c r="M339" s="515"/>
      <c r="N339" s="515"/>
      <c r="O339" s="515"/>
      <c r="P339" s="520">
        <f t="shared" si="87"/>
        <v>0</v>
      </c>
      <c r="Q339" s="521"/>
      <c r="R339" s="521"/>
      <c r="S339" s="521"/>
      <c r="T339" s="521"/>
      <c r="U339" s="522"/>
      <c r="V339" s="238">
        <f t="shared" ref="V339" si="92">IF(AND(I339="○",AV339="●"),IF(L339=0,20,20+ROUNDDOWN((L339-1000)/1000,0)*20),0)</f>
        <v>0</v>
      </c>
      <c r="W339" s="238"/>
      <c r="X339" s="239"/>
      <c r="Y339" s="244">
        <f t="shared" ref="Y339" si="93">IF(AND(I339="○",AV339="●"),IF(P339&gt;=10,P339*0.2,0),0)</f>
        <v>0</v>
      </c>
      <c r="Z339" s="245"/>
      <c r="AA339" s="246"/>
      <c r="AB339" s="253">
        <f t="shared" ref="AB339" si="94">V339+Y339</f>
        <v>0</v>
      </c>
      <c r="AC339" s="254"/>
      <c r="AD339" s="254"/>
      <c r="AE339" s="255"/>
      <c r="AF339" s="287"/>
      <c r="AG339" s="288"/>
      <c r="AH339" s="289"/>
      <c r="AI339" s="284"/>
      <c r="AJ339" s="285"/>
      <c r="AK339" s="286"/>
      <c r="AL339" s="211">
        <f>IF(I339="○",AB339,ROUNDUP(AB339*AI339,1))</f>
        <v>0</v>
      </c>
      <c r="AM339" s="211"/>
      <c r="AN339" s="211"/>
      <c r="AO339" s="211"/>
      <c r="AP339" s="212"/>
      <c r="AQ339" s="127"/>
      <c r="AR339" s="127"/>
      <c r="AT339" s="153">
        <f>$AL339-ROUNDUP($AL339*$AL$37,1)</f>
        <v>0</v>
      </c>
      <c r="AU339" s="153"/>
      <c r="AV339" s="153" t="str">
        <f>IF(OR(I339="×",AV343="×"),"×","●")</f>
        <v>●</v>
      </c>
      <c r="AW339" s="171">
        <f>IF(AV339="●",IF(I339="定","-",I339),"-")</f>
        <v>0</v>
      </c>
      <c r="AX339" s="45"/>
      <c r="AY339" s="153"/>
      <c r="AZ339" s="153"/>
      <c r="BA339" s="45"/>
      <c r="BB339" s="45"/>
      <c r="BC339" s="45"/>
      <c r="BD339" s="45"/>
      <c r="BE339" s="3"/>
      <c r="BF339" s="3"/>
      <c r="BG339" s="3"/>
      <c r="BH339" s="3"/>
    </row>
    <row r="340" spans="3:60" ht="14.1" customHeight="1" x14ac:dyDescent="0.15">
      <c r="C340" s="297"/>
      <c r="D340" s="300"/>
      <c r="E340" s="303"/>
      <c r="F340" s="303"/>
      <c r="G340" s="297"/>
      <c r="H340" s="303"/>
      <c r="I340" s="532"/>
      <c r="J340" s="533"/>
      <c r="K340" s="534"/>
      <c r="L340" s="516"/>
      <c r="M340" s="517"/>
      <c r="N340" s="517"/>
      <c r="O340" s="517"/>
      <c r="P340" s="523"/>
      <c r="Q340" s="524"/>
      <c r="R340" s="524"/>
      <c r="S340" s="524"/>
      <c r="T340" s="524"/>
      <c r="U340" s="525"/>
      <c r="V340" s="240"/>
      <c r="W340" s="240"/>
      <c r="X340" s="241"/>
      <c r="Y340" s="247"/>
      <c r="Z340" s="248"/>
      <c r="AA340" s="249"/>
      <c r="AB340" s="256"/>
      <c r="AC340" s="257"/>
      <c r="AD340" s="257"/>
      <c r="AE340" s="258"/>
      <c r="AF340" s="290"/>
      <c r="AG340" s="291"/>
      <c r="AH340" s="292"/>
      <c r="AI340" s="285"/>
      <c r="AJ340" s="285"/>
      <c r="AK340" s="286"/>
      <c r="AL340" s="213"/>
      <c r="AM340" s="213"/>
      <c r="AN340" s="213"/>
      <c r="AO340" s="213"/>
      <c r="AP340" s="214"/>
      <c r="AQ340" s="127"/>
      <c r="AR340" s="127"/>
      <c r="AT340" s="153"/>
      <c r="AU340" s="153"/>
      <c r="AV340" s="153"/>
      <c r="AW340" s="171"/>
      <c r="AX340" s="45"/>
      <c r="AY340" s="153"/>
      <c r="AZ340" s="153"/>
      <c r="BA340" s="45"/>
      <c r="BB340" s="45"/>
      <c r="BC340" s="45"/>
      <c r="BD340" s="45"/>
      <c r="BE340" s="3"/>
      <c r="BF340" s="3"/>
      <c r="BG340" s="3"/>
      <c r="BH340" s="3"/>
    </row>
    <row r="341" spans="3:60" ht="14.1" customHeight="1" x14ac:dyDescent="0.15">
      <c r="C341" s="297"/>
      <c r="D341" s="300"/>
      <c r="E341" s="303"/>
      <c r="F341" s="303"/>
      <c r="G341" s="297"/>
      <c r="H341" s="303"/>
      <c r="I341" s="532"/>
      <c r="J341" s="533"/>
      <c r="K341" s="534"/>
      <c r="L341" s="516"/>
      <c r="M341" s="517"/>
      <c r="N341" s="517"/>
      <c r="O341" s="517"/>
      <c r="P341" s="523"/>
      <c r="Q341" s="524"/>
      <c r="R341" s="524"/>
      <c r="S341" s="524"/>
      <c r="T341" s="524"/>
      <c r="U341" s="525"/>
      <c r="V341" s="240"/>
      <c r="W341" s="240"/>
      <c r="X341" s="241"/>
      <c r="Y341" s="247"/>
      <c r="Z341" s="248"/>
      <c r="AA341" s="249"/>
      <c r="AB341" s="256"/>
      <c r="AC341" s="257"/>
      <c r="AD341" s="257"/>
      <c r="AE341" s="258"/>
      <c r="AF341" s="290"/>
      <c r="AG341" s="291"/>
      <c r="AH341" s="292"/>
      <c r="AI341" s="285"/>
      <c r="AJ341" s="285"/>
      <c r="AK341" s="286"/>
      <c r="AL341" s="213"/>
      <c r="AM341" s="213"/>
      <c r="AN341" s="213"/>
      <c r="AO341" s="213"/>
      <c r="AP341" s="214"/>
      <c r="AQ341" s="127"/>
      <c r="AR341" s="127"/>
      <c r="AT341" s="153"/>
      <c r="AU341" s="153"/>
      <c r="AV341" s="153"/>
      <c r="AW341" s="171"/>
      <c r="AX341" s="45"/>
      <c r="AY341" s="153"/>
      <c r="AZ341" s="153"/>
      <c r="BA341" s="45"/>
      <c r="BB341" s="45"/>
      <c r="BC341" s="45"/>
      <c r="BD341" s="45"/>
      <c r="BE341" s="3"/>
      <c r="BF341" s="3"/>
      <c r="BG341" s="3"/>
      <c r="BH341" s="3"/>
    </row>
    <row r="342" spans="3:60" ht="14.1" customHeight="1" x14ac:dyDescent="0.15">
      <c r="C342" s="298"/>
      <c r="D342" s="301"/>
      <c r="E342" s="304"/>
      <c r="F342" s="304"/>
      <c r="G342" s="298"/>
      <c r="H342" s="304"/>
      <c r="I342" s="535"/>
      <c r="J342" s="536"/>
      <c r="K342" s="537"/>
      <c r="L342" s="518"/>
      <c r="M342" s="519"/>
      <c r="N342" s="519"/>
      <c r="O342" s="519"/>
      <c r="P342" s="526"/>
      <c r="Q342" s="527"/>
      <c r="R342" s="527"/>
      <c r="S342" s="527"/>
      <c r="T342" s="527"/>
      <c r="U342" s="528"/>
      <c r="V342" s="242"/>
      <c r="W342" s="242"/>
      <c r="X342" s="243"/>
      <c r="Y342" s="250"/>
      <c r="Z342" s="251"/>
      <c r="AA342" s="252"/>
      <c r="AB342" s="259"/>
      <c r="AC342" s="260"/>
      <c r="AD342" s="260"/>
      <c r="AE342" s="261"/>
      <c r="AF342" s="293"/>
      <c r="AG342" s="294"/>
      <c r="AH342" s="295"/>
      <c r="AI342" s="285"/>
      <c r="AJ342" s="285"/>
      <c r="AK342" s="286"/>
      <c r="AL342" s="215"/>
      <c r="AM342" s="215"/>
      <c r="AN342" s="215"/>
      <c r="AO342" s="215"/>
      <c r="AP342" s="216"/>
      <c r="AQ342" s="127"/>
      <c r="AR342" s="127"/>
      <c r="AT342" s="153"/>
      <c r="AU342" s="153"/>
      <c r="AV342" s="153"/>
      <c r="AW342" s="171"/>
      <c r="AX342" s="45"/>
      <c r="AY342" s="153"/>
      <c r="AZ342" s="153"/>
      <c r="BA342" s="45"/>
      <c r="BB342" s="45"/>
      <c r="BC342" s="45"/>
      <c r="BD342" s="45"/>
      <c r="BE342" s="3"/>
      <c r="BF342" s="3"/>
      <c r="BG342" s="3"/>
      <c r="BH342" s="3"/>
    </row>
    <row r="343" spans="3:60" ht="14.1" customHeight="1" x14ac:dyDescent="0.15">
      <c r="C343" s="296">
        <v>5</v>
      </c>
      <c r="D343" s="299" t="s">
        <v>118</v>
      </c>
      <c r="E343" s="302">
        <v>16</v>
      </c>
      <c r="F343" s="302" t="s">
        <v>119</v>
      </c>
      <c r="G343" s="296" t="s">
        <v>127</v>
      </c>
      <c r="H343" s="302"/>
      <c r="I343" s="532"/>
      <c r="J343" s="533"/>
      <c r="K343" s="534"/>
      <c r="L343" s="514">
        <f t="shared" ref="L343" si="95">$M$229</f>
        <v>0</v>
      </c>
      <c r="M343" s="515"/>
      <c r="N343" s="515"/>
      <c r="O343" s="515"/>
      <c r="P343" s="520">
        <f t="shared" si="87"/>
        <v>0</v>
      </c>
      <c r="Q343" s="521"/>
      <c r="R343" s="521"/>
      <c r="S343" s="521"/>
      <c r="T343" s="521"/>
      <c r="U343" s="522"/>
      <c r="V343" s="238">
        <f t="shared" ref="V343" si="96">IF(AND(I343="○",AV343="●"),IF(L343=0,20,20+ROUNDDOWN((L343-1000)/1000,0)*20),0)</f>
        <v>0</v>
      </c>
      <c r="W343" s="238"/>
      <c r="X343" s="239"/>
      <c r="Y343" s="244">
        <f t="shared" ref="Y343" si="97">IF(AND(I343="○",AV343="●"),IF(P343&gt;=10,P343*0.2,0),0)</f>
        <v>0</v>
      </c>
      <c r="Z343" s="245"/>
      <c r="AA343" s="246"/>
      <c r="AB343" s="253">
        <f t="shared" ref="AB343" si="98">V343+Y343</f>
        <v>0</v>
      </c>
      <c r="AC343" s="254"/>
      <c r="AD343" s="254"/>
      <c r="AE343" s="255"/>
      <c r="AF343" s="287"/>
      <c r="AG343" s="288"/>
      <c r="AH343" s="289"/>
      <c r="AI343" s="284"/>
      <c r="AJ343" s="285"/>
      <c r="AK343" s="286"/>
      <c r="AL343" s="211">
        <f>IF(I343="○",AB343,ROUNDUP(AB343*AI343,1))</f>
        <v>0</v>
      </c>
      <c r="AM343" s="211"/>
      <c r="AN343" s="211"/>
      <c r="AO343" s="211"/>
      <c r="AP343" s="212"/>
      <c r="AQ343" s="127"/>
      <c r="AR343" s="127"/>
      <c r="AT343" s="153">
        <f>$AL343-ROUNDUP($AL343*$AL$37,1)</f>
        <v>0</v>
      </c>
      <c r="AU343" s="153"/>
      <c r="AV343" s="153" t="str">
        <f>IF(OR(I343="×",AV347="×"),"×","●")</f>
        <v>●</v>
      </c>
      <c r="AW343" s="171">
        <f>IF(AV343="●",IF(I343="定","-",I343),"-")</f>
        <v>0</v>
      </c>
      <c r="AX343" s="45"/>
      <c r="AY343" s="153"/>
      <c r="AZ343" s="153"/>
      <c r="BA343" s="45"/>
      <c r="BB343" s="45"/>
      <c r="BC343" s="45"/>
      <c r="BD343" s="45"/>
      <c r="BE343" s="3"/>
      <c r="BF343" s="3"/>
      <c r="BG343" s="3"/>
      <c r="BH343" s="3"/>
    </row>
    <row r="344" spans="3:60" ht="14.1" customHeight="1" x14ac:dyDescent="0.15">
      <c r="C344" s="297"/>
      <c r="D344" s="300"/>
      <c r="E344" s="303"/>
      <c r="F344" s="303"/>
      <c r="G344" s="297"/>
      <c r="H344" s="303"/>
      <c r="I344" s="532"/>
      <c r="J344" s="533"/>
      <c r="K344" s="534"/>
      <c r="L344" s="516"/>
      <c r="M344" s="517"/>
      <c r="N344" s="517"/>
      <c r="O344" s="517"/>
      <c r="P344" s="523"/>
      <c r="Q344" s="524"/>
      <c r="R344" s="524"/>
      <c r="S344" s="524"/>
      <c r="T344" s="524"/>
      <c r="U344" s="525"/>
      <c r="V344" s="240"/>
      <c r="W344" s="240"/>
      <c r="X344" s="241"/>
      <c r="Y344" s="247"/>
      <c r="Z344" s="248"/>
      <c r="AA344" s="249"/>
      <c r="AB344" s="256"/>
      <c r="AC344" s="257"/>
      <c r="AD344" s="257"/>
      <c r="AE344" s="258"/>
      <c r="AF344" s="290"/>
      <c r="AG344" s="291"/>
      <c r="AH344" s="292"/>
      <c r="AI344" s="285"/>
      <c r="AJ344" s="285"/>
      <c r="AK344" s="286"/>
      <c r="AL344" s="213"/>
      <c r="AM344" s="213"/>
      <c r="AN344" s="213"/>
      <c r="AO344" s="213"/>
      <c r="AP344" s="214"/>
      <c r="AQ344" s="127"/>
      <c r="AR344" s="127"/>
      <c r="AT344" s="153"/>
      <c r="AU344" s="153"/>
      <c r="AV344" s="153"/>
      <c r="AW344" s="171"/>
      <c r="AX344" s="45"/>
      <c r="AY344" s="153"/>
      <c r="AZ344" s="153"/>
      <c r="BA344" s="45"/>
      <c r="BB344" s="45"/>
      <c r="BC344" s="45"/>
      <c r="BD344" s="45"/>
      <c r="BE344" s="3"/>
      <c r="BF344" s="3"/>
      <c r="BG344" s="3"/>
      <c r="BH344" s="3"/>
    </row>
    <row r="345" spans="3:60" ht="14.1" customHeight="1" x14ac:dyDescent="0.15">
      <c r="C345" s="297"/>
      <c r="D345" s="300"/>
      <c r="E345" s="303"/>
      <c r="F345" s="303"/>
      <c r="G345" s="297"/>
      <c r="H345" s="303"/>
      <c r="I345" s="532"/>
      <c r="J345" s="533"/>
      <c r="K345" s="534"/>
      <c r="L345" s="516"/>
      <c r="M345" s="517"/>
      <c r="N345" s="517"/>
      <c r="O345" s="517"/>
      <c r="P345" s="523"/>
      <c r="Q345" s="524"/>
      <c r="R345" s="524"/>
      <c r="S345" s="524"/>
      <c r="T345" s="524"/>
      <c r="U345" s="525"/>
      <c r="V345" s="240"/>
      <c r="W345" s="240"/>
      <c r="X345" s="241"/>
      <c r="Y345" s="247"/>
      <c r="Z345" s="248"/>
      <c r="AA345" s="249"/>
      <c r="AB345" s="256"/>
      <c r="AC345" s="257"/>
      <c r="AD345" s="257"/>
      <c r="AE345" s="258"/>
      <c r="AF345" s="290"/>
      <c r="AG345" s="291"/>
      <c r="AH345" s="292"/>
      <c r="AI345" s="285"/>
      <c r="AJ345" s="285"/>
      <c r="AK345" s="286"/>
      <c r="AL345" s="213"/>
      <c r="AM345" s="213"/>
      <c r="AN345" s="213"/>
      <c r="AO345" s="213"/>
      <c r="AP345" s="214"/>
      <c r="AQ345" s="127"/>
      <c r="AR345" s="127"/>
      <c r="AT345" s="153"/>
      <c r="AU345" s="153"/>
      <c r="AV345" s="153"/>
      <c r="AW345" s="171"/>
      <c r="AX345" s="45"/>
      <c r="AY345" s="153"/>
      <c r="AZ345" s="153"/>
      <c r="BA345" s="45"/>
      <c r="BB345" s="45"/>
      <c r="BC345" s="45"/>
      <c r="BD345" s="45"/>
      <c r="BE345" s="3"/>
      <c r="BF345" s="3"/>
      <c r="BG345" s="3"/>
      <c r="BH345" s="3"/>
    </row>
    <row r="346" spans="3:60" ht="14.1" customHeight="1" x14ac:dyDescent="0.15">
      <c r="C346" s="298"/>
      <c r="D346" s="301"/>
      <c r="E346" s="304"/>
      <c r="F346" s="304"/>
      <c r="G346" s="298"/>
      <c r="H346" s="304"/>
      <c r="I346" s="535"/>
      <c r="J346" s="536"/>
      <c r="K346" s="537"/>
      <c r="L346" s="518"/>
      <c r="M346" s="519"/>
      <c r="N346" s="519"/>
      <c r="O346" s="519"/>
      <c r="P346" s="526"/>
      <c r="Q346" s="527"/>
      <c r="R346" s="527"/>
      <c r="S346" s="527"/>
      <c r="T346" s="527"/>
      <c r="U346" s="528"/>
      <c r="V346" s="242"/>
      <c r="W346" s="242"/>
      <c r="X346" s="243"/>
      <c r="Y346" s="250"/>
      <c r="Z346" s="251"/>
      <c r="AA346" s="252"/>
      <c r="AB346" s="259"/>
      <c r="AC346" s="260"/>
      <c r="AD346" s="260"/>
      <c r="AE346" s="261"/>
      <c r="AF346" s="293"/>
      <c r="AG346" s="294"/>
      <c r="AH346" s="295"/>
      <c r="AI346" s="285"/>
      <c r="AJ346" s="285"/>
      <c r="AK346" s="286"/>
      <c r="AL346" s="215"/>
      <c r="AM346" s="215"/>
      <c r="AN346" s="215"/>
      <c r="AO346" s="215"/>
      <c r="AP346" s="216"/>
      <c r="AQ346" s="127"/>
      <c r="AR346" s="127"/>
      <c r="AT346" s="153"/>
      <c r="AU346" s="153"/>
      <c r="AV346" s="153"/>
      <c r="AW346" s="171"/>
      <c r="AX346" s="45"/>
      <c r="AY346" s="153"/>
      <c r="AZ346" s="153"/>
      <c r="BA346" s="45"/>
      <c r="BB346" s="45"/>
      <c r="BC346" s="45"/>
      <c r="BD346" s="45"/>
      <c r="BE346" s="3"/>
      <c r="BF346" s="3"/>
      <c r="BG346" s="3"/>
      <c r="BH346" s="3"/>
    </row>
    <row r="347" spans="3:60" ht="14.1" customHeight="1" x14ac:dyDescent="0.15">
      <c r="C347" s="262">
        <v>5</v>
      </c>
      <c r="D347" s="265" t="s">
        <v>118</v>
      </c>
      <c r="E347" s="268">
        <v>17</v>
      </c>
      <c r="F347" s="268" t="s">
        <v>119</v>
      </c>
      <c r="G347" s="262" t="s">
        <v>128</v>
      </c>
      <c r="H347" s="268"/>
      <c r="I347" s="532"/>
      <c r="J347" s="533"/>
      <c r="K347" s="534"/>
      <c r="L347" s="514">
        <f t="shared" ref="L347" si="99">$M$229</f>
        <v>0</v>
      </c>
      <c r="M347" s="515"/>
      <c r="N347" s="515"/>
      <c r="O347" s="515"/>
      <c r="P347" s="520">
        <f t="shared" si="87"/>
        <v>0</v>
      </c>
      <c r="Q347" s="521"/>
      <c r="R347" s="521"/>
      <c r="S347" s="521"/>
      <c r="T347" s="521"/>
      <c r="U347" s="522"/>
      <c r="V347" s="277">
        <f t="shared" ref="V347" si="100">IF(AND(I347="△",AV347="●"),IF(L347=0,20,20+ROUNDDOWN((L347-1000)/1000,0)*20),0)</f>
        <v>0</v>
      </c>
      <c r="W347" s="238"/>
      <c r="X347" s="239"/>
      <c r="Y347" s="244">
        <f t="shared" ref="Y347" si="101">IF(AND(I347="△",AV347="●"),IF(P347&gt;=10,P347*0.2,0),0)</f>
        <v>0</v>
      </c>
      <c r="Z347" s="245"/>
      <c r="AA347" s="246"/>
      <c r="AB347" s="253">
        <f t="shared" ref="AB347" si="102">V347+Y347</f>
        <v>0</v>
      </c>
      <c r="AC347" s="254"/>
      <c r="AD347" s="254"/>
      <c r="AE347" s="255"/>
      <c r="AF347" s="200">
        <v>1</v>
      </c>
      <c r="AG347" s="201"/>
      <c r="AH347" s="202"/>
      <c r="AI347" s="206">
        <f>IF(AF347=1,$AL$37,IF(AF347=2,$AL$55,IF(AF347=3,$AL$74,IF(AF347=4,$AL$93,IF(AF347=5,$AL$112,IF(AF347=6,$AL$131,IF(AF347=7,$AL$150,IF(AF347=8,$AL$169,IF(AF347=9,$AL$188,IF(AF347=10,$AL$207,0))))))))))</f>
        <v>0</v>
      </c>
      <c r="AJ347" s="207"/>
      <c r="AK347" s="208"/>
      <c r="AL347" s="211">
        <f>IF(I347="○",AB347,ROUNDUP(AB347*AI347,1))</f>
        <v>0</v>
      </c>
      <c r="AM347" s="211"/>
      <c r="AN347" s="211"/>
      <c r="AO347" s="211"/>
      <c r="AP347" s="212"/>
      <c r="AQ347" s="127"/>
      <c r="AR347" s="127"/>
      <c r="AT347" s="153"/>
      <c r="AU347" s="171"/>
      <c r="AV347" s="153" t="str">
        <f>IF(OR(I347="×",AV351="×"),"×","●")</f>
        <v>●</v>
      </c>
      <c r="AW347" s="171">
        <f>IF(AV347="●",IF(I347="定","-",I347),"-")</f>
        <v>0</v>
      </c>
      <c r="AX347" s="45"/>
      <c r="AY347" s="153"/>
      <c r="AZ347" s="171"/>
      <c r="BA347" s="45"/>
      <c r="BB347" s="45"/>
      <c r="BC347" s="45"/>
      <c r="BD347" s="45"/>
      <c r="BE347" s="3"/>
      <c r="BF347" s="3"/>
      <c r="BG347" s="3"/>
      <c r="BH347" s="3"/>
    </row>
    <row r="348" spans="3:60" ht="14.1" customHeight="1" x14ac:dyDescent="0.15">
      <c r="C348" s="263"/>
      <c r="D348" s="266"/>
      <c r="E348" s="269"/>
      <c r="F348" s="269"/>
      <c r="G348" s="263"/>
      <c r="H348" s="269"/>
      <c r="I348" s="532"/>
      <c r="J348" s="533"/>
      <c r="K348" s="534"/>
      <c r="L348" s="516"/>
      <c r="M348" s="517"/>
      <c r="N348" s="517"/>
      <c r="O348" s="517"/>
      <c r="P348" s="523"/>
      <c r="Q348" s="524"/>
      <c r="R348" s="524"/>
      <c r="S348" s="524"/>
      <c r="T348" s="524"/>
      <c r="U348" s="525"/>
      <c r="V348" s="278"/>
      <c r="W348" s="240"/>
      <c r="X348" s="241"/>
      <c r="Y348" s="247"/>
      <c r="Z348" s="248"/>
      <c r="AA348" s="249"/>
      <c r="AB348" s="256"/>
      <c r="AC348" s="257"/>
      <c r="AD348" s="257"/>
      <c r="AE348" s="258"/>
      <c r="AF348" s="200"/>
      <c r="AG348" s="201"/>
      <c r="AH348" s="202"/>
      <c r="AI348" s="209"/>
      <c r="AJ348" s="209"/>
      <c r="AK348" s="210"/>
      <c r="AL348" s="213"/>
      <c r="AM348" s="213"/>
      <c r="AN348" s="213"/>
      <c r="AO348" s="213"/>
      <c r="AP348" s="214"/>
      <c r="AQ348" s="127"/>
      <c r="AR348" s="127"/>
      <c r="AT348" s="153"/>
      <c r="AU348" s="171"/>
      <c r="AV348" s="153"/>
      <c r="AW348" s="171"/>
      <c r="AX348" s="45"/>
      <c r="AY348" s="153"/>
      <c r="AZ348" s="171"/>
      <c r="BA348" s="45"/>
      <c r="BB348" s="45"/>
      <c r="BC348" s="45"/>
      <c r="BD348" s="45"/>
      <c r="BE348" s="3"/>
      <c r="BF348" s="3"/>
      <c r="BG348" s="3"/>
      <c r="BH348" s="3"/>
    </row>
    <row r="349" spans="3:60" ht="14.1" customHeight="1" x14ac:dyDescent="0.15">
      <c r="C349" s="263"/>
      <c r="D349" s="266"/>
      <c r="E349" s="269"/>
      <c r="F349" s="269"/>
      <c r="G349" s="263"/>
      <c r="H349" s="269"/>
      <c r="I349" s="532"/>
      <c r="J349" s="533"/>
      <c r="K349" s="534"/>
      <c r="L349" s="516"/>
      <c r="M349" s="517"/>
      <c r="N349" s="517"/>
      <c r="O349" s="517"/>
      <c r="P349" s="523"/>
      <c r="Q349" s="524"/>
      <c r="R349" s="524"/>
      <c r="S349" s="524"/>
      <c r="T349" s="524"/>
      <c r="U349" s="525"/>
      <c r="V349" s="278"/>
      <c r="W349" s="240"/>
      <c r="X349" s="241"/>
      <c r="Y349" s="247"/>
      <c r="Z349" s="248"/>
      <c r="AA349" s="249"/>
      <c r="AB349" s="256"/>
      <c r="AC349" s="257"/>
      <c r="AD349" s="257"/>
      <c r="AE349" s="258"/>
      <c r="AF349" s="200"/>
      <c r="AG349" s="201"/>
      <c r="AH349" s="202"/>
      <c r="AI349" s="209"/>
      <c r="AJ349" s="209"/>
      <c r="AK349" s="210"/>
      <c r="AL349" s="213"/>
      <c r="AM349" s="213"/>
      <c r="AN349" s="213"/>
      <c r="AO349" s="213"/>
      <c r="AP349" s="214"/>
      <c r="AQ349" s="127"/>
      <c r="AR349" s="127"/>
      <c r="AT349" s="153"/>
      <c r="AU349" s="171"/>
      <c r="AV349" s="153"/>
      <c r="AW349" s="171"/>
      <c r="AX349" s="45"/>
      <c r="AY349" s="153"/>
      <c r="AZ349" s="171"/>
      <c r="BA349" s="45"/>
      <c r="BB349" s="45"/>
      <c r="BC349" s="45"/>
      <c r="BD349" s="45"/>
      <c r="BE349" s="3"/>
      <c r="BF349" s="3"/>
      <c r="BG349" s="3"/>
      <c r="BH349" s="3"/>
    </row>
    <row r="350" spans="3:60" ht="14.1" customHeight="1" x14ac:dyDescent="0.15">
      <c r="C350" s="264"/>
      <c r="D350" s="267"/>
      <c r="E350" s="270"/>
      <c r="F350" s="270"/>
      <c r="G350" s="264"/>
      <c r="H350" s="270"/>
      <c r="I350" s="535"/>
      <c r="J350" s="536"/>
      <c r="K350" s="537"/>
      <c r="L350" s="518"/>
      <c r="M350" s="519"/>
      <c r="N350" s="519"/>
      <c r="O350" s="519"/>
      <c r="P350" s="526"/>
      <c r="Q350" s="527"/>
      <c r="R350" s="527"/>
      <c r="S350" s="527"/>
      <c r="T350" s="527"/>
      <c r="U350" s="528"/>
      <c r="V350" s="279"/>
      <c r="W350" s="242"/>
      <c r="X350" s="243"/>
      <c r="Y350" s="250"/>
      <c r="Z350" s="251"/>
      <c r="AA350" s="252"/>
      <c r="AB350" s="259"/>
      <c r="AC350" s="260"/>
      <c r="AD350" s="260"/>
      <c r="AE350" s="261"/>
      <c r="AF350" s="203"/>
      <c r="AG350" s="204"/>
      <c r="AH350" s="205"/>
      <c r="AI350" s="209"/>
      <c r="AJ350" s="209"/>
      <c r="AK350" s="210"/>
      <c r="AL350" s="215"/>
      <c r="AM350" s="215"/>
      <c r="AN350" s="215"/>
      <c r="AO350" s="215"/>
      <c r="AP350" s="216"/>
      <c r="AQ350" s="127"/>
      <c r="AR350" s="127"/>
      <c r="AT350" s="153"/>
      <c r="AU350" s="171"/>
      <c r="AV350" s="153"/>
      <c r="AW350" s="171"/>
      <c r="AX350" s="45"/>
      <c r="AY350" s="153"/>
      <c r="AZ350" s="171"/>
      <c r="BA350" s="45"/>
      <c r="BB350" s="45"/>
      <c r="BC350" s="45"/>
      <c r="BD350" s="45"/>
      <c r="BE350" s="3"/>
      <c r="BF350" s="3"/>
      <c r="BG350" s="3"/>
      <c r="BH350" s="3"/>
    </row>
    <row r="351" spans="3:60" ht="14.1" customHeight="1" x14ac:dyDescent="0.15">
      <c r="C351" s="262">
        <v>5</v>
      </c>
      <c r="D351" s="265" t="s">
        <v>118</v>
      </c>
      <c r="E351" s="268">
        <v>18</v>
      </c>
      <c r="F351" s="268" t="s">
        <v>119</v>
      </c>
      <c r="G351" s="262" t="s">
        <v>129</v>
      </c>
      <c r="H351" s="268"/>
      <c r="I351" s="532"/>
      <c r="J351" s="533"/>
      <c r="K351" s="534"/>
      <c r="L351" s="514">
        <f t="shared" ref="L351" si="103">$M$229</f>
        <v>0</v>
      </c>
      <c r="M351" s="515"/>
      <c r="N351" s="515"/>
      <c r="O351" s="515"/>
      <c r="P351" s="520">
        <f t="shared" si="87"/>
        <v>0</v>
      </c>
      <c r="Q351" s="521"/>
      <c r="R351" s="521"/>
      <c r="S351" s="521"/>
      <c r="T351" s="521"/>
      <c r="U351" s="522"/>
      <c r="V351" s="277">
        <f t="shared" ref="V351" si="104">IF(AND(I351="△",AV351="●"),IF(L351=0,20,20+ROUNDDOWN((L351-1000)/1000,0)*20),0)</f>
        <v>0</v>
      </c>
      <c r="W351" s="238"/>
      <c r="X351" s="239"/>
      <c r="Y351" s="244">
        <f t="shared" ref="Y351" si="105">IF(AND(I351="△",AV351="●"),IF(P351&gt;=10,P351*0.2,0),0)</f>
        <v>0</v>
      </c>
      <c r="Z351" s="245"/>
      <c r="AA351" s="246"/>
      <c r="AB351" s="253">
        <f t="shared" ref="AB351" si="106">V351+Y351</f>
        <v>0</v>
      </c>
      <c r="AC351" s="254"/>
      <c r="AD351" s="254"/>
      <c r="AE351" s="255"/>
      <c r="AF351" s="200">
        <v>1</v>
      </c>
      <c r="AG351" s="201"/>
      <c r="AH351" s="202"/>
      <c r="AI351" s="206">
        <f>IF(AF351=1,$AL$37,IF(AF351=2,$AL$55,IF(AF351=3,$AL$74,IF(AF351=4,$AL$93,IF(AF351=5,$AL$112,IF(AF351=6,$AL$131,IF(AF351=7,$AL$150,IF(AF351=8,$AL$169,IF(AF351=9,$AL$188,IF(AF351=10,$AL$207,0))))))))))</f>
        <v>0</v>
      </c>
      <c r="AJ351" s="207"/>
      <c r="AK351" s="208"/>
      <c r="AL351" s="211">
        <f>IF(I351="○",AB351,ROUNDUP(AB351*AI351,1))</f>
        <v>0</v>
      </c>
      <c r="AM351" s="211"/>
      <c r="AN351" s="211"/>
      <c r="AO351" s="211"/>
      <c r="AP351" s="212"/>
      <c r="AQ351" s="127"/>
      <c r="AR351" s="127"/>
      <c r="AT351" s="153"/>
      <c r="AU351" s="171"/>
      <c r="AV351" s="153" t="str">
        <f>IF(OR(I351="×",AV355="×"),"×","●")</f>
        <v>●</v>
      </c>
      <c r="AW351" s="171">
        <f>IF(AV351="●",IF(I351="定","-",I351),"-")</f>
        <v>0</v>
      </c>
      <c r="AX351" s="45"/>
      <c r="AY351" s="153"/>
      <c r="AZ351" s="171"/>
      <c r="BA351" s="45"/>
      <c r="BB351" s="45"/>
      <c r="BC351" s="45"/>
      <c r="BD351" s="45"/>
      <c r="BE351" s="3"/>
      <c r="BF351" s="3"/>
      <c r="BG351" s="3"/>
      <c r="BH351" s="3"/>
    </row>
    <row r="352" spans="3:60" ht="14.1" customHeight="1" x14ac:dyDescent="0.15">
      <c r="C352" s="263"/>
      <c r="D352" s="266"/>
      <c r="E352" s="269"/>
      <c r="F352" s="269"/>
      <c r="G352" s="263"/>
      <c r="H352" s="269"/>
      <c r="I352" s="532"/>
      <c r="J352" s="533"/>
      <c r="K352" s="534"/>
      <c r="L352" s="516"/>
      <c r="M352" s="517"/>
      <c r="N352" s="517"/>
      <c r="O352" s="517"/>
      <c r="P352" s="523"/>
      <c r="Q352" s="524"/>
      <c r="R352" s="524"/>
      <c r="S352" s="524"/>
      <c r="T352" s="524"/>
      <c r="U352" s="525"/>
      <c r="V352" s="278"/>
      <c r="W352" s="240"/>
      <c r="X352" s="241"/>
      <c r="Y352" s="247"/>
      <c r="Z352" s="248"/>
      <c r="AA352" s="249"/>
      <c r="AB352" s="256"/>
      <c r="AC352" s="257"/>
      <c r="AD352" s="257"/>
      <c r="AE352" s="258"/>
      <c r="AF352" s="200"/>
      <c r="AG352" s="201"/>
      <c r="AH352" s="202"/>
      <c r="AI352" s="209"/>
      <c r="AJ352" s="209"/>
      <c r="AK352" s="210"/>
      <c r="AL352" s="213"/>
      <c r="AM352" s="213"/>
      <c r="AN352" s="213"/>
      <c r="AO352" s="213"/>
      <c r="AP352" s="214"/>
      <c r="AQ352" s="127"/>
      <c r="AR352" s="127"/>
      <c r="AT352" s="153"/>
      <c r="AU352" s="171"/>
      <c r="AV352" s="153"/>
      <c r="AW352" s="171"/>
      <c r="AX352" s="45"/>
      <c r="AY352" s="153"/>
      <c r="AZ352" s="171"/>
      <c r="BA352" s="45"/>
      <c r="BB352" s="45"/>
      <c r="BC352" s="45"/>
      <c r="BD352" s="45"/>
      <c r="BE352" s="3"/>
      <c r="BF352" s="3"/>
      <c r="BG352" s="3"/>
      <c r="BH352" s="3"/>
    </row>
    <row r="353" spans="3:60" ht="14.1" customHeight="1" x14ac:dyDescent="0.15">
      <c r="C353" s="263"/>
      <c r="D353" s="266"/>
      <c r="E353" s="269"/>
      <c r="F353" s="269"/>
      <c r="G353" s="263"/>
      <c r="H353" s="269"/>
      <c r="I353" s="532"/>
      <c r="J353" s="533"/>
      <c r="K353" s="534"/>
      <c r="L353" s="516"/>
      <c r="M353" s="517"/>
      <c r="N353" s="517"/>
      <c r="O353" s="517"/>
      <c r="P353" s="523"/>
      <c r="Q353" s="524"/>
      <c r="R353" s="524"/>
      <c r="S353" s="524"/>
      <c r="T353" s="524"/>
      <c r="U353" s="525"/>
      <c r="V353" s="278"/>
      <c r="W353" s="240"/>
      <c r="X353" s="241"/>
      <c r="Y353" s="247"/>
      <c r="Z353" s="248"/>
      <c r="AA353" s="249"/>
      <c r="AB353" s="256"/>
      <c r="AC353" s="257"/>
      <c r="AD353" s="257"/>
      <c r="AE353" s="258"/>
      <c r="AF353" s="200"/>
      <c r="AG353" s="201"/>
      <c r="AH353" s="202"/>
      <c r="AI353" s="209"/>
      <c r="AJ353" s="209"/>
      <c r="AK353" s="210"/>
      <c r="AL353" s="213"/>
      <c r="AM353" s="213"/>
      <c r="AN353" s="213"/>
      <c r="AO353" s="213"/>
      <c r="AP353" s="214"/>
      <c r="AQ353" s="127"/>
      <c r="AR353" s="127"/>
      <c r="AT353" s="153"/>
      <c r="AU353" s="171"/>
      <c r="AV353" s="153"/>
      <c r="AW353" s="171"/>
      <c r="AX353" s="45"/>
      <c r="AY353" s="153"/>
      <c r="AZ353" s="171"/>
      <c r="BA353" s="45"/>
      <c r="BB353" s="45"/>
      <c r="BC353" s="45"/>
      <c r="BD353" s="45"/>
      <c r="BE353" s="3"/>
      <c r="BF353" s="3"/>
      <c r="BG353" s="3"/>
      <c r="BH353" s="3"/>
    </row>
    <row r="354" spans="3:60" ht="14.1" customHeight="1" x14ac:dyDescent="0.15">
      <c r="C354" s="264"/>
      <c r="D354" s="267"/>
      <c r="E354" s="270"/>
      <c r="F354" s="270"/>
      <c r="G354" s="264"/>
      <c r="H354" s="270"/>
      <c r="I354" s="535"/>
      <c r="J354" s="536"/>
      <c r="K354" s="537"/>
      <c r="L354" s="518"/>
      <c r="M354" s="519"/>
      <c r="N354" s="519"/>
      <c r="O354" s="519"/>
      <c r="P354" s="526"/>
      <c r="Q354" s="527"/>
      <c r="R354" s="527"/>
      <c r="S354" s="527"/>
      <c r="T354" s="527"/>
      <c r="U354" s="528"/>
      <c r="V354" s="279"/>
      <c r="W354" s="242"/>
      <c r="X354" s="243"/>
      <c r="Y354" s="250"/>
      <c r="Z354" s="251"/>
      <c r="AA354" s="252"/>
      <c r="AB354" s="259"/>
      <c r="AC354" s="260"/>
      <c r="AD354" s="260"/>
      <c r="AE354" s="261"/>
      <c r="AF354" s="203"/>
      <c r="AG354" s="204"/>
      <c r="AH354" s="205"/>
      <c r="AI354" s="209"/>
      <c r="AJ354" s="209"/>
      <c r="AK354" s="210"/>
      <c r="AL354" s="215"/>
      <c r="AM354" s="215"/>
      <c r="AN354" s="215"/>
      <c r="AO354" s="215"/>
      <c r="AP354" s="216"/>
      <c r="AQ354" s="127"/>
      <c r="AR354" s="127"/>
      <c r="AT354" s="153"/>
      <c r="AU354" s="171"/>
      <c r="AV354" s="153"/>
      <c r="AW354" s="171"/>
      <c r="AX354" s="45"/>
      <c r="AY354" s="153"/>
      <c r="AZ354" s="171"/>
      <c r="BA354" s="45"/>
      <c r="BB354" s="45"/>
      <c r="BC354" s="45"/>
      <c r="BD354" s="45"/>
      <c r="BE354" s="3"/>
      <c r="BF354" s="3"/>
      <c r="BG354" s="3"/>
      <c r="BH354" s="3"/>
    </row>
    <row r="355" spans="3:60" ht="14.1" customHeight="1" x14ac:dyDescent="0.15">
      <c r="C355" s="262">
        <v>5</v>
      </c>
      <c r="D355" s="265" t="s">
        <v>118</v>
      </c>
      <c r="E355" s="268">
        <v>19</v>
      </c>
      <c r="F355" s="268" t="s">
        <v>119</v>
      </c>
      <c r="G355" s="262" t="s">
        <v>123</v>
      </c>
      <c r="H355" s="268"/>
      <c r="I355" s="532"/>
      <c r="J355" s="533"/>
      <c r="K355" s="534"/>
      <c r="L355" s="514">
        <f t="shared" ref="L355" si="107">$M$229</f>
        <v>0</v>
      </c>
      <c r="M355" s="515"/>
      <c r="N355" s="515"/>
      <c r="O355" s="515"/>
      <c r="P355" s="520">
        <f t="shared" si="87"/>
        <v>0</v>
      </c>
      <c r="Q355" s="521"/>
      <c r="R355" s="521"/>
      <c r="S355" s="521"/>
      <c r="T355" s="521"/>
      <c r="U355" s="522"/>
      <c r="V355" s="277">
        <f t="shared" ref="V355" si="108">IF(AND(I355="△",AV355="●"),IF(L355=0,20,20+ROUNDDOWN((L355-1000)/1000,0)*20),0)</f>
        <v>0</v>
      </c>
      <c r="W355" s="238"/>
      <c r="X355" s="239"/>
      <c r="Y355" s="244">
        <f t="shared" ref="Y355" si="109">IF(AND(I355="△",AV355="●"),IF(P355&gt;=10,P355*0.2,0),0)</f>
        <v>0</v>
      </c>
      <c r="Z355" s="245"/>
      <c r="AA355" s="246"/>
      <c r="AB355" s="253">
        <f t="shared" ref="AB355" si="110">V355+Y355</f>
        <v>0</v>
      </c>
      <c r="AC355" s="254"/>
      <c r="AD355" s="254"/>
      <c r="AE355" s="255"/>
      <c r="AF355" s="200">
        <v>1</v>
      </c>
      <c r="AG355" s="201"/>
      <c r="AH355" s="202"/>
      <c r="AI355" s="206">
        <f>IF(AF355=1,$AL$37,IF(AF355=2,$AL$55,IF(AF355=3,$AL$74,IF(AF355=4,$AL$93,IF(AF355=5,$AL$112,IF(AF355=6,$AL$131,IF(AF355=7,$AL$150,IF(AF355=8,$AL$169,IF(AF355=9,$AL$188,IF(AF355=10,$AL$207,0))))))))))</f>
        <v>0</v>
      </c>
      <c r="AJ355" s="207"/>
      <c r="AK355" s="208"/>
      <c r="AL355" s="211">
        <f>IF(I355="○",AB355,ROUNDUP(AB355*AI355,1))</f>
        <v>0</v>
      </c>
      <c r="AM355" s="211"/>
      <c r="AN355" s="211"/>
      <c r="AO355" s="211"/>
      <c r="AP355" s="212"/>
      <c r="AQ355" s="127"/>
      <c r="AR355" s="127"/>
      <c r="AT355" s="153"/>
      <c r="AU355" s="171"/>
      <c r="AV355" s="153" t="str">
        <f>IF(OR(I355="×",AV359="×"),"×","●")</f>
        <v>●</v>
      </c>
      <c r="AW355" s="171">
        <f>IF(AV355="●",IF(I355="定","-",I355),"-")</f>
        <v>0</v>
      </c>
      <c r="AX355" s="45"/>
      <c r="AY355" s="153"/>
      <c r="AZ355" s="171"/>
      <c r="BA355" s="45"/>
      <c r="BB355" s="45"/>
      <c r="BC355" s="45"/>
      <c r="BD355" s="45"/>
      <c r="BE355" s="3"/>
      <c r="BF355" s="3"/>
      <c r="BG355" s="3"/>
      <c r="BH355" s="3"/>
    </row>
    <row r="356" spans="3:60" ht="14.1" customHeight="1" x14ac:dyDescent="0.15">
      <c r="C356" s="263"/>
      <c r="D356" s="266"/>
      <c r="E356" s="269"/>
      <c r="F356" s="269"/>
      <c r="G356" s="263"/>
      <c r="H356" s="269"/>
      <c r="I356" s="532"/>
      <c r="J356" s="533"/>
      <c r="K356" s="534"/>
      <c r="L356" s="516"/>
      <c r="M356" s="517"/>
      <c r="N356" s="517"/>
      <c r="O356" s="517"/>
      <c r="P356" s="523"/>
      <c r="Q356" s="524"/>
      <c r="R356" s="524"/>
      <c r="S356" s="524"/>
      <c r="T356" s="524"/>
      <c r="U356" s="525"/>
      <c r="V356" s="278"/>
      <c r="W356" s="240"/>
      <c r="X356" s="241"/>
      <c r="Y356" s="247"/>
      <c r="Z356" s="248"/>
      <c r="AA356" s="249"/>
      <c r="AB356" s="256"/>
      <c r="AC356" s="257"/>
      <c r="AD356" s="257"/>
      <c r="AE356" s="258"/>
      <c r="AF356" s="200"/>
      <c r="AG356" s="201"/>
      <c r="AH356" s="202"/>
      <c r="AI356" s="209"/>
      <c r="AJ356" s="209"/>
      <c r="AK356" s="210"/>
      <c r="AL356" s="213"/>
      <c r="AM356" s="213"/>
      <c r="AN356" s="213"/>
      <c r="AO356" s="213"/>
      <c r="AP356" s="214"/>
      <c r="AQ356" s="127"/>
      <c r="AR356" s="127"/>
      <c r="AT356" s="153"/>
      <c r="AU356" s="171"/>
      <c r="AV356" s="153"/>
      <c r="AW356" s="171"/>
      <c r="AX356" s="45"/>
      <c r="AY356" s="153"/>
      <c r="AZ356" s="171"/>
      <c r="BA356" s="45"/>
      <c r="BB356" s="45"/>
      <c r="BC356" s="45"/>
      <c r="BD356" s="45"/>
      <c r="BE356" s="3"/>
      <c r="BF356" s="3"/>
      <c r="BG356" s="3"/>
      <c r="BH356" s="3"/>
    </row>
    <row r="357" spans="3:60" ht="14.1" customHeight="1" x14ac:dyDescent="0.15">
      <c r="C357" s="263"/>
      <c r="D357" s="266"/>
      <c r="E357" s="269"/>
      <c r="F357" s="269"/>
      <c r="G357" s="263"/>
      <c r="H357" s="269"/>
      <c r="I357" s="532"/>
      <c r="J357" s="533"/>
      <c r="K357" s="534"/>
      <c r="L357" s="516"/>
      <c r="M357" s="517"/>
      <c r="N357" s="517"/>
      <c r="O357" s="517"/>
      <c r="P357" s="523"/>
      <c r="Q357" s="524"/>
      <c r="R357" s="524"/>
      <c r="S357" s="524"/>
      <c r="T357" s="524"/>
      <c r="U357" s="525"/>
      <c r="V357" s="278"/>
      <c r="W357" s="240"/>
      <c r="X357" s="241"/>
      <c r="Y357" s="247"/>
      <c r="Z357" s="248"/>
      <c r="AA357" s="249"/>
      <c r="AB357" s="256"/>
      <c r="AC357" s="257"/>
      <c r="AD357" s="257"/>
      <c r="AE357" s="258"/>
      <c r="AF357" s="200"/>
      <c r="AG357" s="201"/>
      <c r="AH357" s="202"/>
      <c r="AI357" s="209"/>
      <c r="AJ357" s="209"/>
      <c r="AK357" s="210"/>
      <c r="AL357" s="213"/>
      <c r="AM357" s="213"/>
      <c r="AN357" s="213"/>
      <c r="AO357" s="213"/>
      <c r="AP357" s="214"/>
      <c r="AQ357" s="127"/>
      <c r="AR357" s="127"/>
      <c r="AT357" s="153"/>
      <c r="AU357" s="171"/>
      <c r="AV357" s="153"/>
      <c r="AW357" s="171"/>
      <c r="AX357" s="45"/>
      <c r="AY357" s="153"/>
      <c r="AZ357" s="171"/>
      <c r="BA357" s="45"/>
      <c r="BB357" s="45"/>
      <c r="BC357" s="45"/>
      <c r="BD357" s="45"/>
      <c r="BE357" s="3"/>
      <c r="BF357" s="3"/>
      <c r="BG357" s="3"/>
      <c r="BH357" s="3"/>
    </row>
    <row r="358" spans="3:60" ht="14.1" customHeight="1" x14ac:dyDescent="0.15">
      <c r="C358" s="264"/>
      <c r="D358" s="267"/>
      <c r="E358" s="270"/>
      <c r="F358" s="270"/>
      <c r="G358" s="264"/>
      <c r="H358" s="270"/>
      <c r="I358" s="535"/>
      <c r="J358" s="536"/>
      <c r="K358" s="537"/>
      <c r="L358" s="518"/>
      <c r="M358" s="519"/>
      <c r="N358" s="519"/>
      <c r="O358" s="519"/>
      <c r="P358" s="526"/>
      <c r="Q358" s="527"/>
      <c r="R358" s="527"/>
      <c r="S358" s="527"/>
      <c r="T358" s="527"/>
      <c r="U358" s="528"/>
      <c r="V358" s="279"/>
      <c r="W358" s="242"/>
      <c r="X358" s="243"/>
      <c r="Y358" s="250"/>
      <c r="Z358" s="251"/>
      <c r="AA358" s="252"/>
      <c r="AB358" s="259"/>
      <c r="AC358" s="260"/>
      <c r="AD358" s="260"/>
      <c r="AE358" s="261"/>
      <c r="AF358" s="203"/>
      <c r="AG358" s="204"/>
      <c r="AH358" s="205"/>
      <c r="AI358" s="209"/>
      <c r="AJ358" s="209"/>
      <c r="AK358" s="210"/>
      <c r="AL358" s="215"/>
      <c r="AM358" s="215"/>
      <c r="AN358" s="215"/>
      <c r="AO358" s="215"/>
      <c r="AP358" s="216"/>
      <c r="AQ358" s="127"/>
      <c r="AR358" s="127"/>
      <c r="AT358" s="153"/>
      <c r="AU358" s="171"/>
      <c r="AV358" s="153"/>
      <c r="AW358" s="171"/>
      <c r="AX358" s="45"/>
      <c r="AY358" s="153"/>
      <c r="AZ358" s="171"/>
      <c r="BA358" s="45"/>
      <c r="BB358" s="45"/>
      <c r="BC358" s="45"/>
      <c r="BD358" s="45"/>
      <c r="BE358" s="3"/>
      <c r="BF358" s="3"/>
      <c r="BG358" s="3"/>
      <c r="BH358" s="3"/>
    </row>
    <row r="359" spans="3:60" ht="14.1" customHeight="1" x14ac:dyDescent="0.15">
      <c r="C359" s="262">
        <v>5</v>
      </c>
      <c r="D359" s="265" t="s">
        <v>118</v>
      </c>
      <c r="E359" s="268">
        <v>20</v>
      </c>
      <c r="F359" s="268" t="s">
        <v>119</v>
      </c>
      <c r="G359" s="262" t="s">
        <v>124</v>
      </c>
      <c r="H359" s="268"/>
      <c r="I359" s="532"/>
      <c r="J359" s="533"/>
      <c r="K359" s="534"/>
      <c r="L359" s="514">
        <f t="shared" ref="L359" si="111">$M$229</f>
        <v>0</v>
      </c>
      <c r="M359" s="515"/>
      <c r="N359" s="515"/>
      <c r="O359" s="515"/>
      <c r="P359" s="520">
        <f t="shared" si="87"/>
        <v>0</v>
      </c>
      <c r="Q359" s="521"/>
      <c r="R359" s="521"/>
      <c r="S359" s="521"/>
      <c r="T359" s="521"/>
      <c r="U359" s="522"/>
      <c r="V359" s="277">
        <f t="shared" ref="V359" si="112">IF(AND(I359="△",AV359="●"),IF(L359=0,20,20+ROUNDDOWN((L359-1000)/1000,0)*20),0)</f>
        <v>0</v>
      </c>
      <c r="W359" s="238"/>
      <c r="X359" s="239"/>
      <c r="Y359" s="244">
        <f t="shared" ref="Y359" si="113">IF(AND(I359="△",AV359="●"),IF(P359&gt;=10,P359*0.2,0),0)</f>
        <v>0</v>
      </c>
      <c r="Z359" s="245"/>
      <c r="AA359" s="246"/>
      <c r="AB359" s="253">
        <f t="shared" ref="AB359" si="114">V359+Y359</f>
        <v>0</v>
      </c>
      <c r="AC359" s="254"/>
      <c r="AD359" s="254"/>
      <c r="AE359" s="255"/>
      <c r="AF359" s="200">
        <v>1</v>
      </c>
      <c r="AG359" s="201"/>
      <c r="AH359" s="202"/>
      <c r="AI359" s="206">
        <f>IF(AF359=1,$AL$37,IF(AF359=2,$AL$55,IF(AF359=3,$AL$74,IF(AF359=4,$AL$93,IF(AF359=5,$AL$112,IF(AF359=6,$AL$131,IF(AF359=7,$AL$150,IF(AF359=8,$AL$169,IF(AF359=9,$AL$188,IF(AF359=10,$AL$207,0))))))))))</f>
        <v>0</v>
      </c>
      <c r="AJ359" s="207"/>
      <c r="AK359" s="208"/>
      <c r="AL359" s="211">
        <f>IF(I359="○",AB359,ROUNDUP(AB359*AI359,1))</f>
        <v>0</v>
      </c>
      <c r="AM359" s="211"/>
      <c r="AN359" s="211"/>
      <c r="AO359" s="211"/>
      <c r="AP359" s="212"/>
      <c r="AQ359" s="127"/>
      <c r="AR359" s="127"/>
      <c r="AT359" s="153"/>
      <c r="AU359" s="171"/>
      <c r="AV359" s="153" t="str">
        <f>IF(OR(I359="×",AV363="×"),"×","●")</f>
        <v>●</v>
      </c>
      <c r="AW359" s="171">
        <f>IF(AV359="●",IF(I359="定","-",I359),"-")</f>
        <v>0</v>
      </c>
      <c r="AX359" s="45"/>
      <c r="AY359" s="153"/>
      <c r="AZ359" s="171"/>
      <c r="BA359" s="45"/>
      <c r="BB359" s="45"/>
      <c r="BC359" s="45"/>
      <c r="BD359" s="45"/>
      <c r="BE359" s="3"/>
      <c r="BF359" s="3"/>
      <c r="BG359" s="3"/>
      <c r="BH359" s="3"/>
    </row>
    <row r="360" spans="3:60" ht="14.1" customHeight="1" x14ac:dyDescent="0.15">
      <c r="C360" s="263"/>
      <c r="D360" s="266"/>
      <c r="E360" s="269"/>
      <c r="F360" s="269"/>
      <c r="G360" s="263"/>
      <c r="H360" s="269"/>
      <c r="I360" s="532"/>
      <c r="J360" s="533"/>
      <c r="K360" s="534"/>
      <c r="L360" s="516"/>
      <c r="M360" s="517"/>
      <c r="N360" s="517"/>
      <c r="O360" s="517"/>
      <c r="P360" s="523"/>
      <c r="Q360" s="524"/>
      <c r="R360" s="524"/>
      <c r="S360" s="524"/>
      <c r="T360" s="524"/>
      <c r="U360" s="525"/>
      <c r="V360" s="278"/>
      <c r="W360" s="240"/>
      <c r="X360" s="241"/>
      <c r="Y360" s="247"/>
      <c r="Z360" s="248"/>
      <c r="AA360" s="249"/>
      <c r="AB360" s="256"/>
      <c r="AC360" s="257"/>
      <c r="AD360" s="257"/>
      <c r="AE360" s="258"/>
      <c r="AF360" s="200"/>
      <c r="AG360" s="201"/>
      <c r="AH360" s="202"/>
      <c r="AI360" s="209"/>
      <c r="AJ360" s="209"/>
      <c r="AK360" s="210"/>
      <c r="AL360" s="213"/>
      <c r="AM360" s="213"/>
      <c r="AN360" s="213"/>
      <c r="AO360" s="213"/>
      <c r="AP360" s="214"/>
      <c r="AQ360" s="127"/>
      <c r="AR360" s="127"/>
      <c r="AT360" s="153"/>
      <c r="AU360" s="171"/>
      <c r="AV360" s="153"/>
      <c r="AW360" s="171"/>
      <c r="AX360" s="45"/>
      <c r="AY360" s="153"/>
      <c r="AZ360" s="171"/>
      <c r="BA360" s="45"/>
      <c r="BB360" s="45"/>
      <c r="BC360" s="45"/>
      <c r="BD360" s="45"/>
      <c r="BE360" s="3"/>
      <c r="BF360" s="3"/>
      <c r="BG360" s="3"/>
      <c r="BH360" s="3"/>
    </row>
    <row r="361" spans="3:60" ht="14.1" customHeight="1" x14ac:dyDescent="0.15">
      <c r="C361" s="263"/>
      <c r="D361" s="266"/>
      <c r="E361" s="269"/>
      <c r="F361" s="269"/>
      <c r="G361" s="263"/>
      <c r="H361" s="269"/>
      <c r="I361" s="532"/>
      <c r="J361" s="533"/>
      <c r="K361" s="534"/>
      <c r="L361" s="516"/>
      <c r="M361" s="517"/>
      <c r="N361" s="517"/>
      <c r="O361" s="517"/>
      <c r="P361" s="523"/>
      <c r="Q361" s="524"/>
      <c r="R361" s="524"/>
      <c r="S361" s="524"/>
      <c r="T361" s="524"/>
      <c r="U361" s="525"/>
      <c r="V361" s="278"/>
      <c r="W361" s="240"/>
      <c r="X361" s="241"/>
      <c r="Y361" s="247"/>
      <c r="Z361" s="248"/>
      <c r="AA361" s="249"/>
      <c r="AB361" s="256"/>
      <c r="AC361" s="257"/>
      <c r="AD361" s="257"/>
      <c r="AE361" s="258"/>
      <c r="AF361" s="200"/>
      <c r="AG361" s="201"/>
      <c r="AH361" s="202"/>
      <c r="AI361" s="209"/>
      <c r="AJ361" s="209"/>
      <c r="AK361" s="210"/>
      <c r="AL361" s="213"/>
      <c r="AM361" s="213"/>
      <c r="AN361" s="213"/>
      <c r="AO361" s="213"/>
      <c r="AP361" s="214"/>
      <c r="AQ361" s="127"/>
      <c r="AR361" s="127"/>
      <c r="AT361" s="153"/>
      <c r="AU361" s="171"/>
      <c r="AV361" s="153"/>
      <c r="AW361" s="171"/>
      <c r="AX361" s="45"/>
      <c r="AY361" s="153"/>
      <c r="AZ361" s="171"/>
      <c r="BA361" s="45"/>
      <c r="BB361" s="45"/>
      <c r="BC361" s="45"/>
      <c r="BD361" s="45"/>
      <c r="BE361" s="3"/>
      <c r="BF361" s="3"/>
      <c r="BG361" s="3"/>
      <c r="BH361" s="3"/>
    </row>
    <row r="362" spans="3:60" ht="14.1" customHeight="1" x14ac:dyDescent="0.15">
      <c r="C362" s="264"/>
      <c r="D362" s="267"/>
      <c r="E362" s="270"/>
      <c r="F362" s="270"/>
      <c r="G362" s="264"/>
      <c r="H362" s="270"/>
      <c r="I362" s="535"/>
      <c r="J362" s="536"/>
      <c r="K362" s="537"/>
      <c r="L362" s="518"/>
      <c r="M362" s="519"/>
      <c r="N362" s="519"/>
      <c r="O362" s="519"/>
      <c r="P362" s="526"/>
      <c r="Q362" s="527"/>
      <c r="R362" s="527"/>
      <c r="S362" s="527"/>
      <c r="T362" s="527"/>
      <c r="U362" s="528"/>
      <c r="V362" s="279"/>
      <c r="W362" s="242"/>
      <c r="X362" s="243"/>
      <c r="Y362" s="250"/>
      <c r="Z362" s="251"/>
      <c r="AA362" s="252"/>
      <c r="AB362" s="259"/>
      <c r="AC362" s="260"/>
      <c r="AD362" s="260"/>
      <c r="AE362" s="261"/>
      <c r="AF362" s="203"/>
      <c r="AG362" s="204"/>
      <c r="AH362" s="205"/>
      <c r="AI362" s="209"/>
      <c r="AJ362" s="209"/>
      <c r="AK362" s="210"/>
      <c r="AL362" s="215"/>
      <c r="AM362" s="215"/>
      <c r="AN362" s="215"/>
      <c r="AO362" s="215"/>
      <c r="AP362" s="216"/>
      <c r="AQ362" s="127"/>
      <c r="AR362" s="127"/>
      <c r="AT362" s="153"/>
      <c r="AU362" s="171"/>
      <c r="AV362" s="153"/>
      <c r="AW362" s="171"/>
      <c r="AX362" s="45"/>
      <c r="AY362" s="153"/>
      <c r="AZ362" s="171"/>
      <c r="BA362" s="45"/>
      <c r="BB362" s="45"/>
      <c r="BC362" s="45"/>
      <c r="BD362" s="45"/>
      <c r="BE362" s="3"/>
      <c r="BF362" s="3"/>
      <c r="BG362" s="3"/>
      <c r="BH362" s="3"/>
    </row>
    <row r="363" spans="3:60" ht="14.1" customHeight="1" x14ac:dyDescent="0.15">
      <c r="C363" s="262">
        <v>5</v>
      </c>
      <c r="D363" s="265" t="s">
        <v>118</v>
      </c>
      <c r="E363" s="268">
        <v>21</v>
      </c>
      <c r="F363" s="268" t="s">
        <v>119</v>
      </c>
      <c r="G363" s="262" t="s">
        <v>125</v>
      </c>
      <c r="H363" s="268"/>
      <c r="I363" s="532"/>
      <c r="J363" s="533"/>
      <c r="K363" s="534"/>
      <c r="L363" s="514">
        <f t="shared" ref="L363" si="115">$M$229</f>
        <v>0</v>
      </c>
      <c r="M363" s="515"/>
      <c r="N363" s="515"/>
      <c r="O363" s="515"/>
      <c r="P363" s="520">
        <f t="shared" si="87"/>
        <v>0</v>
      </c>
      <c r="Q363" s="521"/>
      <c r="R363" s="521"/>
      <c r="S363" s="521"/>
      <c r="T363" s="521"/>
      <c r="U363" s="522"/>
      <c r="V363" s="277">
        <f t="shared" ref="V363" si="116">IF(AND(I363="△",AV363="●"),IF(L363=0,20,20+ROUNDDOWN((L363-1000)/1000,0)*20),0)</f>
        <v>0</v>
      </c>
      <c r="W363" s="238"/>
      <c r="X363" s="239"/>
      <c r="Y363" s="244">
        <f t="shared" ref="Y363" si="117">IF(AND(I363="△",AV363="●"),IF(P363&gt;=10,P363*0.2,0),0)</f>
        <v>0</v>
      </c>
      <c r="Z363" s="245"/>
      <c r="AA363" s="246"/>
      <c r="AB363" s="253">
        <f t="shared" ref="AB363" si="118">V363+Y363</f>
        <v>0</v>
      </c>
      <c r="AC363" s="254"/>
      <c r="AD363" s="254"/>
      <c r="AE363" s="255"/>
      <c r="AF363" s="200">
        <v>1</v>
      </c>
      <c r="AG363" s="201"/>
      <c r="AH363" s="202"/>
      <c r="AI363" s="206">
        <f>IF(AF363=1,$AL$37,IF(AF363=2,$AL$55,IF(AF363=3,$AL$74,IF(AF363=4,$AL$93,IF(AF363=5,$AL$112,IF(AF363=6,$AL$131,IF(AF363=7,$AL$150,IF(AF363=8,$AL$169,IF(AF363=9,$AL$188,IF(AF363=10,$AL$207,0))))))))))</f>
        <v>0</v>
      </c>
      <c r="AJ363" s="207"/>
      <c r="AK363" s="208"/>
      <c r="AL363" s="211">
        <f>IF(I363="○",AB363,ROUNDUP(AB363*AI363,1))</f>
        <v>0</v>
      </c>
      <c r="AM363" s="211"/>
      <c r="AN363" s="211"/>
      <c r="AO363" s="211"/>
      <c r="AP363" s="212"/>
      <c r="AQ363" s="127"/>
      <c r="AR363" s="127"/>
      <c r="AT363" s="153"/>
      <c r="AU363" s="171"/>
      <c r="AV363" s="153" t="str">
        <f>IF(OR(I363="×",AV367="×"),"×","●")</f>
        <v>●</v>
      </c>
      <c r="AW363" s="171">
        <f>IF(AV363="●",IF(I363="定","-",I363),"-")</f>
        <v>0</v>
      </c>
      <c r="AX363" s="45"/>
      <c r="AY363" s="153"/>
      <c r="AZ363" s="171"/>
      <c r="BA363" s="45"/>
      <c r="BB363" s="45"/>
      <c r="BC363" s="45"/>
      <c r="BD363" s="45"/>
      <c r="BE363" s="3"/>
      <c r="BF363" s="3"/>
      <c r="BG363" s="3"/>
      <c r="BH363" s="3"/>
    </row>
    <row r="364" spans="3:60" ht="14.1" customHeight="1" x14ac:dyDescent="0.15">
      <c r="C364" s="263"/>
      <c r="D364" s="266"/>
      <c r="E364" s="269"/>
      <c r="F364" s="269"/>
      <c r="G364" s="263"/>
      <c r="H364" s="269"/>
      <c r="I364" s="532"/>
      <c r="J364" s="533"/>
      <c r="K364" s="534"/>
      <c r="L364" s="516"/>
      <c r="M364" s="517"/>
      <c r="N364" s="517"/>
      <c r="O364" s="517"/>
      <c r="P364" s="523"/>
      <c r="Q364" s="524"/>
      <c r="R364" s="524"/>
      <c r="S364" s="524"/>
      <c r="T364" s="524"/>
      <c r="U364" s="525"/>
      <c r="V364" s="278"/>
      <c r="W364" s="240"/>
      <c r="X364" s="241"/>
      <c r="Y364" s="247"/>
      <c r="Z364" s="248"/>
      <c r="AA364" s="249"/>
      <c r="AB364" s="256"/>
      <c r="AC364" s="257"/>
      <c r="AD364" s="257"/>
      <c r="AE364" s="258"/>
      <c r="AF364" s="200"/>
      <c r="AG364" s="201"/>
      <c r="AH364" s="202"/>
      <c r="AI364" s="209"/>
      <c r="AJ364" s="209"/>
      <c r="AK364" s="210"/>
      <c r="AL364" s="213"/>
      <c r="AM364" s="213"/>
      <c r="AN364" s="213"/>
      <c r="AO364" s="213"/>
      <c r="AP364" s="214"/>
      <c r="AQ364" s="127"/>
      <c r="AR364" s="127"/>
      <c r="AT364" s="153"/>
      <c r="AU364" s="171"/>
      <c r="AV364" s="153"/>
      <c r="AW364" s="171"/>
      <c r="AX364" s="45"/>
      <c r="AY364" s="153"/>
      <c r="AZ364" s="171"/>
      <c r="BA364" s="45"/>
      <c r="BB364" s="45"/>
      <c r="BC364" s="45"/>
      <c r="BD364" s="45"/>
      <c r="BE364" s="3"/>
      <c r="BF364" s="3"/>
      <c r="BG364" s="3"/>
      <c r="BH364" s="3"/>
    </row>
    <row r="365" spans="3:60" ht="14.1" customHeight="1" x14ac:dyDescent="0.15">
      <c r="C365" s="263"/>
      <c r="D365" s="266"/>
      <c r="E365" s="269"/>
      <c r="F365" s="269"/>
      <c r="G365" s="263"/>
      <c r="H365" s="269"/>
      <c r="I365" s="532"/>
      <c r="J365" s="533"/>
      <c r="K365" s="534"/>
      <c r="L365" s="516"/>
      <c r="M365" s="517"/>
      <c r="N365" s="517"/>
      <c r="O365" s="517"/>
      <c r="P365" s="523"/>
      <c r="Q365" s="524"/>
      <c r="R365" s="524"/>
      <c r="S365" s="524"/>
      <c r="T365" s="524"/>
      <c r="U365" s="525"/>
      <c r="V365" s="278"/>
      <c r="W365" s="240"/>
      <c r="X365" s="241"/>
      <c r="Y365" s="247"/>
      <c r="Z365" s="248"/>
      <c r="AA365" s="249"/>
      <c r="AB365" s="256"/>
      <c r="AC365" s="257"/>
      <c r="AD365" s="257"/>
      <c r="AE365" s="258"/>
      <c r="AF365" s="200"/>
      <c r="AG365" s="201"/>
      <c r="AH365" s="202"/>
      <c r="AI365" s="209"/>
      <c r="AJ365" s="209"/>
      <c r="AK365" s="210"/>
      <c r="AL365" s="213"/>
      <c r="AM365" s="213"/>
      <c r="AN365" s="213"/>
      <c r="AO365" s="213"/>
      <c r="AP365" s="214"/>
      <c r="AQ365" s="127"/>
      <c r="AR365" s="127"/>
      <c r="AT365" s="153"/>
      <c r="AU365" s="171"/>
      <c r="AV365" s="153"/>
      <c r="AW365" s="171"/>
      <c r="AX365" s="45"/>
      <c r="AY365" s="153"/>
      <c r="AZ365" s="171"/>
      <c r="BA365" s="45"/>
      <c r="BB365" s="45"/>
      <c r="BC365" s="45"/>
      <c r="BD365" s="45"/>
      <c r="BE365" s="3"/>
      <c r="BF365" s="3"/>
      <c r="BG365" s="3"/>
      <c r="BH365" s="3"/>
    </row>
    <row r="366" spans="3:60" ht="14.1" customHeight="1" x14ac:dyDescent="0.15">
      <c r="C366" s="264"/>
      <c r="D366" s="267"/>
      <c r="E366" s="270"/>
      <c r="F366" s="270"/>
      <c r="G366" s="264"/>
      <c r="H366" s="270"/>
      <c r="I366" s="535"/>
      <c r="J366" s="536"/>
      <c r="K366" s="537"/>
      <c r="L366" s="518"/>
      <c r="M366" s="519"/>
      <c r="N366" s="519"/>
      <c r="O366" s="519"/>
      <c r="P366" s="526"/>
      <c r="Q366" s="527"/>
      <c r="R366" s="527"/>
      <c r="S366" s="527"/>
      <c r="T366" s="527"/>
      <c r="U366" s="528"/>
      <c r="V366" s="279"/>
      <c r="W366" s="242"/>
      <c r="X366" s="243"/>
      <c r="Y366" s="250"/>
      <c r="Z366" s="251"/>
      <c r="AA366" s="252"/>
      <c r="AB366" s="259"/>
      <c r="AC366" s="260"/>
      <c r="AD366" s="260"/>
      <c r="AE366" s="261"/>
      <c r="AF366" s="203"/>
      <c r="AG366" s="204"/>
      <c r="AH366" s="205"/>
      <c r="AI366" s="209"/>
      <c r="AJ366" s="209"/>
      <c r="AK366" s="210"/>
      <c r="AL366" s="215"/>
      <c r="AM366" s="215"/>
      <c r="AN366" s="215"/>
      <c r="AO366" s="215"/>
      <c r="AP366" s="216"/>
      <c r="AQ366" s="127"/>
      <c r="AR366" s="127"/>
      <c r="AT366" s="153"/>
      <c r="AU366" s="171"/>
      <c r="AV366" s="153"/>
      <c r="AW366" s="171"/>
      <c r="AX366" s="45"/>
      <c r="AY366" s="153"/>
      <c r="AZ366" s="171"/>
      <c r="BA366" s="45"/>
      <c r="BB366" s="45"/>
      <c r="BC366" s="45"/>
      <c r="BD366" s="45"/>
      <c r="BE366" s="3"/>
      <c r="BF366" s="3"/>
      <c r="BG366" s="3"/>
      <c r="BH366" s="3"/>
    </row>
    <row r="367" spans="3:60" ht="14.1" customHeight="1" x14ac:dyDescent="0.15">
      <c r="C367" s="296">
        <v>5</v>
      </c>
      <c r="D367" s="299" t="s">
        <v>118</v>
      </c>
      <c r="E367" s="302">
        <v>22</v>
      </c>
      <c r="F367" s="302" t="s">
        <v>119</v>
      </c>
      <c r="G367" s="296" t="s">
        <v>126</v>
      </c>
      <c r="H367" s="302"/>
      <c r="I367" s="532"/>
      <c r="J367" s="533"/>
      <c r="K367" s="534"/>
      <c r="L367" s="514">
        <f t="shared" ref="L367" si="119">$M$229</f>
        <v>0</v>
      </c>
      <c r="M367" s="515"/>
      <c r="N367" s="515"/>
      <c r="O367" s="515"/>
      <c r="P367" s="520">
        <f t="shared" si="87"/>
        <v>0</v>
      </c>
      <c r="Q367" s="521"/>
      <c r="R367" s="521"/>
      <c r="S367" s="521"/>
      <c r="T367" s="521"/>
      <c r="U367" s="522"/>
      <c r="V367" s="238">
        <f t="shared" ref="V367" si="120">IF(AND(I367="○",AV367="●"),IF(L367=0,20,20+ROUNDDOWN((L367-1000)/1000,0)*20),0)</f>
        <v>0</v>
      </c>
      <c r="W367" s="238"/>
      <c r="X367" s="239"/>
      <c r="Y367" s="244">
        <f t="shared" ref="Y367" si="121">IF(AND(I367="○",AV367="●"),IF(P367&gt;=10,P367*0.2,0),0)</f>
        <v>0</v>
      </c>
      <c r="Z367" s="245"/>
      <c r="AA367" s="246"/>
      <c r="AB367" s="253">
        <f t="shared" ref="AB367" si="122">V367+Y367</f>
        <v>0</v>
      </c>
      <c r="AC367" s="254"/>
      <c r="AD367" s="254"/>
      <c r="AE367" s="255"/>
      <c r="AF367" s="287"/>
      <c r="AG367" s="288"/>
      <c r="AH367" s="289"/>
      <c r="AI367" s="284"/>
      <c r="AJ367" s="285"/>
      <c r="AK367" s="286"/>
      <c r="AL367" s="211">
        <f>IF(I367="○",AB367,ROUNDUP(AB367*AI367,1))</f>
        <v>0</v>
      </c>
      <c r="AM367" s="211"/>
      <c r="AN367" s="211"/>
      <c r="AO367" s="211"/>
      <c r="AP367" s="212"/>
      <c r="AQ367" s="127"/>
      <c r="AR367" s="127"/>
      <c r="AT367" s="153">
        <f>$AL367-ROUNDUP($AL367*$AL$37,1)</f>
        <v>0</v>
      </c>
      <c r="AU367" s="153"/>
      <c r="AV367" s="153" t="str">
        <f>IF(OR(I367="×",AV371="×"),"×","●")</f>
        <v>●</v>
      </c>
      <c r="AW367" s="171">
        <f>IF(AV367="●",IF(I367="定","-",I367),"-")</f>
        <v>0</v>
      </c>
      <c r="AX367" s="45"/>
      <c r="AY367" s="153"/>
      <c r="AZ367" s="153"/>
      <c r="BA367" s="45"/>
      <c r="BB367" s="45"/>
      <c r="BC367" s="45"/>
      <c r="BD367" s="45"/>
      <c r="BE367" s="3"/>
      <c r="BF367" s="3"/>
      <c r="BG367" s="3"/>
      <c r="BH367" s="3"/>
    </row>
    <row r="368" spans="3:60" ht="14.1" customHeight="1" x14ac:dyDescent="0.15">
      <c r="C368" s="297"/>
      <c r="D368" s="300"/>
      <c r="E368" s="303"/>
      <c r="F368" s="303"/>
      <c r="G368" s="297"/>
      <c r="H368" s="303"/>
      <c r="I368" s="532"/>
      <c r="J368" s="533"/>
      <c r="K368" s="534"/>
      <c r="L368" s="516"/>
      <c r="M368" s="517"/>
      <c r="N368" s="517"/>
      <c r="O368" s="517"/>
      <c r="P368" s="523"/>
      <c r="Q368" s="524"/>
      <c r="R368" s="524"/>
      <c r="S368" s="524"/>
      <c r="T368" s="524"/>
      <c r="U368" s="525"/>
      <c r="V368" s="240"/>
      <c r="W368" s="240"/>
      <c r="X368" s="241"/>
      <c r="Y368" s="247"/>
      <c r="Z368" s="248"/>
      <c r="AA368" s="249"/>
      <c r="AB368" s="256"/>
      <c r="AC368" s="257"/>
      <c r="AD368" s="257"/>
      <c r="AE368" s="258"/>
      <c r="AF368" s="290"/>
      <c r="AG368" s="291"/>
      <c r="AH368" s="292"/>
      <c r="AI368" s="285"/>
      <c r="AJ368" s="285"/>
      <c r="AK368" s="286"/>
      <c r="AL368" s="213"/>
      <c r="AM368" s="213"/>
      <c r="AN368" s="213"/>
      <c r="AO368" s="213"/>
      <c r="AP368" s="214"/>
      <c r="AQ368" s="127"/>
      <c r="AR368" s="127"/>
      <c r="AT368" s="153"/>
      <c r="AU368" s="153"/>
      <c r="AV368" s="153"/>
      <c r="AW368" s="171"/>
      <c r="AX368" s="45"/>
      <c r="AY368" s="153"/>
      <c r="AZ368" s="153"/>
      <c r="BA368" s="45"/>
      <c r="BB368" s="45"/>
      <c r="BC368" s="45"/>
      <c r="BD368" s="45"/>
      <c r="BE368" s="3"/>
      <c r="BF368" s="3"/>
      <c r="BG368" s="3"/>
      <c r="BH368" s="3"/>
    </row>
    <row r="369" spans="3:60" ht="14.1" customHeight="1" x14ac:dyDescent="0.15">
      <c r="C369" s="297"/>
      <c r="D369" s="300"/>
      <c r="E369" s="303"/>
      <c r="F369" s="303"/>
      <c r="G369" s="297"/>
      <c r="H369" s="303"/>
      <c r="I369" s="532"/>
      <c r="J369" s="533"/>
      <c r="K369" s="534"/>
      <c r="L369" s="516"/>
      <c r="M369" s="517"/>
      <c r="N369" s="517"/>
      <c r="O369" s="517"/>
      <c r="P369" s="523"/>
      <c r="Q369" s="524"/>
      <c r="R369" s="524"/>
      <c r="S369" s="524"/>
      <c r="T369" s="524"/>
      <c r="U369" s="525"/>
      <c r="V369" s="240"/>
      <c r="W369" s="240"/>
      <c r="X369" s="241"/>
      <c r="Y369" s="247"/>
      <c r="Z369" s="248"/>
      <c r="AA369" s="249"/>
      <c r="AB369" s="256"/>
      <c r="AC369" s="257"/>
      <c r="AD369" s="257"/>
      <c r="AE369" s="258"/>
      <c r="AF369" s="290"/>
      <c r="AG369" s="291"/>
      <c r="AH369" s="292"/>
      <c r="AI369" s="285"/>
      <c r="AJ369" s="285"/>
      <c r="AK369" s="286"/>
      <c r="AL369" s="213"/>
      <c r="AM369" s="213"/>
      <c r="AN369" s="213"/>
      <c r="AO369" s="213"/>
      <c r="AP369" s="214"/>
      <c r="AQ369" s="127"/>
      <c r="AR369" s="127"/>
      <c r="AT369" s="153"/>
      <c r="AU369" s="153"/>
      <c r="AV369" s="153"/>
      <c r="AW369" s="171"/>
      <c r="AX369" s="45"/>
      <c r="AY369" s="153"/>
      <c r="AZ369" s="153"/>
      <c r="BA369" s="45"/>
      <c r="BB369" s="45"/>
      <c r="BC369" s="45"/>
      <c r="BD369" s="45"/>
      <c r="BE369" s="3"/>
      <c r="BF369" s="3"/>
      <c r="BG369" s="3"/>
      <c r="BH369" s="3"/>
    </row>
    <row r="370" spans="3:60" ht="14.1" customHeight="1" x14ac:dyDescent="0.15">
      <c r="C370" s="298"/>
      <c r="D370" s="301"/>
      <c r="E370" s="304"/>
      <c r="F370" s="304"/>
      <c r="G370" s="298"/>
      <c r="H370" s="304"/>
      <c r="I370" s="535"/>
      <c r="J370" s="536"/>
      <c r="K370" s="537"/>
      <c r="L370" s="518"/>
      <c r="M370" s="519"/>
      <c r="N370" s="519"/>
      <c r="O370" s="519"/>
      <c r="P370" s="526"/>
      <c r="Q370" s="527"/>
      <c r="R370" s="527"/>
      <c r="S370" s="527"/>
      <c r="T370" s="527"/>
      <c r="U370" s="528"/>
      <c r="V370" s="242"/>
      <c r="W370" s="242"/>
      <c r="X370" s="243"/>
      <c r="Y370" s="250"/>
      <c r="Z370" s="251"/>
      <c r="AA370" s="252"/>
      <c r="AB370" s="259"/>
      <c r="AC370" s="260"/>
      <c r="AD370" s="260"/>
      <c r="AE370" s="261"/>
      <c r="AF370" s="293"/>
      <c r="AG370" s="294"/>
      <c r="AH370" s="295"/>
      <c r="AI370" s="285"/>
      <c r="AJ370" s="285"/>
      <c r="AK370" s="286"/>
      <c r="AL370" s="215"/>
      <c r="AM370" s="215"/>
      <c r="AN370" s="215"/>
      <c r="AO370" s="215"/>
      <c r="AP370" s="216"/>
      <c r="AQ370" s="127"/>
      <c r="AR370" s="127"/>
      <c r="AT370" s="153"/>
      <c r="AU370" s="153"/>
      <c r="AV370" s="153"/>
      <c r="AW370" s="171"/>
      <c r="AX370" s="45"/>
      <c r="AY370" s="153"/>
      <c r="AZ370" s="153"/>
      <c r="BA370" s="45"/>
      <c r="BB370" s="45"/>
      <c r="BC370" s="45"/>
      <c r="BD370" s="45"/>
      <c r="BE370" s="3"/>
      <c r="BF370" s="3"/>
      <c r="BG370" s="3"/>
      <c r="BH370" s="3"/>
    </row>
    <row r="371" spans="3:60" ht="14.1" customHeight="1" x14ac:dyDescent="0.15">
      <c r="C371" s="296">
        <v>5</v>
      </c>
      <c r="D371" s="299" t="s">
        <v>118</v>
      </c>
      <c r="E371" s="302">
        <v>23</v>
      </c>
      <c r="F371" s="302" t="s">
        <v>119</v>
      </c>
      <c r="G371" s="296" t="s">
        <v>127</v>
      </c>
      <c r="H371" s="302"/>
      <c r="I371" s="532"/>
      <c r="J371" s="533"/>
      <c r="K371" s="534"/>
      <c r="L371" s="514">
        <f t="shared" ref="L371" si="123">$M$229</f>
        <v>0</v>
      </c>
      <c r="M371" s="515"/>
      <c r="N371" s="515"/>
      <c r="O371" s="515"/>
      <c r="P371" s="520">
        <f t="shared" si="87"/>
        <v>0</v>
      </c>
      <c r="Q371" s="521"/>
      <c r="R371" s="521"/>
      <c r="S371" s="521"/>
      <c r="T371" s="521"/>
      <c r="U371" s="522"/>
      <c r="V371" s="238">
        <f t="shared" ref="V371" si="124">IF(AND(I371="○",AV371="●"),IF(L371=0,20,20+ROUNDDOWN((L371-1000)/1000,0)*20),0)</f>
        <v>0</v>
      </c>
      <c r="W371" s="238"/>
      <c r="X371" s="239"/>
      <c r="Y371" s="244">
        <f t="shared" ref="Y371" si="125">IF(AND(I371="○",AV371="●"),IF(P371&gt;=10,P371*0.2,0),0)</f>
        <v>0</v>
      </c>
      <c r="Z371" s="245"/>
      <c r="AA371" s="246"/>
      <c r="AB371" s="253">
        <f t="shared" ref="AB371" si="126">V371+Y371</f>
        <v>0</v>
      </c>
      <c r="AC371" s="254"/>
      <c r="AD371" s="254"/>
      <c r="AE371" s="255"/>
      <c r="AF371" s="287"/>
      <c r="AG371" s="288"/>
      <c r="AH371" s="289"/>
      <c r="AI371" s="284"/>
      <c r="AJ371" s="285"/>
      <c r="AK371" s="286"/>
      <c r="AL371" s="211">
        <f>IF(I371="○",AB371,ROUNDUP(AB371*AI371,1))</f>
        <v>0</v>
      </c>
      <c r="AM371" s="211"/>
      <c r="AN371" s="211"/>
      <c r="AO371" s="211"/>
      <c r="AP371" s="212"/>
      <c r="AQ371" s="127"/>
      <c r="AR371" s="127"/>
      <c r="AT371" s="153">
        <f>$AL371-ROUNDUP($AL371*$AL$37,1)</f>
        <v>0</v>
      </c>
      <c r="AU371" s="153"/>
      <c r="AV371" s="153" t="str">
        <f>IF(OR(I371="×",AV375="×"),"×","●")</f>
        <v>●</v>
      </c>
      <c r="AW371" s="171">
        <f>IF(AV371="●",IF(I371="定","-",I371),"-")</f>
        <v>0</v>
      </c>
      <c r="AX371" s="45"/>
      <c r="AY371" s="153"/>
      <c r="AZ371" s="153"/>
      <c r="BA371" s="45"/>
      <c r="BB371" s="45"/>
      <c r="BC371" s="45"/>
      <c r="BD371" s="45"/>
      <c r="BE371" s="3"/>
      <c r="BF371" s="3"/>
      <c r="BG371" s="3"/>
      <c r="BH371" s="3"/>
    </row>
    <row r="372" spans="3:60" ht="14.1" customHeight="1" x14ac:dyDescent="0.15">
      <c r="C372" s="297"/>
      <c r="D372" s="300"/>
      <c r="E372" s="303"/>
      <c r="F372" s="303"/>
      <c r="G372" s="297"/>
      <c r="H372" s="303"/>
      <c r="I372" s="532"/>
      <c r="J372" s="533"/>
      <c r="K372" s="534"/>
      <c r="L372" s="516"/>
      <c r="M372" s="517"/>
      <c r="N372" s="517"/>
      <c r="O372" s="517"/>
      <c r="P372" s="523"/>
      <c r="Q372" s="524"/>
      <c r="R372" s="524"/>
      <c r="S372" s="524"/>
      <c r="T372" s="524"/>
      <c r="U372" s="525"/>
      <c r="V372" s="240"/>
      <c r="W372" s="240"/>
      <c r="X372" s="241"/>
      <c r="Y372" s="247"/>
      <c r="Z372" s="248"/>
      <c r="AA372" s="249"/>
      <c r="AB372" s="256"/>
      <c r="AC372" s="257"/>
      <c r="AD372" s="257"/>
      <c r="AE372" s="258"/>
      <c r="AF372" s="290"/>
      <c r="AG372" s="291"/>
      <c r="AH372" s="292"/>
      <c r="AI372" s="285"/>
      <c r="AJ372" s="285"/>
      <c r="AK372" s="286"/>
      <c r="AL372" s="213"/>
      <c r="AM372" s="213"/>
      <c r="AN372" s="213"/>
      <c r="AO372" s="213"/>
      <c r="AP372" s="214"/>
      <c r="AQ372" s="127"/>
      <c r="AR372" s="127"/>
      <c r="AT372" s="153"/>
      <c r="AU372" s="153"/>
      <c r="AV372" s="153"/>
      <c r="AW372" s="171"/>
      <c r="AX372" s="45"/>
      <c r="AY372" s="153"/>
      <c r="AZ372" s="153"/>
      <c r="BA372" s="45"/>
      <c r="BB372" s="45"/>
      <c r="BC372" s="45"/>
      <c r="BD372" s="45"/>
      <c r="BE372" s="3"/>
      <c r="BF372" s="3"/>
      <c r="BG372" s="3"/>
      <c r="BH372" s="3"/>
    </row>
    <row r="373" spans="3:60" ht="14.1" customHeight="1" x14ac:dyDescent="0.15">
      <c r="C373" s="297"/>
      <c r="D373" s="300"/>
      <c r="E373" s="303"/>
      <c r="F373" s="303"/>
      <c r="G373" s="297"/>
      <c r="H373" s="303"/>
      <c r="I373" s="532"/>
      <c r="J373" s="533"/>
      <c r="K373" s="534"/>
      <c r="L373" s="516"/>
      <c r="M373" s="517"/>
      <c r="N373" s="517"/>
      <c r="O373" s="517"/>
      <c r="P373" s="523"/>
      <c r="Q373" s="524"/>
      <c r="R373" s="524"/>
      <c r="S373" s="524"/>
      <c r="T373" s="524"/>
      <c r="U373" s="525"/>
      <c r="V373" s="240"/>
      <c r="W373" s="240"/>
      <c r="X373" s="241"/>
      <c r="Y373" s="247"/>
      <c r="Z373" s="248"/>
      <c r="AA373" s="249"/>
      <c r="AB373" s="256"/>
      <c r="AC373" s="257"/>
      <c r="AD373" s="257"/>
      <c r="AE373" s="258"/>
      <c r="AF373" s="290"/>
      <c r="AG373" s="291"/>
      <c r="AH373" s="292"/>
      <c r="AI373" s="285"/>
      <c r="AJ373" s="285"/>
      <c r="AK373" s="286"/>
      <c r="AL373" s="213"/>
      <c r="AM373" s="213"/>
      <c r="AN373" s="213"/>
      <c r="AO373" s="213"/>
      <c r="AP373" s="214"/>
      <c r="AQ373" s="127"/>
      <c r="AR373" s="127"/>
      <c r="AT373" s="153"/>
      <c r="AU373" s="153"/>
      <c r="AV373" s="153"/>
      <c r="AW373" s="171"/>
      <c r="AX373" s="45"/>
      <c r="AY373" s="153"/>
      <c r="AZ373" s="153"/>
      <c r="BA373" s="45"/>
      <c r="BB373" s="45"/>
      <c r="BC373" s="45"/>
      <c r="BD373" s="45"/>
      <c r="BE373" s="3"/>
      <c r="BF373" s="3"/>
      <c r="BG373" s="3"/>
      <c r="BH373" s="3"/>
    </row>
    <row r="374" spans="3:60" ht="14.1" customHeight="1" x14ac:dyDescent="0.15">
      <c r="C374" s="298"/>
      <c r="D374" s="301"/>
      <c r="E374" s="304"/>
      <c r="F374" s="304"/>
      <c r="G374" s="298"/>
      <c r="H374" s="304"/>
      <c r="I374" s="535"/>
      <c r="J374" s="536"/>
      <c r="K374" s="537"/>
      <c r="L374" s="518"/>
      <c r="M374" s="519"/>
      <c r="N374" s="519"/>
      <c r="O374" s="519"/>
      <c r="P374" s="526"/>
      <c r="Q374" s="527"/>
      <c r="R374" s="527"/>
      <c r="S374" s="527"/>
      <c r="T374" s="527"/>
      <c r="U374" s="528"/>
      <c r="V374" s="242"/>
      <c r="W374" s="242"/>
      <c r="X374" s="243"/>
      <c r="Y374" s="250"/>
      <c r="Z374" s="251"/>
      <c r="AA374" s="252"/>
      <c r="AB374" s="259"/>
      <c r="AC374" s="260"/>
      <c r="AD374" s="260"/>
      <c r="AE374" s="261"/>
      <c r="AF374" s="293"/>
      <c r="AG374" s="294"/>
      <c r="AH374" s="295"/>
      <c r="AI374" s="285"/>
      <c r="AJ374" s="285"/>
      <c r="AK374" s="286"/>
      <c r="AL374" s="215"/>
      <c r="AM374" s="215"/>
      <c r="AN374" s="215"/>
      <c r="AO374" s="215"/>
      <c r="AP374" s="216"/>
      <c r="AQ374" s="127"/>
      <c r="AR374" s="127"/>
      <c r="AT374" s="153"/>
      <c r="AU374" s="153"/>
      <c r="AV374" s="153"/>
      <c r="AW374" s="171"/>
      <c r="AX374" s="45"/>
      <c r="AY374" s="153"/>
      <c r="AZ374" s="153"/>
      <c r="BA374" s="45"/>
      <c r="BB374" s="45"/>
      <c r="BC374" s="45"/>
      <c r="BD374" s="45"/>
      <c r="BE374" s="3"/>
      <c r="BF374" s="3"/>
      <c r="BG374" s="3"/>
      <c r="BH374" s="3"/>
    </row>
    <row r="375" spans="3:60" ht="14.1" customHeight="1" x14ac:dyDescent="0.15">
      <c r="C375" s="262">
        <v>5</v>
      </c>
      <c r="D375" s="265" t="s">
        <v>118</v>
      </c>
      <c r="E375" s="268">
        <v>24</v>
      </c>
      <c r="F375" s="268" t="s">
        <v>119</v>
      </c>
      <c r="G375" s="262" t="s">
        <v>128</v>
      </c>
      <c r="H375" s="268"/>
      <c r="I375" s="532"/>
      <c r="J375" s="533"/>
      <c r="K375" s="534"/>
      <c r="L375" s="514">
        <f t="shared" ref="L375" si="127">$M$229</f>
        <v>0</v>
      </c>
      <c r="M375" s="515"/>
      <c r="N375" s="515"/>
      <c r="O375" s="515"/>
      <c r="P375" s="520">
        <f t="shared" si="87"/>
        <v>0</v>
      </c>
      <c r="Q375" s="521"/>
      <c r="R375" s="521"/>
      <c r="S375" s="521"/>
      <c r="T375" s="521"/>
      <c r="U375" s="522"/>
      <c r="V375" s="238">
        <f t="shared" ref="V375" si="128">IF(AND(I375="△",AV375="●"),IF(L375=0,20,20+ROUNDDOWN((L375-1000)/1000,0)*20),0)</f>
        <v>0</v>
      </c>
      <c r="W375" s="238"/>
      <c r="X375" s="239"/>
      <c r="Y375" s="244">
        <f t="shared" ref="Y375" si="129">IF(AND(I375="△",AV375="●"),IF(P375&gt;=10,P375*0.2,0),0)</f>
        <v>0</v>
      </c>
      <c r="Z375" s="245"/>
      <c r="AA375" s="246"/>
      <c r="AB375" s="253">
        <f t="shared" ref="AB375" si="130">V375+Y375</f>
        <v>0</v>
      </c>
      <c r="AC375" s="254"/>
      <c r="AD375" s="254"/>
      <c r="AE375" s="255"/>
      <c r="AF375" s="200">
        <v>1</v>
      </c>
      <c r="AG375" s="201"/>
      <c r="AH375" s="202"/>
      <c r="AI375" s="206">
        <f>IF(AF375=1,$AL$37,IF(AF375=2,$AL$55,IF(AF375=3,$AL$74,IF(AF375=4,$AL$93,IF(AF375=5,$AL$112,IF(AF375=6,$AL$131,IF(AF375=7,$AL$150,IF(AF375=8,$AL$169,IF(AF375=9,$AL$188,IF(AF375=10,$AL$207,0))))))))))</f>
        <v>0</v>
      </c>
      <c r="AJ375" s="207"/>
      <c r="AK375" s="208"/>
      <c r="AL375" s="211">
        <f>IF(I375="○",AB375,ROUNDUP(AB375*AI375,1))</f>
        <v>0</v>
      </c>
      <c r="AM375" s="211"/>
      <c r="AN375" s="211"/>
      <c r="AO375" s="211"/>
      <c r="AP375" s="212"/>
      <c r="AQ375" s="127"/>
      <c r="AR375" s="127"/>
      <c r="AT375" s="153"/>
      <c r="AU375" s="171"/>
      <c r="AV375" s="153" t="str">
        <f>IF(OR(I375="×",AV379="×"),"×","●")</f>
        <v>●</v>
      </c>
      <c r="AW375" s="171">
        <f>IF(AV375="●",IF(I375="定","-",I375),"-")</f>
        <v>0</v>
      </c>
      <c r="AX375" s="45"/>
      <c r="AY375" s="153"/>
      <c r="AZ375" s="171"/>
      <c r="BA375" s="45"/>
      <c r="BB375" s="45"/>
      <c r="BC375" s="45"/>
      <c r="BD375" s="45"/>
      <c r="BE375" s="3"/>
      <c r="BF375" s="3"/>
      <c r="BG375" s="3"/>
      <c r="BH375" s="3"/>
    </row>
    <row r="376" spans="3:60" ht="14.1" customHeight="1" x14ac:dyDescent="0.15">
      <c r="C376" s="263"/>
      <c r="D376" s="266"/>
      <c r="E376" s="269"/>
      <c r="F376" s="269"/>
      <c r="G376" s="263"/>
      <c r="H376" s="269"/>
      <c r="I376" s="532"/>
      <c r="J376" s="533"/>
      <c r="K376" s="534"/>
      <c r="L376" s="516"/>
      <c r="M376" s="517"/>
      <c r="N376" s="517"/>
      <c r="O376" s="517"/>
      <c r="P376" s="523"/>
      <c r="Q376" s="524"/>
      <c r="R376" s="524"/>
      <c r="S376" s="524"/>
      <c r="T376" s="524"/>
      <c r="U376" s="525"/>
      <c r="V376" s="240"/>
      <c r="W376" s="240"/>
      <c r="X376" s="241"/>
      <c r="Y376" s="247"/>
      <c r="Z376" s="248"/>
      <c r="AA376" s="249"/>
      <c r="AB376" s="256"/>
      <c r="AC376" s="257"/>
      <c r="AD376" s="257"/>
      <c r="AE376" s="258"/>
      <c r="AF376" s="200"/>
      <c r="AG376" s="201"/>
      <c r="AH376" s="202"/>
      <c r="AI376" s="209"/>
      <c r="AJ376" s="209"/>
      <c r="AK376" s="210"/>
      <c r="AL376" s="213"/>
      <c r="AM376" s="213"/>
      <c r="AN376" s="213"/>
      <c r="AO376" s="213"/>
      <c r="AP376" s="214"/>
      <c r="AQ376" s="127"/>
      <c r="AR376" s="127"/>
      <c r="AT376" s="153"/>
      <c r="AU376" s="171"/>
      <c r="AV376" s="153"/>
      <c r="AW376" s="171"/>
      <c r="AX376" s="45"/>
      <c r="AY376" s="153"/>
      <c r="AZ376" s="171"/>
      <c r="BA376" s="45"/>
      <c r="BB376" s="45"/>
      <c r="BC376" s="45"/>
      <c r="BD376" s="45"/>
      <c r="BE376" s="3"/>
      <c r="BF376" s="3"/>
      <c r="BG376" s="3"/>
      <c r="BH376" s="3"/>
    </row>
    <row r="377" spans="3:60" ht="14.1" customHeight="1" x14ac:dyDescent="0.15">
      <c r="C377" s="263"/>
      <c r="D377" s="266"/>
      <c r="E377" s="269"/>
      <c r="F377" s="269"/>
      <c r="G377" s="263"/>
      <c r="H377" s="269"/>
      <c r="I377" s="532"/>
      <c r="J377" s="533"/>
      <c r="K377" s="534"/>
      <c r="L377" s="516"/>
      <c r="M377" s="517"/>
      <c r="N377" s="517"/>
      <c r="O377" s="517"/>
      <c r="P377" s="523"/>
      <c r="Q377" s="524"/>
      <c r="R377" s="524"/>
      <c r="S377" s="524"/>
      <c r="T377" s="524"/>
      <c r="U377" s="525"/>
      <c r="V377" s="240"/>
      <c r="W377" s="240"/>
      <c r="X377" s="241"/>
      <c r="Y377" s="247"/>
      <c r="Z377" s="248"/>
      <c r="AA377" s="249"/>
      <c r="AB377" s="256"/>
      <c r="AC377" s="257"/>
      <c r="AD377" s="257"/>
      <c r="AE377" s="258"/>
      <c r="AF377" s="200"/>
      <c r="AG377" s="201"/>
      <c r="AH377" s="202"/>
      <c r="AI377" s="209"/>
      <c r="AJ377" s="209"/>
      <c r="AK377" s="210"/>
      <c r="AL377" s="213"/>
      <c r="AM377" s="213"/>
      <c r="AN377" s="213"/>
      <c r="AO377" s="213"/>
      <c r="AP377" s="214"/>
      <c r="AQ377" s="127"/>
      <c r="AR377" s="127"/>
      <c r="AT377" s="153"/>
      <c r="AU377" s="171"/>
      <c r="AV377" s="153"/>
      <c r="AW377" s="171"/>
      <c r="AX377" s="45"/>
      <c r="AY377" s="153"/>
      <c r="AZ377" s="171"/>
      <c r="BA377" s="45"/>
      <c r="BB377" s="45"/>
      <c r="BC377" s="45"/>
      <c r="BD377" s="45"/>
      <c r="BE377" s="3"/>
      <c r="BF377" s="3"/>
      <c r="BG377" s="3"/>
      <c r="BH377" s="3"/>
    </row>
    <row r="378" spans="3:60" ht="14.1" customHeight="1" x14ac:dyDescent="0.15">
      <c r="C378" s="264"/>
      <c r="D378" s="267"/>
      <c r="E378" s="270"/>
      <c r="F378" s="270"/>
      <c r="G378" s="264"/>
      <c r="H378" s="270"/>
      <c r="I378" s="535"/>
      <c r="J378" s="536"/>
      <c r="K378" s="537"/>
      <c r="L378" s="518"/>
      <c r="M378" s="519"/>
      <c r="N378" s="519"/>
      <c r="O378" s="519"/>
      <c r="P378" s="526"/>
      <c r="Q378" s="527"/>
      <c r="R378" s="527"/>
      <c r="S378" s="527"/>
      <c r="T378" s="527"/>
      <c r="U378" s="528"/>
      <c r="V378" s="242"/>
      <c r="W378" s="242"/>
      <c r="X378" s="243"/>
      <c r="Y378" s="250"/>
      <c r="Z378" s="251"/>
      <c r="AA378" s="252"/>
      <c r="AB378" s="259"/>
      <c r="AC378" s="260"/>
      <c r="AD378" s="260"/>
      <c r="AE378" s="261"/>
      <c r="AF378" s="203"/>
      <c r="AG378" s="204"/>
      <c r="AH378" s="205"/>
      <c r="AI378" s="209"/>
      <c r="AJ378" s="209"/>
      <c r="AK378" s="210"/>
      <c r="AL378" s="215"/>
      <c r="AM378" s="215"/>
      <c r="AN378" s="215"/>
      <c r="AO378" s="215"/>
      <c r="AP378" s="216"/>
      <c r="AQ378" s="127"/>
      <c r="AR378" s="127"/>
      <c r="AT378" s="153"/>
      <c r="AU378" s="171"/>
      <c r="AV378" s="153"/>
      <c r="AW378" s="171"/>
      <c r="AX378" s="45"/>
      <c r="AY378" s="153"/>
      <c r="AZ378" s="171"/>
      <c r="BA378" s="45"/>
      <c r="BB378" s="45"/>
      <c r="BC378" s="45"/>
      <c r="BD378" s="45"/>
      <c r="BE378" s="3"/>
      <c r="BF378" s="3"/>
      <c r="BG378" s="3"/>
      <c r="BH378" s="3"/>
    </row>
    <row r="379" spans="3:60" ht="14.1" customHeight="1" x14ac:dyDescent="0.15">
      <c r="C379" s="262">
        <v>5</v>
      </c>
      <c r="D379" s="265" t="s">
        <v>118</v>
      </c>
      <c r="E379" s="268">
        <v>25</v>
      </c>
      <c r="F379" s="268" t="s">
        <v>119</v>
      </c>
      <c r="G379" s="262" t="s">
        <v>129</v>
      </c>
      <c r="H379" s="268"/>
      <c r="I379" s="532"/>
      <c r="J379" s="533"/>
      <c r="K379" s="534"/>
      <c r="L379" s="514">
        <f t="shared" ref="L379" si="131">$M$229</f>
        <v>0</v>
      </c>
      <c r="M379" s="515"/>
      <c r="N379" s="515"/>
      <c r="O379" s="515"/>
      <c r="P379" s="520">
        <f t="shared" si="87"/>
        <v>0</v>
      </c>
      <c r="Q379" s="521"/>
      <c r="R379" s="521"/>
      <c r="S379" s="521"/>
      <c r="T379" s="521"/>
      <c r="U379" s="522"/>
      <c r="V379" s="238">
        <f t="shared" ref="V379" si="132">IF(AND(I379="△",AV379="●"),IF(L379=0,20,20+ROUNDDOWN((L379-1000)/1000,0)*20),0)</f>
        <v>0</v>
      </c>
      <c r="W379" s="238"/>
      <c r="X379" s="239"/>
      <c r="Y379" s="244">
        <f t="shared" ref="Y379" si="133">IF(AND(I379="△",AV379="●"),IF(P379&gt;=10,P379*0.2,0),0)</f>
        <v>0</v>
      </c>
      <c r="Z379" s="245"/>
      <c r="AA379" s="246"/>
      <c r="AB379" s="253">
        <f t="shared" ref="AB379" si="134">V379+Y379</f>
        <v>0</v>
      </c>
      <c r="AC379" s="254"/>
      <c r="AD379" s="254"/>
      <c r="AE379" s="255"/>
      <c r="AF379" s="200">
        <v>1</v>
      </c>
      <c r="AG379" s="201"/>
      <c r="AH379" s="202"/>
      <c r="AI379" s="206">
        <f>IF(AF379=1,$AL$37,IF(AF379=2,$AL$55,IF(AF379=3,$AL$74,IF(AF379=4,$AL$93,IF(AF379=5,$AL$112,IF(AF379=6,$AL$131,IF(AF379=7,$AL$150,IF(AF379=8,$AL$169,IF(AF379=9,$AL$188,IF(AF379=10,$AL$207,0))))))))))</f>
        <v>0</v>
      </c>
      <c r="AJ379" s="207"/>
      <c r="AK379" s="208"/>
      <c r="AL379" s="211">
        <f>IF(I379="○",AB379,ROUNDUP(AB379*AI379,1))</f>
        <v>0</v>
      </c>
      <c r="AM379" s="211"/>
      <c r="AN379" s="211"/>
      <c r="AO379" s="211"/>
      <c r="AP379" s="212"/>
      <c r="AQ379" s="127"/>
      <c r="AR379" s="127"/>
      <c r="AT379" s="153"/>
      <c r="AU379" s="171"/>
      <c r="AV379" s="153" t="str">
        <f>IF(OR(I379="×",AV383="×"),"×","●")</f>
        <v>●</v>
      </c>
      <c r="AW379" s="171">
        <f>IF(AV379="●",IF(I379="定","-",I379),"-")</f>
        <v>0</v>
      </c>
      <c r="AX379" s="45"/>
      <c r="AY379" s="153"/>
      <c r="AZ379" s="171"/>
      <c r="BA379" s="45"/>
      <c r="BB379" s="45"/>
      <c r="BC379" s="45"/>
      <c r="BD379" s="45"/>
      <c r="BE379" s="3"/>
      <c r="BF379" s="3"/>
      <c r="BG379" s="3"/>
      <c r="BH379" s="3"/>
    </row>
    <row r="380" spans="3:60" ht="14.1" customHeight="1" x14ac:dyDescent="0.15">
      <c r="C380" s="263"/>
      <c r="D380" s="266"/>
      <c r="E380" s="269"/>
      <c r="F380" s="269"/>
      <c r="G380" s="263"/>
      <c r="H380" s="269"/>
      <c r="I380" s="532"/>
      <c r="J380" s="533"/>
      <c r="K380" s="534"/>
      <c r="L380" s="516"/>
      <c r="M380" s="517"/>
      <c r="N380" s="517"/>
      <c r="O380" s="517"/>
      <c r="P380" s="523"/>
      <c r="Q380" s="524"/>
      <c r="R380" s="524"/>
      <c r="S380" s="524"/>
      <c r="T380" s="524"/>
      <c r="U380" s="525"/>
      <c r="V380" s="240"/>
      <c r="W380" s="240"/>
      <c r="X380" s="241"/>
      <c r="Y380" s="247"/>
      <c r="Z380" s="248"/>
      <c r="AA380" s="249"/>
      <c r="AB380" s="256"/>
      <c r="AC380" s="257"/>
      <c r="AD380" s="257"/>
      <c r="AE380" s="258"/>
      <c r="AF380" s="200"/>
      <c r="AG380" s="201"/>
      <c r="AH380" s="202"/>
      <c r="AI380" s="209"/>
      <c r="AJ380" s="209"/>
      <c r="AK380" s="210"/>
      <c r="AL380" s="213"/>
      <c r="AM380" s="213"/>
      <c r="AN380" s="213"/>
      <c r="AO380" s="213"/>
      <c r="AP380" s="214"/>
      <c r="AQ380" s="127"/>
      <c r="AR380" s="127"/>
      <c r="AT380" s="153"/>
      <c r="AU380" s="171"/>
      <c r="AV380" s="153"/>
      <c r="AW380" s="171"/>
      <c r="AX380" s="45"/>
      <c r="AY380" s="153"/>
      <c r="AZ380" s="171"/>
      <c r="BA380" s="45"/>
      <c r="BB380" s="45"/>
      <c r="BC380" s="45"/>
      <c r="BD380" s="45"/>
      <c r="BE380" s="3"/>
      <c r="BF380" s="3"/>
      <c r="BG380" s="3"/>
      <c r="BH380" s="3"/>
    </row>
    <row r="381" spans="3:60" ht="14.1" customHeight="1" x14ac:dyDescent="0.15">
      <c r="C381" s="263"/>
      <c r="D381" s="266"/>
      <c r="E381" s="269"/>
      <c r="F381" s="269"/>
      <c r="G381" s="263"/>
      <c r="H381" s="269"/>
      <c r="I381" s="532"/>
      <c r="J381" s="533"/>
      <c r="K381" s="534"/>
      <c r="L381" s="516"/>
      <c r="M381" s="517"/>
      <c r="N381" s="517"/>
      <c r="O381" s="517"/>
      <c r="P381" s="523"/>
      <c r="Q381" s="524"/>
      <c r="R381" s="524"/>
      <c r="S381" s="524"/>
      <c r="T381" s="524"/>
      <c r="U381" s="525"/>
      <c r="V381" s="240"/>
      <c r="W381" s="240"/>
      <c r="X381" s="241"/>
      <c r="Y381" s="247"/>
      <c r="Z381" s="248"/>
      <c r="AA381" s="249"/>
      <c r="AB381" s="256"/>
      <c r="AC381" s="257"/>
      <c r="AD381" s="257"/>
      <c r="AE381" s="258"/>
      <c r="AF381" s="200"/>
      <c r="AG381" s="201"/>
      <c r="AH381" s="202"/>
      <c r="AI381" s="209"/>
      <c r="AJ381" s="209"/>
      <c r="AK381" s="210"/>
      <c r="AL381" s="213"/>
      <c r="AM381" s="213"/>
      <c r="AN381" s="213"/>
      <c r="AO381" s="213"/>
      <c r="AP381" s="214"/>
      <c r="AQ381" s="127"/>
      <c r="AR381" s="127"/>
      <c r="AT381" s="153"/>
      <c r="AU381" s="171"/>
      <c r="AV381" s="153"/>
      <c r="AW381" s="171"/>
      <c r="AX381" s="45"/>
      <c r="AY381" s="153"/>
      <c r="AZ381" s="171"/>
      <c r="BA381" s="45"/>
      <c r="BB381" s="45"/>
      <c r="BC381" s="45"/>
      <c r="BD381" s="45"/>
      <c r="BE381" s="3"/>
      <c r="BF381" s="3"/>
      <c r="BG381" s="3"/>
      <c r="BH381" s="3"/>
    </row>
    <row r="382" spans="3:60" ht="14.1" customHeight="1" x14ac:dyDescent="0.15">
      <c r="C382" s="264"/>
      <c r="D382" s="267"/>
      <c r="E382" s="270"/>
      <c r="F382" s="270"/>
      <c r="G382" s="264"/>
      <c r="H382" s="270"/>
      <c r="I382" s="535"/>
      <c r="J382" s="536"/>
      <c r="K382" s="537"/>
      <c r="L382" s="518"/>
      <c r="M382" s="519"/>
      <c r="N382" s="519"/>
      <c r="O382" s="519"/>
      <c r="P382" s="526"/>
      <c r="Q382" s="527"/>
      <c r="R382" s="527"/>
      <c r="S382" s="527"/>
      <c r="T382" s="527"/>
      <c r="U382" s="528"/>
      <c r="V382" s="242"/>
      <c r="W382" s="242"/>
      <c r="X382" s="243"/>
      <c r="Y382" s="250"/>
      <c r="Z382" s="251"/>
      <c r="AA382" s="252"/>
      <c r="AB382" s="259"/>
      <c r="AC382" s="260"/>
      <c r="AD382" s="260"/>
      <c r="AE382" s="261"/>
      <c r="AF382" s="203"/>
      <c r="AG382" s="204"/>
      <c r="AH382" s="205"/>
      <c r="AI382" s="209"/>
      <c r="AJ382" s="209"/>
      <c r="AK382" s="210"/>
      <c r="AL382" s="215"/>
      <c r="AM382" s="215"/>
      <c r="AN382" s="215"/>
      <c r="AO382" s="215"/>
      <c r="AP382" s="216"/>
      <c r="AQ382" s="127"/>
      <c r="AR382" s="127"/>
      <c r="AT382" s="153"/>
      <c r="AU382" s="171"/>
      <c r="AV382" s="153"/>
      <c r="AW382" s="171"/>
      <c r="AX382" s="45"/>
      <c r="AY382" s="153"/>
      <c r="AZ382" s="171"/>
      <c r="BA382" s="45"/>
      <c r="BB382" s="45"/>
      <c r="BC382" s="45"/>
      <c r="BD382" s="45"/>
      <c r="BE382" s="3"/>
      <c r="BF382" s="3"/>
      <c r="BG382" s="3"/>
      <c r="BH382" s="3"/>
    </row>
    <row r="383" spans="3:60" ht="14.1" customHeight="1" x14ac:dyDescent="0.15">
      <c r="C383" s="262">
        <v>5</v>
      </c>
      <c r="D383" s="265" t="s">
        <v>118</v>
      </c>
      <c r="E383" s="268">
        <v>26</v>
      </c>
      <c r="F383" s="268" t="s">
        <v>119</v>
      </c>
      <c r="G383" s="262" t="s">
        <v>123</v>
      </c>
      <c r="H383" s="268"/>
      <c r="I383" s="532"/>
      <c r="J383" s="533"/>
      <c r="K383" s="534"/>
      <c r="L383" s="514">
        <f t="shared" ref="L383" si="135">$M$229</f>
        <v>0</v>
      </c>
      <c r="M383" s="515"/>
      <c r="N383" s="515"/>
      <c r="O383" s="515"/>
      <c r="P383" s="520">
        <f t="shared" si="87"/>
        <v>0</v>
      </c>
      <c r="Q383" s="521"/>
      <c r="R383" s="521"/>
      <c r="S383" s="521"/>
      <c r="T383" s="521"/>
      <c r="U383" s="522"/>
      <c r="V383" s="238">
        <f t="shared" ref="V383" si="136">IF(AND(I383="△",AV383="●"),IF(L383=0,20,20+ROUNDDOWN((L383-1000)/1000,0)*20),0)</f>
        <v>0</v>
      </c>
      <c r="W383" s="238"/>
      <c r="X383" s="239"/>
      <c r="Y383" s="244">
        <f t="shared" ref="Y383" si="137">IF(AND(I383="△",AV383="●"),IF(P383&gt;=10,P383*0.2,0),0)</f>
        <v>0</v>
      </c>
      <c r="Z383" s="245"/>
      <c r="AA383" s="246"/>
      <c r="AB383" s="253">
        <f t="shared" ref="AB383" si="138">V383+Y383</f>
        <v>0</v>
      </c>
      <c r="AC383" s="254"/>
      <c r="AD383" s="254"/>
      <c r="AE383" s="255"/>
      <c r="AF383" s="200">
        <v>1</v>
      </c>
      <c r="AG383" s="201"/>
      <c r="AH383" s="202"/>
      <c r="AI383" s="206">
        <f>IF(AF383=1,$AL$37,IF(AF383=2,$AL$55,IF(AF383=3,$AL$74,IF(AF383=4,$AL$93,IF(AF383=5,$AL$112,IF(AF383=6,$AL$131,IF(AF383=7,$AL$150,IF(AF383=8,$AL$169,IF(AF383=9,$AL$188,IF(AF383=10,$AL$207,0))))))))))</f>
        <v>0</v>
      </c>
      <c r="AJ383" s="207"/>
      <c r="AK383" s="208"/>
      <c r="AL383" s="211">
        <f>IF(I383="○",AB383,ROUNDUP(AB383*AI383,1))</f>
        <v>0</v>
      </c>
      <c r="AM383" s="211"/>
      <c r="AN383" s="211"/>
      <c r="AO383" s="211"/>
      <c r="AP383" s="212"/>
      <c r="AQ383" s="127"/>
      <c r="AR383" s="127"/>
      <c r="AT383" s="153"/>
      <c r="AU383" s="171"/>
      <c r="AV383" s="153" t="str">
        <f>IF(OR(I383="×",AV387="×"),"×","●")</f>
        <v>●</v>
      </c>
      <c r="AW383" s="171">
        <f>IF(AV383="●",IF(I383="定","-",I383),"-")</f>
        <v>0</v>
      </c>
      <c r="AX383" s="45"/>
      <c r="AY383" s="153"/>
      <c r="AZ383" s="171"/>
      <c r="BA383" s="45"/>
      <c r="BB383" s="45"/>
      <c r="BC383" s="45"/>
      <c r="BD383" s="45"/>
      <c r="BE383" s="3"/>
      <c r="BF383" s="3"/>
      <c r="BG383" s="3"/>
      <c r="BH383" s="3"/>
    </row>
    <row r="384" spans="3:60" ht="14.1" customHeight="1" x14ac:dyDescent="0.15">
      <c r="C384" s="263"/>
      <c r="D384" s="266"/>
      <c r="E384" s="269"/>
      <c r="F384" s="269"/>
      <c r="G384" s="263"/>
      <c r="H384" s="269"/>
      <c r="I384" s="532"/>
      <c r="J384" s="533"/>
      <c r="K384" s="534"/>
      <c r="L384" s="516"/>
      <c r="M384" s="517"/>
      <c r="N384" s="517"/>
      <c r="O384" s="517"/>
      <c r="P384" s="523"/>
      <c r="Q384" s="524"/>
      <c r="R384" s="524"/>
      <c r="S384" s="524"/>
      <c r="T384" s="524"/>
      <c r="U384" s="525"/>
      <c r="V384" s="240"/>
      <c r="W384" s="240"/>
      <c r="X384" s="241"/>
      <c r="Y384" s="247"/>
      <c r="Z384" s="248"/>
      <c r="AA384" s="249"/>
      <c r="AB384" s="256"/>
      <c r="AC384" s="257"/>
      <c r="AD384" s="257"/>
      <c r="AE384" s="258"/>
      <c r="AF384" s="200"/>
      <c r="AG384" s="201"/>
      <c r="AH384" s="202"/>
      <c r="AI384" s="209"/>
      <c r="AJ384" s="209"/>
      <c r="AK384" s="210"/>
      <c r="AL384" s="213"/>
      <c r="AM384" s="213"/>
      <c r="AN384" s="213"/>
      <c r="AO384" s="213"/>
      <c r="AP384" s="214"/>
      <c r="AQ384" s="127"/>
      <c r="AR384" s="127"/>
      <c r="AT384" s="153"/>
      <c r="AU384" s="171"/>
      <c r="AV384" s="153"/>
      <c r="AW384" s="171"/>
      <c r="AX384" s="45"/>
      <c r="AY384" s="153"/>
      <c r="AZ384" s="171"/>
      <c r="BA384" s="45"/>
      <c r="BB384" s="45"/>
      <c r="BC384" s="45"/>
      <c r="BD384" s="45"/>
      <c r="BE384" s="3"/>
      <c r="BF384" s="3"/>
      <c r="BG384" s="3"/>
      <c r="BH384" s="3"/>
    </row>
    <row r="385" spans="3:60" ht="14.1" customHeight="1" x14ac:dyDescent="0.15">
      <c r="C385" s="263"/>
      <c r="D385" s="266"/>
      <c r="E385" s="269"/>
      <c r="F385" s="269"/>
      <c r="G385" s="263"/>
      <c r="H385" s="269"/>
      <c r="I385" s="532"/>
      <c r="J385" s="533"/>
      <c r="K385" s="534"/>
      <c r="L385" s="516"/>
      <c r="M385" s="517"/>
      <c r="N385" s="517"/>
      <c r="O385" s="517"/>
      <c r="P385" s="523"/>
      <c r="Q385" s="524"/>
      <c r="R385" s="524"/>
      <c r="S385" s="524"/>
      <c r="T385" s="524"/>
      <c r="U385" s="525"/>
      <c r="V385" s="240"/>
      <c r="W385" s="240"/>
      <c r="X385" s="241"/>
      <c r="Y385" s="247"/>
      <c r="Z385" s="248"/>
      <c r="AA385" s="249"/>
      <c r="AB385" s="256"/>
      <c r="AC385" s="257"/>
      <c r="AD385" s="257"/>
      <c r="AE385" s="258"/>
      <c r="AF385" s="200"/>
      <c r="AG385" s="201"/>
      <c r="AH385" s="202"/>
      <c r="AI385" s="209"/>
      <c r="AJ385" s="209"/>
      <c r="AK385" s="210"/>
      <c r="AL385" s="213"/>
      <c r="AM385" s="213"/>
      <c r="AN385" s="213"/>
      <c r="AO385" s="213"/>
      <c r="AP385" s="214"/>
      <c r="AQ385" s="127"/>
      <c r="AR385" s="127"/>
      <c r="AT385" s="153"/>
      <c r="AU385" s="171"/>
      <c r="AV385" s="153"/>
      <c r="AW385" s="171"/>
      <c r="AX385" s="45"/>
      <c r="AY385" s="153"/>
      <c r="AZ385" s="171"/>
      <c r="BA385" s="45"/>
      <c r="BB385" s="45"/>
      <c r="BC385" s="45"/>
      <c r="BD385" s="45"/>
      <c r="BE385" s="3"/>
      <c r="BF385" s="3"/>
      <c r="BG385" s="3"/>
      <c r="BH385" s="3"/>
    </row>
    <row r="386" spans="3:60" ht="14.1" customHeight="1" x14ac:dyDescent="0.15">
      <c r="C386" s="264"/>
      <c r="D386" s="267"/>
      <c r="E386" s="270"/>
      <c r="F386" s="270"/>
      <c r="G386" s="264"/>
      <c r="H386" s="270"/>
      <c r="I386" s="535"/>
      <c r="J386" s="536"/>
      <c r="K386" s="537"/>
      <c r="L386" s="518"/>
      <c r="M386" s="519"/>
      <c r="N386" s="519"/>
      <c r="O386" s="519"/>
      <c r="P386" s="526"/>
      <c r="Q386" s="527"/>
      <c r="R386" s="527"/>
      <c r="S386" s="527"/>
      <c r="T386" s="527"/>
      <c r="U386" s="528"/>
      <c r="V386" s="242"/>
      <c r="W386" s="242"/>
      <c r="X386" s="243"/>
      <c r="Y386" s="250"/>
      <c r="Z386" s="251"/>
      <c r="AA386" s="252"/>
      <c r="AB386" s="259"/>
      <c r="AC386" s="260"/>
      <c r="AD386" s="260"/>
      <c r="AE386" s="261"/>
      <c r="AF386" s="203"/>
      <c r="AG386" s="204"/>
      <c r="AH386" s="205"/>
      <c r="AI386" s="209"/>
      <c r="AJ386" s="209"/>
      <c r="AK386" s="210"/>
      <c r="AL386" s="215"/>
      <c r="AM386" s="215"/>
      <c r="AN386" s="215"/>
      <c r="AO386" s="215"/>
      <c r="AP386" s="216"/>
      <c r="AQ386" s="127"/>
      <c r="AR386" s="127"/>
      <c r="AT386" s="153"/>
      <c r="AU386" s="171"/>
      <c r="AV386" s="153"/>
      <c r="AW386" s="171"/>
      <c r="AX386" s="45"/>
      <c r="AY386" s="153"/>
      <c r="AZ386" s="171"/>
      <c r="BA386" s="45"/>
      <c r="BB386" s="45"/>
      <c r="BC386" s="45"/>
      <c r="BD386" s="45"/>
      <c r="BE386" s="3"/>
      <c r="BF386" s="3"/>
      <c r="BG386" s="3"/>
      <c r="BH386" s="3"/>
    </row>
    <row r="387" spans="3:60" ht="14.1" customHeight="1" x14ac:dyDescent="0.15">
      <c r="C387" s="262">
        <v>5</v>
      </c>
      <c r="D387" s="265" t="s">
        <v>118</v>
      </c>
      <c r="E387" s="268">
        <v>27</v>
      </c>
      <c r="F387" s="268" t="s">
        <v>119</v>
      </c>
      <c r="G387" s="262" t="s">
        <v>124</v>
      </c>
      <c r="H387" s="268"/>
      <c r="I387" s="532"/>
      <c r="J387" s="533"/>
      <c r="K387" s="534"/>
      <c r="L387" s="514">
        <f t="shared" ref="L387" si="139">$M$229</f>
        <v>0</v>
      </c>
      <c r="M387" s="515"/>
      <c r="N387" s="515"/>
      <c r="O387" s="515"/>
      <c r="P387" s="520">
        <f t="shared" si="87"/>
        <v>0</v>
      </c>
      <c r="Q387" s="521"/>
      <c r="R387" s="521"/>
      <c r="S387" s="521"/>
      <c r="T387" s="521"/>
      <c r="U387" s="522"/>
      <c r="V387" s="238">
        <f t="shared" ref="V387" si="140">IF(AND(I387="△",AV387="●"),IF(L387=0,20,20+ROUNDDOWN((L387-1000)/1000,0)*20),0)</f>
        <v>0</v>
      </c>
      <c r="W387" s="238"/>
      <c r="X387" s="239"/>
      <c r="Y387" s="244">
        <f t="shared" ref="Y387" si="141">IF(AND(I387="△",AV387="●"),IF(P387&gt;=10,P387*0.2,0),0)</f>
        <v>0</v>
      </c>
      <c r="Z387" s="245"/>
      <c r="AA387" s="246"/>
      <c r="AB387" s="253">
        <f t="shared" ref="AB387" si="142">V387+Y387</f>
        <v>0</v>
      </c>
      <c r="AC387" s="254"/>
      <c r="AD387" s="254"/>
      <c r="AE387" s="255"/>
      <c r="AF387" s="200">
        <v>1</v>
      </c>
      <c r="AG387" s="201"/>
      <c r="AH387" s="202"/>
      <c r="AI387" s="206">
        <f>IF(AF387=1,$AL$37,IF(AF387=2,$AL$55,IF(AF387=3,$AL$74,IF(AF387=4,$AL$93,IF(AF387=5,$AL$112,IF(AF387=6,$AL$131,IF(AF387=7,$AL$150,IF(AF387=8,$AL$169,IF(AF387=9,$AL$188,IF(AF387=10,$AL$207,0))))))))))</f>
        <v>0</v>
      </c>
      <c r="AJ387" s="207"/>
      <c r="AK387" s="208"/>
      <c r="AL387" s="211">
        <f>IF(I387="○",AB387,ROUNDUP(AB387*AI387,1))</f>
        <v>0</v>
      </c>
      <c r="AM387" s="211"/>
      <c r="AN387" s="211"/>
      <c r="AO387" s="211"/>
      <c r="AP387" s="212"/>
      <c r="AQ387" s="127"/>
      <c r="AR387" s="127"/>
      <c r="AT387" s="153"/>
      <c r="AU387" s="171"/>
      <c r="AV387" s="153" t="str">
        <f>IF(OR(I387="×",AV391="×"),"×","●")</f>
        <v>●</v>
      </c>
      <c r="AW387" s="171">
        <f>IF(AV387="●",IF(I387="定","-",I387),"-")</f>
        <v>0</v>
      </c>
      <c r="AX387" s="45"/>
      <c r="AY387" s="153"/>
      <c r="AZ387" s="171"/>
      <c r="BA387" s="45"/>
      <c r="BB387" s="45"/>
      <c r="BC387" s="45"/>
      <c r="BD387" s="45"/>
      <c r="BE387" s="3"/>
      <c r="BF387" s="3"/>
      <c r="BG387" s="3"/>
      <c r="BH387" s="3"/>
    </row>
    <row r="388" spans="3:60" ht="14.1" customHeight="1" x14ac:dyDescent="0.15">
      <c r="C388" s="263"/>
      <c r="D388" s="266"/>
      <c r="E388" s="269"/>
      <c r="F388" s="269"/>
      <c r="G388" s="263"/>
      <c r="H388" s="269"/>
      <c r="I388" s="532"/>
      <c r="J388" s="533"/>
      <c r="K388" s="534"/>
      <c r="L388" s="516"/>
      <c r="M388" s="517"/>
      <c r="N388" s="517"/>
      <c r="O388" s="517"/>
      <c r="P388" s="523"/>
      <c r="Q388" s="524"/>
      <c r="R388" s="524"/>
      <c r="S388" s="524"/>
      <c r="T388" s="524"/>
      <c r="U388" s="525"/>
      <c r="V388" s="240"/>
      <c r="W388" s="240"/>
      <c r="X388" s="241"/>
      <c r="Y388" s="247"/>
      <c r="Z388" s="248"/>
      <c r="AA388" s="249"/>
      <c r="AB388" s="256"/>
      <c r="AC388" s="257"/>
      <c r="AD388" s="257"/>
      <c r="AE388" s="258"/>
      <c r="AF388" s="200"/>
      <c r="AG388" s="201"/>
      <c r="AH388" s="202"/>
      <c r="AI388" s="209"/>
      <c r="AJ388" s="209"/>
      <c r="AK388" s="210"/>
      <c r="AL388" s="213"/>
      <c r="AM388" s="213"/>
      <c r="AN388" s="213"/>
      <c r="AO388" s="213"/>
      <c r="AP388" s="214"/>
      <c r="AQ388" s="127"/>
      <c r="AR388" s="127"/>
      <c r="AT388" s="153"/>
      <c r="AU388" s="171"/>
      <c r="AV388" s="153"/>
      <c r="AW388" s="171"/>
      <c r="AX388" s="45"/>
      <c r="AY388" s="153"/>
      <c r="AZ388" s="171"/>
      <c r="BA388" s="45"/>
      <c r="BB388" s="45"/>
      <c r="BC388" s="45"/>
      <c r="BD388" s="45"/>
      <c r="BE388" s="3"/>
      <c r="BF388" s="3"/>
      <c r="BG388" s="3"/>
      <c r="BH388" s="3"/>
    </row>
    <row r="389" spans="3:60" ht="14.1" customHeight="1" x14ac:dyDescent="0.15">
      <c r="C389" s="263"/>
      <c r="D389" s="266"/>
      <c r="E389" s="269"/>
      <c r="F389" s="269"/>
      <c r="G389" s="263"/>
      <c r="H389" s="269"/>
      <c r="I389" s="532"/>
      <c r="J389" s="533"/>
      <c r="K389" s="534"/>
      <c r="L389" s="516"/>
      <c r="M389" s="517"/>
      <c r="N389" s="517"/>
      <c r="O389" s="517"/>
      <c r="P389" s="523"/>
      <c r="Q389" s="524"/>
      <c r="R389" s="524"/>
      <c r="S389" s="524"/>
      <c r="T389" s="524"/>
      <c r="U389" s="525"/>
      <c r="V389" s="240"/>
      <c r="W389" s="240"/>
      <c r="X389" s="241"/>
      <c r="Y389" s="247"/>
      <c r="Z389" s="248"/>
      <c r="AA389" s="249"/>
      <c r="AB389" s="256"/>
      <c r="AC389" s="257"/>
      <c r="AD389" s="257"/>
      <c r="AE389" s="258"/>
      <c r="AF389" s="200"/>
      <c r="AG389" s="201"/>
      <c r="AH389" s="202"/>
      <c r="AI389" s="209"/>
      <c r="AJ389" s="209"/>
      <c r="AK389" s="210"/>
      <c r="AL389" s="213"/>
      <c r="AM389" s="213"/>
      <c r="AN389" s="213"/>
      <c r="AO389" s="213"/>
      <c r="AP389" s="214"/>
      <c r="AQ389" s="127"/>
      <c r="AR389" s="127"/>
      <c r="AT389" s="153"/>
      <c r="AU389" s="171"/>
      <c r="AV389" s="153"/>
      <c r="AW389" s="171"/>
      <c r="AX389" s="45"/>
      <c r="AY389" s="153"/>
      <c r="AZ389" s="171"/>
      <c r="BA389" s="45"/>
      <c r="BB389" s="45"/>
      <c r="BC389" s="45"/>
      <c r="BD389" s="45"/>
      <c r="BE389" s="3"/>
      <c r="BF389" s="3"/>
      <c r="BG389" s="3"/>
      <c r="BH389" s="3"/>
    </row>
    <row r="390" spans="3:60" ht="14.1" customHeight="1" x14ac:dyDescent="0.15">
      <c r="C390" s="264"/>
      <c r="D390" s="267"/>
      <c r="E390" s="270"/>
      <c r="F390" s="270"/>
      <c r="G390" s="264"/>
      <c r="H390" s="270"/>
      <c r="I390" s="535"/>
      <c r="J390" s="536"/>
      <c r="K390" s="537"/>
      <c r="L390" s="518"/>
      <c r="M390" s="519"/>
      <c r="N390" s="519"/>
      <c r="O390" s="519"/>
      <c r="P390" s="526"/>
      <c r="Q390" s="527"/>
      <c r="R390" s="527"/>
      <c r="S390" s="527"/>
      <c r="T390" s="527"/>
      <c r="U390" s="528"/>
      <c r="V390" s="242"/>
      <c r="W390" s="242"/>
      <c r="X390" s="243"/>
      <c r="Y390" s="250"/>
      <c r="Z390" s="251"/>
      <c r="AA390" s="252"/>
      <c r="AB390" s="259"/>
      <c r="AC390" s="260"/>
      <c r="AD390" s="260"/>
      <c r="AE390" s="261"/>
      <c r="AF390" s="203"/>
      <c r="AG390" s="204"/>
      <c r="AH390" s="205"/>
      <c r="AI390" s="209"/>
      <c r="AJ390" s="209"/>
      <c r="AK390" s="210"/>
      <c r="AL390" s="215"/>
      <c r="AM390" s="215"/>
      <c r="AN390" s="215"/>
      <c r="AO390" s="215"/>
      <c r="AP390" s="216"/>
      <c r="AQ390" s="127"/>
      <c r="AR390" s="127"/>
      <c r="AT390" s="153"/>
      <c r="AU390" s="171"/>
      <c r="AV390" s="153"/>
      <c r="AW390" s="171"/>
      <c r="AX390" s="45"/>
      <c r="AY390" s="153"/>
      <c r="AZ390" s="171"/>
      <c r="BA390" s="45"/>
      <c r="BB390" s="45"/>
      <c r="BC390" s="45"/>
      <c r="BD390" s="45"/>
      <c r="BE390" s="3"/>
      <c r="BF390" s="3"/>
      <c r="BG390" s="3"/>
      <c r="BH390" s="3"/>
    </row>
    <row r="391" spans="3:60" ht="14.1" customHeight="1" x14ac:dyDescent="0.15">
      <c r="C391" s="262">
        <v>5</v>
      </c>
      <c r="D391" s="265" t="s">
        <v>118</v>
      </c>
      <c r="E391" s="268">
        <v>28</v>
      </c>
      <c r="F391" s="268" t="s">
        <v>119</v>
      </c>
      <c r="G391" s="262" t="s">
        <v>125</v>
      </c>
      <c r="H391" s="268"/>
      <c r="I391" s="532"/>
      <c r="J391" s="533"/>
      <c r="K391" s="534"/>
      <c r="L391" s="514">
        <f t="shared" ref="L391" si="143">$M$229</f>
        <v>0</v>
      </c>
      <c r="M391" s="515"/>
      <c r="N391" s="515"/>
      <c r="O391" s="515"/>
      <c r="P391" s="520">
        <f t="shared" si="87"/>
        <v>0</v>
      </c>
      <c r="Q391" s="521"/>
      <c r="R391" s="521"/>
      <c r="S391" s="521"/>
      <c r="T391" s="521"/>
      <c r="U391" s="522"/>
      <c r="V391" s="238">
        <f t="shared" ref="V391" si="144">IF(AND(I391="△",AV391="●"),IF(L391=0,20,20+ROUNDDOWN((L391-1000)/1000,0)*20),0)</f>
        <v>0</v>
      </c>
      <c r="W391" s="238"/>
      <c r="X391" s="239"/>
      <c r="Y391" s="244">
        <f t="shared" ref="Y391" si="145">IF(AND(I391="△",AV391="●"),IF(P391&gt;=10,P391*0.2,0),0)</f>
        <v>0</v>
      </c>
      <c r="Z391" s="245"/>
      <c r="AA391" s="246"/>
      <c r="AB391" s="253">
        <f t="shared" ref="AB391" si="146">V391+Y391</f>
        <v>0</v>
      </c>
      <c r="AC391" s="254"/>
      <c r="AD391" s="254"/>
      <c r="AE391" s="255"/>
      <c r="AF391" s="200">
        <v>1</v>
      </c>
      <c r="AG391" s="201"/>
      <c r="AH391" s="202"/>
      <c r="AI391" s="206">
        <f>IF(AF391=1,$AL$37,IF(AF391=2,$AL$55,IF(AF391=3,$AL$74,IF(AF391=4,$AL$93,IF(AF391=5,$AL$112,IF(AF391=6,$AL$131,IF(AF391=7,$AL$150,IF(AF391=8,$AL$169,IF(AF391=9,$AL$188,IF(AF391=10,$AL$207,0))))))))))</f>
        <v>0</v>
      </c>
      <c r="AJ391" s="207"/>
      <c r="AK391" s="208"/>
      <c r="AL391" s="211">
        <f>IF(I391="○",AB391,ROUNDUP(AB391*AI391,1))</f>
        <v>0</v>
      </c>
      <c r="AM391" s="211"/>
      <c r="AN391" s="211"/>
      <c r="AO391" s="211"/>
      <c r="AP391" s="212"/>
      <c r="AQ391" s="127"/>
      <c r="AR391" s="127"/>
      <c r="AT391" s="153"/>
      <c r="AU391" s="171"/>
      <c r="AV391" s="153" t="str">
        <f>IF(OR(I391="×",AV395="×"),"×","●")</f>
        <v>●</v>
      </c>
      <c r="AW391" s="171">
        <f>IF(AV391="●",IF(I391="定","-",I391),"-")</f>
        <v>0</v>
      </c>
      <c r="AX391" s="45"/>
      <c r="AY391" s="153"/>
      <c r="AZ391" s="171"/>
      <c r="BA391" s="45"/>
      <c r="BB391" s="45"/>
      <c r="BC391" s="45"/>
      <c r="BD391" s="45"/>
      <c r="BE391" s="3"/>
      <c r="BF391" s="3"/>
      <c r="BG391" s="3"/>
      <c r="BH391" s="3"/>
    </row>
    <row r="392" spans="3:60" ht="14.1" customHeight="1" x14ac:dyDescent="0.15">
      <c r="C392" s="263"/>
      <c r="D392" s="266"/>
      <c r="E392" s="269"/>
      <c r="F392" s="269"/>
      <c r="G392" s="263"/>
      <c r="H392" s="269"/>
      <c r="I392" s="532"/>
      <c r="J392" s="533"/>
      <c r="K392" s="534"/>
      <c r="L392" s="516"/>
      <c r="M392" s="517"/>
      <c r="N392" s="517"/>
      <c r="O392" s="517"/>
      <c r="P392" s="523"/>
      <c r="Q392" s="524"/>
      <c r="R392" s="524"/>
      <c r="S392" s="524"/>
      <c r="T392" s="524"/>
      <c r="U392" s="525"/>
      <c r="V392" s="240"/>
      <c r="W392" s="240"/>
      <c r="X392" s="241"/>
      <c r="Y392" s="247"/>
      <c r="Z392" s="248"/>
      <c r="AA392" s="249"/>
      <c r="AB392" s="256"/>
      <c r="AC392" s="257"/>
      <c r="AD392" s="257"/>
      <c r="AE392" s="258"/>
      <c r="AF392" s="200"/>
      <c r="AG392" s="201"/>
      <c r="AH392" s="202"/>
      <c r="AI392" s="209"/>
      <c r="AJ392" s="209"/>
      <c r="AK392" s="210"/>
      <c r="AL392" s="213"/>
      <c r="AM392" s="213"/>
      <c r="AN392" s="213"/>
      <c r="AO392" s="213"/>
      <c r="AP392" s="214"/>
      <c r="AQ392" s="127"/>
      <c r="AR392" s="127"/>
      <c r="AT392" s="153"/>
      <c r="AU392" s="171"/>
      <c r="AV392" s="153"/>
      <c r="AW392" s="171"/>
      <c r="AX392" s="45"/>
      <c r="AY392" s="153"/>
      <c r="AZ392" s="171"/>
      <c r="BA392" s="45"/>
      <c r="BB392" s="45"/>
      <c r="BC392" s="45"/>
      <c r="BD392" s="45"/>
      <c r="BE392" s="3"/>
      <c r="BF392" s="3"/>
      <c r="BG392" s="3"/>
      <c r="BH392" s="3"/>
    </row>
    <row r="393" spans="3:60" ht="14.1" customHeight="1" x14ac:dyDescent="0.15">
      <c r="C393" s="263"/>
      <c r="D393" s="266"/>
      <c r="E393" s="269"/>
      <c r="F393" s="269"/>
      <c r="G393" s="263"/>
      <c r="H393" s="269"/>
      <c r="I393" s="532"/>
      <c r="J393" s="533"/>
      <c r="K393" s="534"/>
      <c r="L393" s="516"/>
      <c r="M393" s="517"/>
      <c r="N393" s="517"/>
      <c r="O393" s="517"/>
      <c r="P393" s="523"/>
      <c r="Q393" s="524"/>
      <c r="R393" s="524"/>
      <c r="S393" s="524"/>
      <c r="T393" s="524"/>
      <c r="U393" s="525"/>
      <c r="V393" s="240"/>
      <c r="W393" s="240"/>
      <c r="X393" s="241"/>
      <c r="Y393" s="247"/>
      <c r="Z393" s="248"/>
      <c r="AA393" s="249"/>
      <c r="AB393" s="256"/>
      <c r="AC393" s="257"/>
      <c r="AD393" s="257"/>
      <c r="AE393" s="258"/>
      <c r="AF393" s="200"/>
      <c r="AG393" s="201"/>
      <c r="AH393" s="202"/>
      <c r="AI393" s="209"/>
      <c r="AJ393" s="209"/>
      <c r="AK393" s="210"/>
      <c r="AL393" s="213"/>
      <c r="AM393" s="213"/>
      <c r="AN393" s="213"/>
      <c r="AO393" s="213"/>
      <c r="AP393" s="214"/>
      <c r="AQ393" s="127"/>
      <c r="AR393" s="127"/>
      <c r="AT393" s="153"/>
      <c r="AU393" s="171"/>
      <c r="AV393" s="153"/>
      <c r="AW393" s="171"/>
      <c r="AX393" s="45"/>
      <c r="AY393" s="153"/>
      <c r="AZ393" s="171"/>
      <c r="BA393" s="45"/>
      <c r="BB393" s="45"/>
      <c r="BC393" s="45"/>
      <c r="BD393" s="45"/>
      <c r="BE393" s="3"/>
      <c r="BF393" s="3"/>
      <c r="BG393" s="3"/>
      <c r="BH393" s="3"/>
    </row>
    <row r="394" spans="3:60" ht="14.1" customHeight="1" x14ac:dyDescent="0.15">
      <c r="C394" s="264"/>
      <c r="D394" s="267"/>
      <c r="E394" s="270"/>
      <c r="F394" s="270"/>
      <c r="G394" s="264"/>
      <c r="H394" s="270"/>
      <c r="I394" s="535"/>
      <c r="J394" s="536"/>
      <c r="K394" s="537"/>
      <c r="L394" s="518"/>
      <c r="M394" s="519"/>
      <c r="N394" s="519"/>
      <c r="O394" s="519"/>
      <c r="P394" s="526"/>
      <c r="Q394" s="527"/>
      <c r="R394" s="527"/>
      <c r="S394" s="527"/>
      <c r="T394" s="527"/>
      <c r="U394" s="528"/>
      <c r="V394" s="242"/>
      <c r="W394" s="242"/>
      <c r="X394" s="243"/>
      <c r="Y394" s="250"/>
      <c r="Z394" s="251"/>
      <c r="AA394" s="252"/>
      <c r="AB394" s="259"/>
      <c r="AC394" s="260"/>
      <c r="AD394" s="260"/>
      <c r="AE394" s="261"/>
      <c r="AF394" s="203"/>
      <c r="AG394" s="204"/>
      <c r="AH394" s="205"/>
      <c r="AI394" s="209"/>
      <c r="AJ394" s="209"/>
      <c r="AK394" s="210"/>
      <c r="AL394" s="215"/>
      <c r="AM394" s="215"/>
      <c r="AN394" s="215"/>
      <c r="AO394" s="215"/>
      <c r="AP394" s="216"/>
      <c r="AQ394" s="127"/>
      <c r="AR394" s="127"/>
      <c r="AT394" s="153"/>
      <c r="AU394" s="171"/>
      <c r="AV394" s="153"/>
      <c r="AW394" s="171"/>
      <c r="AX394" s="45"/>
      <c r="AY394" s="153"/>
      <c r="AZ394" s="171"/>
      <c r="BA394" s="45"/>
      <c r="BB394" s="45"/>
      <c r="BC394" s="45"/>
      <c r="BD394" s="45"/>
      <c r="BE394" s="3"/>
      <c r="BF394" s="3"/>
      <c r="BG394" s="3"/>
      <c r="BH394" s="3"/>
    </row>
    <row r="395" spans="3:60" ht="14.1" customHeight="1" x14ac:dyDescent="0.15">
      <c r="C395" s="296">
        <v>5</v>
      </c>
      <c r="D395" s="299" t="s">
        <v>118</v>
      </c>
      <c r="E395" s="302">
        <v>29</v>
      </c>
      <c r="F395" s="302" t="s">
        <v>119</v>
      </c>
      <c r="G395" s="296" t="s">
        <v>126</v>
      </c>
      <c r="H395" s="302"/>
      <c r="I395" s="532"/>
      <c r="J395" s="533"/>
      <c r="K395" s="534"/>
      <c r="L395" s="514">
        <f t="shared" ref="L395" si="147">$M$229</f>
        <v>0</v>
      </c>
      <c r="M395" s="515"/>
      <c r="N395" s="515"/>
      <c r="O395" s="515"/>
      <c r="P395" s="520">
        <f t="shared" si="87"/>
        <v>0</v>
      </c>
      <c r="Q395" s="521"/>
      <c r="R395" s="521"/>
      <c r="S395" s="521"/>
      <c r="T395" s="521"/>
      <c r="U395" s="522"/>
      <c r="V395" s="238">
        <f t="shared" ref="V395" si="148">IF(AND(I395="○",AV395="●"),IF(L395=0,20,20+ROUNDDOWN((L395-1000)/1000,0)*20),0)</f>
        <v>0</v>
      </c>
      <c r="W395" s="238"/>
      <c r="X395" s="239"/>
      <c r="Y395" s="244">
        <f t="shared" ref="Y395" si="149">IF(AND(I395="○",AV395="●"),IF(P395&gt;=10,P395*0.2,0),0)</f>
        <v>0</v>
      </c>
      <c r="Z395" s="245"/>
      <c r="AA395" s="246"/>
      <c r="AB395" s="253">
        <f t="shared" ref="AB395" si="150">V395+Y395</f>
        <v>0</v>
      </c>
      <c r="AC395" s="254"/>
      <c r="AD395" s="254"/>
      <c r="AE395" s="255"/>
      <c r="AF395" s="287"/>
      <c r="AG395" s="288"/>
      <c r="AH395" s="289"/>
      <c r="AI395" s="284"/>
      <c r="AJ395" s="285"/>
      <c r="AK395" s="286"/>
      <c r="AL395" s="211">
        <f>IF(I395="○",AB395,ROUNDUP(AB395*AI395,1))</f>
        <v>0</v>
      </c>
      <c r="AM395" s="211"/>
      <c r="AN395" s="211"/>
      <c r="AO395" s="211"/>
      <c r="AP395" s="212"/>
      <c r="AQ395" s="127"/>
      <c r="AR395" s="127"/>
      <c r="AT395" s="153">
        <f>$AL395-ROUNDUP($AL395*$AL$37,1)</f>
        <v>0</v>
      </c>
      <c r="AU395" s="153"/>
      <c r="AV395" s="153" t="str">
        <f>IF(OR(I395="×",AV399="×"),"×","●")</f>
        <v>●</v>
      </c>
      <c r="AW395" s="171">
        <f>IF(AV395="●",IF(I395="定","-",I395),"-")</f>
        <v>0</v>
      </c>
      <c r="AX395" s="45"/>
      <c r="AY395" s="153"/>
      <c r="AZ395" s="153"/>
      <c r="BA395" s="45"/>
      <c r="BB395" s="45"/>
      <c r="BC395" s="45"/>
      <c r="BD395" s="45"/>
      <c r="BE395" s="3"/>
      <c r="BF395" s="3"/>
      <c r="BG395" s="3"/>
      <c r="BH395" s="3"/>
    </row>
    <row r="396" spans="3:60" ht="14.1" customHeight="1" x14ac:dyDescent="0.15">
      <c r="C396" s="297"/>
      <c r="D396" s="300"/>
      <c r="E396" s="303"/>
      <c r="F396" s="303"/>
      <c r="G396" s="297"/>
      <c r="H396" s="303"/>
      <c r="I396" s="532"/>
      <c r="J396" s="533"/>
      <c r="K396" s="534"/>
      <c r="L396" s="516"/>
      <c r="M396" s="517"/>
      <c r="N396" s="517"/>
      <c r="O396" s="517"/>
      <c r="P396" s="523"/>
      <c r="Q396" s="524"/>
      <c r="R396" s="524"/>
      <c r="S396" s="524"/>
      <c r="T396" s="524"/>
      <c r="U396" s="525"/>
      <c r="V396" s="240"/>
      <c r="W396" s="240"/>
      <c r="X396" s="241"/>
      <c r="Y396" s="247"/>
      <c r="Z396" s="248"/>
      <c r="AA396" s="249"/>
      <c r="AB396" s="256"/>
      <c r="AC396" s="257"/>
      <c r="AD396" s="257"/>
      <c r="AE396" s="258"/>
      <c r="AF396" s="290"/>
      <c r="AG396" s="291"/>
      <c r="AH396" s="292"/>
      <c r="AI396" s="285"/>
      <c r="AJ396" s="285"/>
      <c r="AK396" s="286"/>
      <c r="AL396" s="213"/>
      <c r="AM396" s="213"/>
      <c r="AN396" s="213"/>
      <c r="AO396" s="213"/>
      <c r="AP396" s="214"/>
      <c r="AQ396" s="127"/>
      <c r="AR396" s="127"/>
      <c r="AT396" s="153"/>
      <c r="AU396" s="153"/>
      <c r="AV396" s="153"/>
      <c r="AW396" s="171"/>
      <c r="AX396" s="45"/>
      <c r="AY396" s="153"/>
      <c r="AZ396" s="153"/>
      <c r="BA396" s="45"/>
      <c r="BB396" s="45"/>
      <c r="BC396" s="45"/>
      <c r="BD396" s="45"/>
      <c r="BE396" s="3"/>
      <c r="BF396" s="3"/>
      <c r="BG396" s="3"/>
      <c r="BH396" s="3"/>
    </row>
    <row r="397" spans="3:60" ht="14.1" customHeight="1" x14ac:dyDescent="0.15">
      <c r="C397" s="297"/>
      <c r="D397" s="300"/>
      <c r="E397" s="303"/>
      <c r="F397" s="303"/>
      <c r="G397" s="297"/>
      <c r="H397" s="303"/>
      <c r="I397" s="532"/>
      <c r="J397" s="533"/>
      <c r="K397" s="534"/>
      <c r="L397" s="516"/>
      <c r="M397" s="517"/>
      <c r="N397" s="517"/>
      <c r="O397" s="517"/>
      <c r="P397" s="523"/>
      <c r="Q397" s="524"/>
      <c r="R397" s="524"/>
      <c r="S397" s="524"/>
      <c r="T397" s="524"/>
      <c r="U397" s="525"/>
      <c r="V397" s="240"/>
      <c r="W397" s="240"/>
      <c r="X397" s="241"/>
      <c r="Y397" s="247"/>
      <c r="Z397" s="248"/>
      <c r="AA397" s="249"/>
      <c r="AB397" s="256"/>
      <c r="AC397" s="257"/>
      <c r="AD397" s="257"/>
      <c r="AE397" s="258"/>
      <c r="AF397" s="290"/>
      <c r="AG397" s="291"/>
      <c r="AH397" s="292"/>
      <c r="AI397" s="285"/>
      <c r="AJ397" s="285"/>
      <c r="AK397" s="286"/>
      <c r="AL397" s="213"/>
      <c r="AM397" s="213"/>
      <c r="AN397" s="213"/>
      <c r="AO397" s="213"/>
      <c r="AP397" s="214"/>
      <c r="AQ397" s="127"/>
      <c r="AR397" s="127"/>
      <c r="AT397" s="153"/>
      <c r="AU397" s="153"/>
      <c r="AV397" s="153"/>
      <c r="AW397" s="171"/>
      <c r="AX397" s="45"/>
      <c r="AY397" s="153"/>
      <c r="AZ397" s="153"/>
      <c r="BA397" s="45"/>
      <c r="BB397" s="45"/>
      <c r="BC397" s="45"/>
      <c r="BD397" s="45"/>
      <c r="BE397" s="3"/>
      <c r="BF397" s="3"/>
      <c r="BG397" s="3"/>
      <c r="BH397" s="3"/>
    </row>
    <row r="398" spans="3:60" ht="14.1" customHeight="1" x14ac:dyDescent="0.15">
      <c r="C398" s="298"/>
      <c r="D398" s="301"/>
      <c r="E398" s="304"/>
      <c r="F398" s="304"/>
      <c r="G398" s="298"/>
      <c r="H398" s="304"/>
      <c r="I398" s="535"/>
      <c r="J398" s="536"/>
      <c r="K398" s="537"/>
      <c r="L398" s="518"/>
      <c r="M398" s="519"/>
      <c r="N398" s="519"/>
      <c r="O398" s="519"/>
      <c r="P398" s="526"/>
      <c r="Q398" s="527"/>
      <c r="R398" s="527"/>
      <c r="S398" s="527"/>
      <c r="T398" s="527"/>
      <c r="U398" s="528"/>
      <c r="V398" s="242"/>
      <c r="W398" s="242"/>
      <c r="X398" s="243"/>
      <c r="Y398" s="250"/>
      <c r="Z398" s="251"/>
      <c r="AA398" s="252"/>
      <c r="AB398" s="259"/>
      <c r="AC398" s="260"/>
      <c r="AD398" s="260"/>
      <c r="AE398" s="261"/>
      <c r="AF398" s="293"/>
      <c r="AG398" s="294"/>
      <c r="AH398" s="295"/>
      <c r="AI398" s="285"/>
      <c r="AJ398" s="285"/>
      <c r="AK398" s="286"/>
      <c r="AL398" s="215"/>
      <c r="AM398" s="215"/>
      <c r="AN398" s="215"/>
      <c r="AO398" s="215"/>
      <c r="AP398" s="216"/>
      <c r="AQ398" s="127"/>
      <c r="AR398" s="127"/>
      <c r="AT398" s="153"/>
      <c r="AU398" s="153"/>
      <c r="AV398" s="153"/>
      <c r="AW398" s="171"/>
      <c r="AX398" s="45"/>
      <c r="AY398" s="153"/>
      <c r="AZ398" s="153"/>
      <c r="BA398" s="45"/>
      <c r="BB398" s="45"/>
      <c r="BC398" s="45"/>
      <c r="BD398" s="45"/>
      <c r="BE398" s="3"/>
      <c r="BF398" s="3"/>
      <c r="BG398" s="3"/>
      <c r="BH398" s="3"/>
    </row>
    <row r="399" spans="3:60" ht="14.1" customHeight="1" x14ac:dyDescent="0.15">
      <c r="C399" s="296">
        <v>5</v>
      </c>
      <c r="D399" s="299" t="s">
        <v>118</v>
      </c>
      <c r="E399" s="302">
        <v>30</v>
      </c>
      <c r="F399" s="302" t="s">
        <v>119</v>
      </c>
      <c r="G399" s="296" t="s">
        <v>127</v>
      </c>
      <c r="H399" s="302"/>
      <c r="I399" s="532"/>
      <c r="J399" s="533"/>
      <c r="K399" s="534"/>
      <c r="L399" s="514">
        <f t="shared" ref="L399" si="151">$M$229</f>
        <v>0</v>
      </c>
      <c r="M399" s="515"/>
      <c r="N399" s="515"/>
      <c r="O399" s="515"/>
      <c r="P399" s="520">
        <f t="shared" ref="P399:P403" si="152">$M$236</f>
        <v>0</v>
      </c>
      <c r="Q399" s="521"/>
      <c r="R399" s="521"/>
      <c r="S399" s="521"/>
      <c r="T399" s="521"/>
      <c r="U399" s="522"/>
      <c r="V399" s="238">
        <f t="shared" ref="V399" si="153">IF(AND(I399="○",AV399="●"),IF(L399=0,20,20+ROUNDDOWN((L399-1000)/1000,0)*20),0)</f>
        <v>0</v>
      </c>
      <c r="W399" s="238"/>
      <c r="X399" s="239"/>
      <c r="Y399" s="244">
        <f t="shared" ref="Y399" si="154">IF(AND(I399="○",AV399="●"),IF(P399&gt;=10,P399*0.2,0),0)</f>
        <v>0</v>
      </c>
      <c r="Z399" s="245"/>
      <c r="AA399" s="246"/>
      <c r="AB399" s="253">
        <f t="shared" ref="AB399" si="155">V399+Y399</f>
        <v>0</v>
      </c>
      <c r="AC399" s="254"/>
      <c r="AD399" s="254"/>
      <c r="AE399" s="255"/>
      <c r="AF399" s="287"/>
      <c r="AG399" s="288"/>
      <c r="AH399" s="289"/>
      <c r="AI399" s="284"/>
      <c r="AJ399" s="285"/>
      <c r="AK399" s="286"/>
      <c r="AL399" s="211">
        <f>IF(I399="○",AB399,ROUNDUP(AB399*AI399,1))</f>
        <v>0</v>
      </c>
      <c r="AM399" s="211"/>
      <c r="AN399" s="211"/>
      <c r="AO399" s="211"/>
      <c r="AP399" s="212"/>
      <c r="AQ399" s="127"/>
      <c r="AR399" s="127"/>
      <c r="AT399" s="153">
        <f>$AL399-ROUNDUP($AL399*$AL$37,1)</f>
        <v>0</v>
      </c>
      <c r="AU399" s="153"/>
      <c r="AV399" s="153" t="str">
        <f>IF(OR(I399="×",AV403="×"),"×","●")</f>
        <v>●</v>
      </c>
      <c r="AW399" s="171">
        <f>IF(AV399="●",IF(I399="定","-",I399),"-")</f>
        <v>0</v>
      </c>
      <c r="AX399" s="45"/>
      <c r="AY399" s="153"/>
      <c r="AZ399" s="153"/>
      <c r="BA399" s="45"/>
      <c r="BB399" s="45"/>
      <c r="BC399" s="45"/>
      <c r="BD399" s="45"/>
      <c r="BE399" s="3"/>
      <c r="BF399" s="3"/>
      <c r="BG399" s="3"/>
      <c r="BH399" s="3"/>
    </row>
    <row r="400" spans="3:60" ht="14.1" customHeight="1" x14ac:dyDescent="0.15">
      <c r="C400" s="297"/>
      <c r="D400" s="300"/>
      <c r="E400" s="303"/>
      <c r="F400" s="303"/>
      <c r="G400" s="297"/>
      <c r="H400" s="303"/>
      <c r="I400" s="532"/>
      <c r="J400" s="533"/>
      <c r="K400" s="534"/>
      <c r="L400" s="516"/>
      <c r="M400" s="517"/>
      <c r="N400" s="517"/>
      <c r="O400" s="517"/>
      <c r="P400" s="523"/>
      <c r="Q400" s="524"/>
      <c r="R400" s="524"/>
      <c r="S400" s="524"/>
      <c r="T400" s="524"/>
      <c r="U400" s="525"/>
      <c r="V400" s="240"/>
      <c r="W400" s="240"/>
      <c r="X400" s="241"/>
      <c r="Y400" s="247"/>
      <c r="Z400" s="248"/>
      <c r="AA400" s="249"/>
      <c r="AB400" s="256"/>
      <c r="AC400" s="257"/>
      <c r="AD400" s="257"/>
      <c r="AE400" s="258"/>
      <c r="AF400" s="290"/>
      <c r="AG400" s="291"/>
      <c r="AH400" s="292"/>
      <c r="AI400" s="285"/>
      <c r="AJ400" s="285"/>
      <c r="AK400" s="286"/>
      <c r="AL400" s="213"/>
      <c r="AM400" s="213"/>
      <c r="AN400" s="213"/>
      <c r="AO400" s="213"/>
      <c r="AP400" s="214"/>
      <c r="AQ400" s="127"/>
      <c r="AR400" s="127"/>
      <c r="AT400" s="153"/>
      <c r="AU400" s="153"/>
      <c r="AV400" s="153"/>
      <c r="AW400" s="171"/>
      <c r="AX400" s="45"/>
      <c r="AY400" s="153"/>
      <c r="AZ400" s="153"/>
      <c r="BA400" s="45"/>
      <c r="BB400" s="45"/>
      <c r="BC400" s="45"/>
      <c r="BD400" s="45"/>
      <c r="BE400" s="3"/>
      <c r="BF400" s="3"/>
      <c r="BG400" s="3"/>
      <c r="BH400" s="3"/>
    </row>
    <row r="401" spans="3:62" ht="14.1" customHeight="1" x14ac:dyDescent="0.15">
      <c r="C401" s="297"/>
      <c r="D401" s="300"/>
      <c r="E401" s="303"/>
      <c r="F401" s="303"/>
      <c r="G401" s="297"/>
      <c r="H401" s="303"/>
      <c r="I401" s="532"/>
      <c r="J401" s="533"/>
      <c r="K401" s="534"/>
      <c r="L401" s="516"/>
      <c r="M401" s="517"/>
      <c r="N401" s="517"/>
      <c r="O401" s="517"/>
      <c r="P401" s="523"/>
      <c r="Q401" s="524"/>
      <c r="R401" s="524"/>
      <c r="S401" s="524"/>
      <c r="T401" s="524"/>
      <c r="U401" s="525"/>
      <c r="V401" s="240"/>
      <c r="W401" s="240"/>
      <c r="X401" s="241"/>
      <c r="Y401" s="247"/>
      <c r="Z401" s="248"/>
      <c r="AA401" s="249"/>
      <c r="AB401" s="256"/>
      <c r="AC401" s="257"/>
      <c r="AD401" s="257"/>
      <c r="AE401" s="258"/>
      <c r="AF401" s="290"/>
      <c r="AG401" s="291"/>
      <c r="AH401" s="292"/>
      <c r="AI401" s="285"/>
      <c r="AJ401" s="285"/>
      <c r="AK401" s="286"/>
      <c r="AL401" s="213"/>
      <c r="AM401" s="213"/>
      <c r="AN401" s="213"/>
      <c r="AO401" s="213"/>
      <c r="AP401" s="214"/>
      <c r="AQ401" s="127"/>
      <c r="AR401" s="127"/>
      <c r="AT401" s="153"/>
      <c r="AU401" s="153"/>
      <c r="AV401" s="153"/>
      <c r="AW401" s="171"/>
      <c r="AX401" s="45"/>
      <c r="AY401" s="153"/>
      <c r="AZ401" s="153"/>
      <c r="BA401" s="45"/>
      <c r="BB401" s="45"/>
      <c r="BC401" s="45"/>
      <c r="BD401" s="45"/>
      <c r="BE401" s="3"/>
      <c r="BF401" s="3"/>
      <c r="BG401" s="3"/>
      <c r="BH401" s="3"/>
    </row>
    <row r="402" spans="3:62" ht="14.1" customHeight="1" x14ac:dyDescent="0.15">
      <c r="C402" s="298"/>
      <c r="D402" s="301"/>
      <c r="E402" s="304"/>
      <c r="F402" s="304"/>
      <c r="G402" s="298"/>
      <c r="H402" s="304"/>
      <c r="I402" s="535"/>
      <c r="J402" s="536"/>
      <c r="K402" s="537"/>
      <c r="L402" s="518"/>
      <c r="M402" s="519"/>
      <c r="N402" s="519"/>
      <c r="O402" s="519"/>
      <c r="P402" s="526"/>
      <c r="Q402" s="527"/>
      <c r="R402" s="527"/>
      <c r="S402" s="527"/>
      <c r="T402" s="527"/>
      <c r="U402" s="528"/>
      <c r="V402" s="242"/>
      <c r="W402" s="242"/>
      <c r="X402" s="243"/>
      <c r="Y402" s="250"/>
      <c r="Z402" s="251"/>
      <c r="AA402" s="252"/>
      <c r="AB402" s="259"/>
      <c r="AC402" s="260"/>
      <c r="AD402" s="260"/>
      <c r="AE402" s="261"/>
      <c r="AF402" s="293"/>
      <c r="AG402" s="294"/>
      <c r="AH402" s="295"/>
      <c r="AI402" s="285"/>
      <c r="AJ402" s="285"/>
      <c r="AK402" s="286"/>
      <c r="AL402" s="215"/>
      <c r="AM402" s="215"/>
      <c r="AN402" s="215"/>
      <c r="AO402" s="215"/>
      <c r="AP402" s="216"/>
      <c r="AQ402" s="127"/>
      <c r="AR402" s="127"/>
      <c r="AT402" s="153"/>
      <c r="AU402" s="153"/>
      <c r="AV402" s="153"/>
      <c r="AW402" s="171"/>
      <c r="AX402" s="45"/>
      <c r="AY402" s="153"/>
      <c r="AZ402" s="153"/>
      <c r="BA402" s="45"/>
      <c r="BB402" s="45"/>
      <c r="BC402" s="45"/>
      <c r="BD402" s="45"/>
      <c r="BE402" s="3"/>
      <c r="BF402" s="3"/>
      <c r="BG402" s="3"/>
      <c r="BH402" s="3"/>
    </row>
    <row r="403" spans="3:62" ht="14.1" customHeight="1" x14ac:dyDescent="0.15">
      <c r="C403" s="262">
        <v>5</v>
      </c>
      <c r="D403" s="265" t="s">
        <v>118</v>
      </c>
      <c r="E403" s="268">
        <v>31</v>
      </c>
      <c r="F403" s="268" t="s">
        <v>119</v>
      </c>
      <c r="G403" s="262" t="s">
        <v>128</v>
      </c>
      <c r="H403" s="268"/>
      <c r="I403" s="532"/>
      <c r="J403" s="533"/>
      <c r="K403" s="534"/>
      <c r="L403" s="514">
        <f t="shared" ref="L403" si="156">$M$229</f>
        <v>0</v>
      </c>
      <c r="M403" s="515"/>
      <c r="N403" s="515"/>
      <c r="O403" s="515"/>
      <c r="P403" s="520">
        <f t="shared" si="152"/>
        <v>0</v>
      </c>
      <c r="Q403" s="521"/>
      <c r="R403" s="521"/>
      <c r="S403" s="521"/>
      <c r="T403" s="521"/>
      <c r="U403" s="522"/>
      <c r="V403" s="238">
        <f>IF(AND(I403="△",AV403="●"),IF(L403=0,20,20+ROUNDDOWN((L403-1000)/1000,0)*20),0)</f>
        <v>0</v>
      </c>
      <c r="W403" s="238"/>
      <c r="X403" s="239"/>
      <c r="Y403" s="244">
        <f>IF(AND(I403="△",AV403="●"),IF(P403&gt;=10,P403*0.2,0),0)</f>
        <v>0</v>
      </c>
      <c r="Z403" s="245"/>
      <c r="AA403" s="246"/>
      <c r="AB403" s="253">
        <f t="shared" ref="AB403" si="157">V403+Y403</f>
        <v>0</v>
      </c>
      <c r="AC403" s="254"/>
      <c r="AD403" s="254"/>
      <c r="AE403" s="255"/>
      <c r="AF403" s="200">
        <v>1</v>
      </c>
      <c r="AG403" s="201"/>
      <c r="AH403" s="202"/>
      <c r="AI403" s="206">
        <f>IF(AF403=1,$AL$37,IF(AF403=2,$AL$55,IF(AF403=3,$AL$74,IF(AF403=4,$AL$93,IF(AF403=5,$AL$112,IF(AF403=6,$AL$131,IF(AF403=7,$AL$150,IF(AF403=8,$AL$169,IF(AF403=9,$AL$188,IF(AF403=10,$AL$207,0))))))))))</f>
        <v>0</v>
      </c>
      <c r="AJ403" s="207"/>
      <c r="AK403" s="208"/>
      <c r="AL403" s="211">
        <f>IF(I403="○",AB403,ROUNDUP(AB403*AI403,1))</f>
        <v>0</v>
      </c>
      <c r="AM403" s="211"/>
      <c r="AN403" s="211"/>
      <c r="AO403" s="211"/>
      <c r="AP403" s="212"/>
      <c r="AQ403" s="127"/>
      <c r="AR403" s="127"/>
      <c r="AT403" s="153"/>
      <c r="AU403" s="171"/>
      <c r="AV403" s="153" t="str">
        <f>IF(I403="×","×","●")</f>
        <v>●</v>
      </c>
      <c r="AW403" s="171">
        <f>IF(AV403="●",IF(I403="定","-",I403),"-")</f>
        <v>0</v>
      </c>
      <c r="AX403" s="45"/>
      <c r="AY403" s="153"/>
      <c r="AZ403" s="171"/>
      <c r="BA403" s="45"/>
      <c r="BB403" s="45"/>
      <c r="BC403" s="45"/>
      <c r="BD403" s="45"/>
      <c r="BE403" s="3"/>
      <c r="BF403" s="3"/>
      <c r="BG403" s="3"/>
      <c r="BH403" s="3"/>
    </row>
    <row r="404" spans="3:62" ht="14.1" customHeight="1" x14ac:dyDescent="0.15">
      <c r="C404" s="263"/>
      <c r="D404" s="266"/>
      <c r="E404" s="269"/>
      <c r="F404" s="269"/>
      <c r="G404" s="263"/>
      <c r="H404" s="269"/>
      <c r="I404" s="532"/>
      <c r="J404" s="533"/>
      <c r="K404" s="534"/>
      <c r="L404" s="516"/>
      <c r="M404" s="517"/>
      <c r="N404" s="517"/>
      <c r="O404" s="517"/>
      <c r="P404" s="523"/>
      <c r="Q404" s="524"/>
      <c r="R404" s="524"/>
      <c r="S404" s="524"/>
      <c r="T404" s="524"/>
      <c r="U404" s="525"/>
      <c r="V404" s="240"/>
      <c r="W404" s="240"/>
      <c r="X404" s="241"/>
      <c r="Y404" s="247"/>
      <c r="Z404" s="248"/>
      <c r="AA404" s="249"/>
      <c r="AB404" s="256"/>
      <c r="AC404" s="257"/>
      <c r="AD404" s="257"/>
      <c r="AE404" s="258"/>
      <c r="AF404" s="200"/>
      <c r="AG404" s="201"/>
      <c r="AH404" s="202"/>
      <c r="AI404" s="209"/>
      <c r="AJ404" s="209"/>
      <c r="AK404" s="210"/>
      <c r="AL404" s="213"/>
      <c r="AM404" s="213"/>
      <c r="AN404" s="213"/>
      <c r="AO404" s="213"/>
      <c r="AP404" s="214"/>
      <c r="AQ404" s="127"/>
      <c r="AR404" s="127"/>
      <c r="AT404" s="153"/>
      <c r="AU404" s="171"/>
      <c r="AV404" s="153"/>
      <c r="AW404" s="171"/>
      <c r="AX404" s="45"/>
      <c r="AY404" s="153"/>
      <c r="AZ404" s="171"/>
      <c r="BA404" s="45"/>
      <c r="BB404" s="45"/>
      <c r="BC404" s="45"/>
      <c r="BD404" s="45"/>
      <c r="BE404" s="3"/>
      <c r="BF404" s="3"/>
      <c r="BG404" s="3"/>
      <c r="BH404" s="3"/>
    </row>
    <row r="405" spans="3:62" ht="14.1" customHeight="1" x14ac:dyDescent="0.15">
      <c r="C405" s="263"/>
      <c r="D405" s="266"/>
      <c r="E405" s="269"/>
      <c r="F405" s="269"/>
      <c r="G405" s="263"/>
      <c r="H405" s="269"/>
      <c r="I405" s="532"/>
      <c r="J405" s="533"/>
      <c r="K405" s="534"/>
      <c r="L405" s="516"/>
      <c r="M405" s="517"/>
      <c r="N405" s="517"/>
      <c r="O405" s="517"/>
      <c r="P405" s="523"/>
      <c r="Q405" s="524"/>
      <c r="R405" s="524"/>
      <c r="S405" s="524"/>
      <c r="T405" s="524"/>
      <c r="U405" s="525"/>
      <c r="V405" s="240"/>
      <c r="W405" s="240"/>
      <c r="X405" s="241"/>
      <c r="Y405" s="247"/>
      <c r="Z405" s="248"/>
      <c r="AA405" s="249"/>
      <c r="AB405" s="256"/>
      <c r="AC405" s="257"/>
      <c r="AD405" s="257"/>
      <c r="AE405" s="258"/>
      <c r="AF405" s="200"/>
      <c r="AG405" s="201"/>
      <c r="AH405" s="202"/>
      <c r="AI405" s="209"/>
      <c r="AJ405" s="209"/>
      <c r="AK405" s="210"/>
      <c r="AL405" s="213"/>
      <c r="AM405" s="213"/>
      <c r="AN405" s="213"/>
      <c r="AO405" s="213"/>
      <c r="AP405" s="214"/>
      <c r="AQ405" s="127"/>
      <c r="AR405" s="127"/>
      <c r="AT405" s="153"/>
      <c r="AU405" s="171"/>
      <c r="AV405" s="153"/>
      <c r="AW405" s="171"/>
      <c r="AX405" s="45"/>
      <c r="AY405" s="153"/>
      <c r="AZ405" s="171"/>
      <c r="BA405" s="45"/>
      <c r="BB405" s="45"/>
      <c r="BC405" s="45"/>
      <c r="BD405" s="45"/>
      <c r="BE405" s="3"/>
      <c r="BF405" s="3"/>
      <c r="BG405" s="3"/>
      <c r="BH405" s="3"/>
    </row>
    <row r="406" spans="3:62" ht="14.1" customHeight="1" thickBot="1" x14ac:dyDescent="0.2">
      <c r="C406" s="264"/>
      <c r="D406" s="267"/>
      <c r="E406" s="270"/>
      <c r="F406" s="270"/>
      <c r="G406" s="264"/>
      <c r="H406" s="270"/>
      <c r="I406" s="535"/>
      <c r="J406" s="536"/>
      <c r="K406" s="537"/>
      <c r="L406" s="518"/>
      <c r="M406" s="519"/>
      <c r="N406" s="519"/>
      <c r="O406" s="519"/>
      <c r="P406" s="526"/>
      <c r="Q406" s="527"/>
      <c r="R406" s="527"/>
      <c r="S406" s="527"/>
      <c r="T406" s="527"/>
      <c r="U406" s="528"/>
      <c r="V406" s="242"/>
      <c r="W406" s="242"/>
      <c r="X406" s="243"/>
      <c r="Y406" s="250"/>
      <c r="Z406" s="251"/>
      <c r="AA406" s="252"/>
      <c r="AB406" s="259"/>
      <c r="AC406" s="260"/>
      <c r="AD406" s="260"/>
      <c r="AE406" s="261"/>
      <c r="AF406" s="203"/>
      <c r="AG406" s="204"/>
      <c r="AH406" s="205"/>
      <c r="AI406" s="209"/>
      <c r="AJ406" s="209"/>
      <c r="AK406" s="210"/>
      <c r="AL406" s="215"/>
      <c r="AM406" s="215"/>
      <c r="AN406" s="215"/>
      <c r="AO406" s="215"/>
      <c r="AP406" s="216"/>
      <c r="AQ406" s="127"/>
      <c r="AR406" s="127"/>
      <c r="AT406" s="153"/>
      <c r="AU406" s="171"/>
      <c r="AV406" s="153"/>
      <c r="AW406" s="171"/>
      <c r="AX406" s="45"/>
      <c r="AY406" s="153"/>
      <c r="AZ406" s="171"/>
      <c r="BA406" s="45"/>
      <c r="BB406" s="45"/>
      <c r="BC406" s="45"/>
      <c r="BD406" s="45"/>
      <c r="BE406" s="3"/>
      <c r="BF406" s="3"/>
      <c r="BG406" s="3"/>
      <c r="BH406" s="3"/>
    </row>
    <row r="407" spans="3:62" ht="14.1" customHeight="1" thickTop="1" x14ac:dyDescent="0.15">
      <c r="C407" s="172" t="s">
        <v>132</v>
      </c>
      <c r="D407" s="173"/>
      <c r="E407" s="173"/>
      <c r="F407" s="173"/>
      <c r="G407" s="173"/>
      <c r="H407" s="173"/>
      <c r="I407" s="173"/>
      <c r="J407" s="173"/>
      <c r="K407" s="173"/>
      <c r="L407" s="173"/>
      <c r="M407" s="173"/>
      <c r="N407" s="173"/>
      <c r="O407" s="173"/>
      <c r="P407" s="173"/>
      <c r="Q407" s="173"/>
      <c r="R407" s="173"/>
      <c r="S407" s="173"/>
      <c r="T407" s="173"/>
      <c r="U407" s="173"/>
      <c r="V407" s="173"/>
      <c r="W407" s="173"/>
      <c r="X407" s="173"/>
      <c r="Y407" s="173"/>
      <c r="Z407" s="173"/>
      <c r="AA407" s="173"/>
      <c r="AB407" s="173"/>
      <c r="AC407" s="173"/>
      <c r="AD407" s="173"/>
      <c r="AE407" s="173"/>
      <c r="AF407" s="173"/>
      <c r="AG407" s="173"/>
      <c r="AH407" s="174"/>
      <c r="AI407" s="181">
        <f>SUM(AL327:AP406)</f>
        <v>0</v>
      </c>
      <c r="AJ407" s="182"/>
      <c r="AK407" s="182"/>
      <c r="AL407" s="182"/>
      <c r="AM407" s="182"/>
      <c r="AN407" s="187" t="s">
        <v>85</v>
      </c>
      <c r="AO407" s="187"/>
      <c r="AP407" s="188"/>
      <c r="AQ407" s="127"/>
      <c r="AR407" s="127"/>
      <c r="AT407" s="193">
        <f>SUM(AT339:AU406)</f>
        <v>0</v>
      </c>
      <c r="AU407" s="194"/>
      <c r="AV407" s="199" t="s">
        <v>137</v>
      </c>
      <c r="AW407" s="154"/>
      <c r="AX407" s="154"/>
      <c r="AY407" s="154"/>
      <c r="AZ407" s="154"/>
      <c r="BA407" s="45"/>
      <c r="BB407" s="45"/>
      <c r="BC407" s="45"/>
      <c r="BD407" s="193">
        <f>AT407</f>
        <v>0</v>
      </c>
      <c r="BE407" s="194"/>
      <c r="BF407" s="199" t="s">
        <v>137</v>
      </c>
      <c r="BG407" s="154"/>
      <c r="BH407" s="154"/>
      <c r="BI407" s="154"/>
      <c r="BJ407" s="154"/>
    </row>
    <row r="408" spans="3:62" ht="14.1" customHeight="1" x14ac:dyDescent="0.15">
      <c r="C408" s="175"/>
      <c r="D408" s="176"/>
      <c r="E408" s="176"/>
      <c r="F408" s="176"/>
      <c r="G408" s="176"/>
      <c r="H408" s="176"/>
      <c r="I408" s="176"/>
      <c r="J408" s="176"/>
      <c r="K408" s="176"/>
      <c r="L408" s="176"/>
      <c r="M408" s="176"/>
      <c r="N408" s="176"/>
      <c r="O408" s="176"/>
      <c r="P408" s="176"/>
      <c r="Q408" s="176"/>
      <c r="R408" s="176"/>
      <c r="S408" s="176"/>
      <c r="T408" s="176"/>
      <c r="U408" s="176"/>
      <c r="V408" s="176"/>
      <c r="W408" s="176"/>
      <c r="X408" s="176"/>
      <c r="Y408" s="176"/>
      <c r="Z408" s="176"/>
      <c r="AA408" s="176"/>
      <c r="AB408" s="176"/>
      <c r="AC408" s="176"/>
      <c r="AD408" s="176"/>
      <c r="AE408" s="176"/>
      <c r="AF408" s="176"/>
      <c r="AG408" s="176"/>
      <c r="AH408" s="177"/>
      <c r="AI408" s="183"/>
      <c r="AJ408" s="184"/>
      <c r="AK408" s="184"/>
      <c r="AL408" s="184"/>
      <c r="AM408" s="184"/>
      <c r="AN408" s="189"/>
      <c r="AO408" s="189"/>
      <c r="AP408" s="190"/>
      <c r="AQ408" s="127"/>
      <c r="AR408" s="127"/>
      <c r="AT408" s="195"/>
      <c r="AU408" s="196"/>
      <c r="AV408" s="199"/>
      <c r="AW408" s="154"/>
      <c r="AX408" s="154"/>
      <c r="AY408" s="154"/>
      <c r="AZ408" s="154"/>
      <c r="BA408" s="45"/>
      <c r="BB408" s="45"/>
      <c r="BC408" s="45"/>
      <c r="BD408" s="195"/>
      <c r="BE408" s="196"/>
      <c r="BF408" s="199"/>
      <c r="BG408" s="154"/>
      <c r="BH408" s="154"/>
      <c r="BI408" s="154"/>
      <c r="BJ408" s="154"/>
    </row>
    <row r="409" spans="3:62" ht="14.1" customHeight="1" x14ac:dyDescent="0.15">
      <c r="C409" s="175"/>
      <c r="D409" s="176"/>
      <c r="E409" s="176"/>
      <c r="F409" s="176"/>
      <c r="G409" s="176"/>
      <c r="H409" s="176"/>
      <c r="I409" s="176"/>
      <c r="J409" s="176"/>
      <c r="K409" s="176"/>
      <c r="L409" s="176"/>
      <c r="M409" s="176"/>
      <c r="N409" s="176"/>
      <c r="O409" s="176"/>
      <c r="P409" s="176"/>
      <c r="Q409" s="176"/>
      <c r="R409" s="176"/>
      <c r="S409" s="176"/>
      <c r="T409" s="176"/>
      <c r="U409" s="176"/>
      <c r="V409" s="176"/>
      <c r="W409" s="176"/>
      <c r="X409" s="176"/>
      <c r="Y409" s="176"/>
      <c r="Z409" s="176"/>
      <c r="AA409" s="176"/>
      <c r="AB409" s="176"/>
      <c r="AC409" s="176"/>
      <c r="AD409" s="176"/>
      <c r="AE409" s="176"/>
      <c r="AF409" s="176"/>
      <c r="AG409" s="176"/>
      <c r="AH409" s="177"/>
      <c r="AI409" s="183"/>
      <c r="AJ409" s="184"/>
      <c r="AK409" s="184"/>
      <c r="AL409" s="184"/>
      <c r="AM409" s="184"/>
      <c r="AN409" s="189"/>
      <c r="AO409" s="189"/>
      <c r="AP409" s="190"/>
      <c r="AQ409" s="127"/>
      <c r="AR409" s="127"/>
      <c r="AT409" s="195"/>
      <c r="AU409" s="196"/>
      <c r="AV409" s="199"/>
      <c r="AW409" s="154"/>
      <c r="AX409" s="154"/>
      <c r="AY409" s="154"/>
      <c r="AZ409" s="154"/>
      <c r="BA409" s="45"/>
      <c r="BB409" s="45"/>
      <c r="BC409" s="45"/>
      <c r="BD409" s="195"/>
      <c r="BE409" s="196"/>
      <c r="BF409" s="199"/>
      <c r="BG409" s="154"/>
      <c r="BH409" s="154"/>
      <c r="BI409" s="154"/>
      <c r="BJ409" s="154"/>
    </row>
    <row r="410" spans="3:62" ht="14.1" customHeight="1" thickBot="1" x14ac:dyDescent="0.2">
      <c r="C410" s="178"/>
      <c r="D410" s="179"/>
      <c r="E410" s="179"/>
      <c r="F410" s="179"/>
      <c r="G410" s="179"/>
      <c r="H410" s="179"/>
      <c r="I410" s="179"/>
      <c r="J410" s="179"/>
      <c r="K410" s="179"/>
      <c r="L410" s="179"/>
      <c r="M410" s="179"/>
      <c r="N410" s="179"/>
      <c r="O410" s="179"/>
      <c r="P410" s="179"/>
      <c r="Q410" s="179"/>
      <c r="R410" s="179"/>
      <c r="S410" s="179"/>
      <c r="T410" s="179"/>
      <c r="U410" s="179"/>
      <c r="V410" s="179"/>
      <c r="W410" s="179"/>
      <c r="X410" s="179"/>
      <c r="Y410" s="179"/>
      <c r="Z410" s="179"/>
      <c r="AA410" s="179"/>
      <c r="AB410" s="179"/>
      <c r="AC410" s="179"/>
      <c r="AD410" s="179"/>
      <c r="AE410" s="179"/>
      <c r="AF410" s="179"/>
      <c r="AG410" s="179"/>
      <c r="AH410" s="180"/>
      <c r="AI410" s="185"/>
      <c r="AJ410" s="186"/>
      <c r="AK410" s="186"/>
      <c r="AL410" s="186"/>
      <c r="AM410" s="186"/>
      <c r="AN410" s="191"/>
      <c r="AO410" s="191"/>
      <c r="AP410" s="192"/>
      <c r="AQ410" s="127"/>
      <c r="AR410" s="127"/>
      <c r="AT410" s="197"/>
      <c r="AU410" s="198"/>
      <c r="AV410" s="199"/>
      <c r="AW410" s="154"/>
      <c r="AX410" s="154"/>
      <c r="AY410" s="154"/>
      <c r="AZ410" s="154"/>
      <c r="BA410" s="45"/>
      <c r="BB410" s="45"/>
      <c r="BC410" s="45"/>
      <c r="BD410" s="197"/>
      <c r="BE410" s="198"/>
      <c r="BF410" s="199"/>
      <c r="BG410" s="154"/>
      <c r="BH410" s="154"/>
      <c r="BI410" s="154"/>
      <c r="BJ410" s="154"/>
    </row>
    <row r="411" spans="3:62" ht="14.1" customHeight="1" thickTop="1" x14ac:dyDescent="0.15">
      <c r="C411" s="263">
        <v>6</v>
      </c>
      <c r="D411" s="266" t="s">
        <v>118</v>
      </c>
      <c r="E411" s="269">
        <v>1</v>
      </c>
      <c r="F411" s="269" t="s">
        <v>119</v>
      </c>
      <c r="G411" s="263" t="s">
        <v>163</v>
      </c>
      <c r="H411" s="269"/>
      <c r="I411" s="532"/>
      <c r="J411" s="533"/>
      <c r="K411" s="534"/>
      <c r="L411" s="514">
        <f>$M$231</f>
        <v>0</v>
      </c>
      <c r="M411" s="515"/>
      <c r="N411" s="515"/>
      <c r="O411" s="515"/>
      <c r="P411" s="541">
        <f>$M$238</f>
        <v>0</v>
      </c>
      <c r="Q411" s="542"/>
      <c r="R411" s="542"/>
      <c r="S411" s="542"/>
      <c r="T411" s="542"/>
      <c r="U411" s="543"/>
      <c r="V411" s="238">
        <f>IF(AND(I411="△",AV411="●"),IF(L411=0,20,20+ROUNDDOWN((L411-1000)/1000,0)*20),0)</f>
        <v>0</v>
      </c>
      <c r="W411" s="238"/>
      <c r="X411" s="239"/>
      <c r="Y411" s="244">
        <f>IF(AND(I411="△",AV411="●"),IF(P411&gt;=10,P411*0.2,0),0)</f>
        <v>0</v>
      </c>
      <c r="Z411" s="245"/>
      <c r="AA411" s="246"/>
      <c r="AB411" s="253">
        <f t="shared" ref="AB411" si="158">V411+Y411</f>
        <v>0</v>
      </c>
      <c r="AC411" s="254"/>
      <c r="AD411" s="254"/>
      <c r="AE411" s="255"/>
      <c r="AF411" s="200">
        <v>1</v>
      </c>
      <c r="AG411" s="201"/>
      <c r="AH411" s="202"/>
      <c r="AI411" s="206">
        <f>IF(AF411=1,$AL$37,IF(AF411=2,$AL$55,IF(AF411=3,$AL$74,IF(AF411=4,$AL$93,IF(AF411=5,$AL$112,IF(AF411=6,$AL$131,IF(AF411=7,$AL$150,IF(AF411=8,$AL$169,IF(AF411=9,$AL$188,IF(AF411=10,$AL$207,0))))))))))</f>
        <v>0</v>
      </c>
      <c r="AJ411" s="207"/>
      <c r="AK411" s="208"/>
      <c r="AL411" s="211">
        <f>IF(I411="○",AB411,ROUNDUP(AB411*AI411,1))</f>
        <v>0</v>
      </c>
      <c r="AM411" s="211"/>
      <c r="AN411" s="211"/>
      <c r="AO411" s="211"/>
      <c r="AP411" s="212"/>
      <c r="AQ411" s="142"/>
      <c r="AR411" s="142"/>
      <c r="AT411" s="45"/>
      <c r="AU411" s="153"/>
      <c r="AV411" s="153" t="str">
        <f>IF(OR(I411="×",AV415="×"),"×","●")</f>
        <v>●</v>
      </c>
      <c r="AW411" s="171">
        <f>IF(AV411="●",IF(I411="定","-",I411),"-")</f>
        <v>0</v>
      </c>
      <c r="AX411" s="45"/>
      <c r="AY411" s="45"/>
      <c r="AZ411" s="45"/>
      <c r="BA411" s="45"/>
      <c r="BB411" s="45"/>
      <c r="BC411" s="45"/>
      <c r="BD411" s="45"/>
      <c r="BE411" s="3"/>
      <c r="BF411" s="3"/>
      <c r="BG411" s="3"/>
      <c r="BH411" s="3"/>
    </row>
    <row r="412" spans="3:62" ht="14.1" customHeight="1" x14ac:dyDescent="0.15">
      <c r="C412" s="263"/>
      <c r="D412" s="266"/>
      <c r="E412" s="269"/>
      <c r="F412" s="269"/>
      <c r="G412" s="263"/>
      <c r="H412" s="269"/>
      <c r="I412" s="532"/>
      <c r="J412" s="533"/>
      <c r="K412" s="534"/>
      <c r="L412" s="516"/>
      <c r="M412" s="517"/>
      <c r="N412" s="517"/>
      <c r="O412" s="517"/>
      <c r="P412" s="523"/>
      <c r="Q412" s="524"/>
      <c r="R412" s="524"/>
      <c r="S412" s="524"/>
      <c r="T412" s="524"/>
      <c r="U412" s="525"/>
      <c r="V412" s="240"/>
      <c r="W412" s="240"/>
      <c r="X412" s="241"/>
      <c r="Y412" s="247"/>
      <c r="Z412" s="248"/>
      <c r="AA412" s="249"/>
      <c r="AB412" s="256"/>
      <c r="AC412" s="257"/>
      <c r="AD412" s="257"/>
      <c r="AE412" s="258"/>
      <c r="AF412" s="200"/>
      <c r="AG412" s="201"/>
      <c r="AH412" s="202"/>
      <c r="AI412" s="209"/>
      <c r="AJ412" s="209"/>
      <c r="AK412" s="210"/>
      <c r="AL412" s="213"/>
      <c r="AM412" s="213"/>
      <c r="AN412" s="213"/>
      <c r="AO412" s="213"/>
      <c r="AP412" s="214"/>
      <c r="AQ412" s="142"/>
      <c r="AR412" s="142"/>
      <c r="AT412" s="45"/>
      <c r="AU412" s="153"/>
      <c r="AV412" s="153"/>
      <c r="AW412" s="171"/>
      <c r="AX412" s="45"/>
      <c r="AY412" s="45"/>
      <c r="AZ412" s="45"/>
      <c r="BA412" s="45"/>
      <c r="BB412" s="45"/>
      <c r="BC412" s="45"/>
      <c r="BD412" s="45"/>
      <c r="BE412" s="3"/>
      <c r="BF412" s="3"/>
      <c r="BG412" s="3"/>
      <c r="BH412" s="3"/>
    </row>
    <row r="413" spans="3:62" ht="14.1" customHeight="1" x14ac:dyDescent="0.15">
      <c r="C413" s="263"/>
      <c r="D413" s="266"/>
      <c r="E413" s="269"/>
      <c r="F413" s="269"/>
      <c r="G413" s="263"/>
      <c r="H413" s="269"/>
      <c r="I413" s="532"/>
      <c r="J413" s="533"/>
      <c r="K413" s="534"/>
      <c r="L413" s="516"/>
      <c r="M413" s="517"/>
      <c r="N413" s="517"/>
      <c r="O413" s="517"/>
      <c r="P413" s="523"/>
      <c r="Q413" s="524"/>
      <c r="R413" s="524"/>
      <c r="S413" s="524"/>
      <c r="T413" s="524"/>
      <c r="U413" s="525"/>
      <c r="V413" s="240"/>
      <c r="W413" s="240"/>
      <c r="X413" s="241"/>
      <c r="Y413" s="247"/>
      <c r="Z413" s="248"/>
      <c r="AA413" s="249"/>
      <c r="AB413" s="256"/>
      <c r="AC413" s="257"/>
      <c r="AD413" s="257"/>
      <c r="AE413" s="258"/>
      <c r="AF413" s="200"/>
      <c r="AG413" s="201"/>
      <c r="AH413" s="202"/>
      <c r="AI413" s="209"/>
      <c r="AJ413" s="209"/>
      <c r="AK413" s="210"/>
      <c r="AL413" s="213"/>
      <c r="AM413" s="213"/>
      <c r="AN413" s="213"/>
      <c r="AO413" s="213"/>
      <c r="AP413" s="214"/>
      <c r="AQ413" s="142"/>
      <c r="AR413" s="142"/>
      <c r="AT413" s="45"/>
      <c r="AU413" s="153"/>
      <c r="AV413" s="153"/>
      <c r="AW413" s="171"/>
      <c r="AX413" s="45"/>
      <c r="AY413" s="45"/>
      <c r="AZ413" s="45"/>
      <c r="BA413" s="45"/>
      <c r="BB413" s="45"/>
      <c r="BC413" s="45"/>
      <c r="BD413" s="45"/>
      <c r="BE413" s="3"/>
      <c r="BF413" s="3"/>
      <c r="BG413" s="3"/>
      <c r="BH413" s="3"/>
    </row>
    <row r="414" spans="3:62" ht="14.1" customHeight="1" x14ac:dyDescent="0.15">
      <c r="C414" s="264"/>
      <c r="D414" s="267"/>
      <c r="E414" s="270"/>
      <c r="F414" s="270"/>
      <c r="G414" s="264"/>
      <c r="H414" s="270"/>
      <c r="I414" s="535"/>
      <c r="J414" s="536"/>
      <c r="K414" s="537"/>
      <c r="L414" s="518"/>
      <c r="M414" s="519"/>
      <c r="N414" s="519"/>
      <c r="O414" s="519"/>
      <c r="P414" s="526"/>
      <c r="Q414" s="527"/>
      <c r="R414" s="527"/>
      <c r="S414" s="527"/>
      <c r="T414" s="527"/>
      <c r="U414" s="528"/>
      <c r="V414" s="242"/>
      <c r="W414" s="242"/>
      <c r="X414" s="243"/>
      <c r="Y414" s="250"/>
      <c r="Z414" s="251"/>
      <c r="AA414" s="252"/>
      <c r="AB414" s="259"/>
      <c r="AC414" s="260"/>
      <c r="AD414" s="260"/>
      <c r="AE414" s="261"/>
      <c r="AF414" s="203"/>
      <c r="AG414" s="204"/>
      <c r="AH414" s="205"/>
      <c r="AI414" s="209"/>
      <c r="AJ414" s="209"/>
      <c r="AK414" s="210"/>
      <c r="AL414" s="215"/>
      <c r="AM414" s="215"/>
      <c r="AN414" s="215"/>
      <c r="AO414" s="215"/>
      <c r="AP414" s="216"/>
      <c r="AQ414" s="142"/>
      <c r="AR414" s="142"/>
      <c r="AT414" s="45"/>
      <c r="AU414" s="153"/>
      <c r="AV414" s="153"/>
      <c r="AW414" s="171"/>
      <c r="AX414" s="45"/>
      <c r="AY414" s="45"/>
      <c r="AZ414" s="45"/>
      <c r="BA414" s="45"/>
      <c r="BB414" s="45"/>
      <c r="BC414" s="45"/>
      <c r="BD414" s="45"/>
      <c r="BE414" s="3"/>
      <c r="BF414" s="3"/>
      <c r="BG414" s="3"/>
      <c r="BH414" s="3"/>
    </row>
    <row r="415" spans="3:62" ht="14.1" customHeight="1" x14ac:dyDescent="0.15">
      <c r="C415" s="262">
        <v>6</v>
      </c>
      <c r="D415" s="265" t="s">
        <v>118</v>
      </c>
      <c r="E415" s="268">
        <v>2</v>
      </c>
      <c r="F415" s="268" t="s">
        <v>119</v>
      </c>
      <c r="G415" s="262" t="s">
        <v>123</v>
      </c>
      <c r="H415" s="268"/>
      <c r="I415" s="532"/>
      <c r="J415" s="533"/>
      <c r="K415" s="534"/>
      <c r="L415" s="514">
        <f t="shared" ref="L415" si="159">$M$231</f>
        <v>0</v>
      </c>
      <c r="M415" s="515"/>
      <c r="N415" s="515"/>
      <c r="O415" s="515"/>
      <c r="P415" s="520">
        <f>$M$238</f>
        <v>0</v>
      </c>
      <c r="Q415" s="521"/>
      <c r="R415" s="521"/>
      <c r="S415" s="521"/>
      <c r="T415" s="521"/>
      <c r="U415" s="522"/>
      <c r="V415" s="238">
        <f t="shared" ref="V415" si="160">IF(AND(I415="△",AV415="●"),IF(L415=0,20,20+ROUNDDOWN((L415-1000)/1000,0)*20),0)</f>
        <v>0</v>
      </c>
      <c r="W415" s="238"/>
      <c r="X415" s="239"/>
      <c r="Y415" s="244">
        <f t="shared" ref="Y415" si="161">IF(AND(I415="△",AV415="●"),IF(P415&gt;=10,P415*0.2,0),0)</f>
        <v>0</v>
      </c>
      <c r="Z415" s="245"/>
      <c r="AA415" s="246"/>
      <c r="AB415" s="253">
        <f t="shared" ref="AB415" si="162">V415+Y415</f>
        <v>0</v>
      </c>
      <c r="AC415" s="254"/>
      <c r="AD415" s="254"/>
      <c r="AE415" s="255"/>
      <c r="AF415" s="200">
        <v>1</v>
      </c>
      <c r="AG415" s="201"/>
      <c r="AH415" s="202"/>
      <c r="AI415" s="206">
        <f>IF(AF415=1,$AL$37,IF(AF415=2,$AL$55,IF(AF415=3,$AL$74,IF(AF415=4,$AL$93,IF(AF415=5,$AL$112,IF(AF415=6,$AL$131,IF(AF415=7,$AL$150,IF(AF415=8,$AL$169,IF(AF415=9,$AL$188,IF(AF415=10,$AL$207,0))))))))))</f>
        <v>0</v>
      </c>
      <c r="AJ415" s="207"/>
      <c r="AK415" s="208"/>
      <c r="AL415" s="211">
        <f>IF(I415="○",AB415,ROUNDUP(AB415*AI415,1))</f>
        <v>0</v>
      </c>
      <c r="AM415" s="211"/>
      <c r="AN415" s="211"/>
      <c r="AO415" s="211"/>
      <c r="AP415" s="212"/>
      <c r="AQ415" s="142"/>
      <c r="AR415" s="142"/>
      <c r="AT415" s="280"/>
      <c r="AU415" s="280"/>
      <c r="AV415" s="153" t="str">
        <f>IF(OR(I415="×",AV419="×"),"×","●")</f>
        <v>●</v>
      </c>
      <c r="AW415" s="171">
        <f>IF(AV415="●",IF(I415="定","-",I415),"-")</f>
        <v>0</v>
      </c>
      <c r="AX415" s="45"/>
      <c r="AY415" s="45"/>
      <c r="AZ415" s="45"/>
      <c r="BA415" s="45"/>
      <c r="BB415" s="45"/>
      <c r="BC415" s="45"/>
      <c r="BD415" s="45"/>
      <c r="BE415" s="3"/>
      <c r="BF415" s="3"/>
      <c r="BG415" s="3"/>
      <c r="BH415" s="3"/>
    </row>
    <row r="416" spans="3:62" ht="14.1" customHeight="1" x14ac:dyDescent="0.15">
      <c r="C416" s="263"/>
      <c r="D416" s="266"/>
      <c r="E416" s="269"/>
      <c r="F416" s="269"/>
      <c r="G416" s="263"/>
      <c r="H416" s="269"/>
      <c r="I416" s="532"/>
      <c r="J416" s="533"/>
      <c r="K416" s="534"/>
      <c r="L416" s="516"/>
      <c r="M416" s="517"/>
      <c r="N416" s="517"/>
      <c r="O416" s="517"/>
      <c r="P416" s="523"/>
      <c r="Q416" s="524"/>
      <c r="R416" s="524"/>
      <c r="S416" s="524"/>
      <c r="T416" s="524"/>
      <c r="U416" s="525"/>
      <c r="V416" s="240"/>
      <c r="W416" s="240"/>
      <c r="X416" s="241"/>
      <c r="Y416" s="247"/>
      <c r="Z416" s="248"/>
      <c r="AA416" s="249"/>
      <c r="AB416" s="256"/>
      <c r="AC416" s="257"/>
      <c r="AD416" s="257"/>
      <c r="AE416" s="258"/>
      <c r="AF416" s="200"/>
      <c r="AG416" s="201"/>
      <c r="AH416" s="202"/>
      <c r="AI416" s="209"/>
      <c r="AJ416" s="209"/>
      <c r="AK416" s="210"/>
      <c r="AL416" s="213"/>
      <c r="AM416" s="213"/>
      <c r="AN416" s="213"/>
      <c r="AO416" s="213"/>
      <c r="AP416" s="214"/>
      <c r="AQ416" s="142"/>
      <c r="AR416" s="142"/>
      <c r="AT416" s="280"/>
      <c r="AU416" s="280"/>
      <c r="AV416" s="153"/>
      <c r="AW416" s="171"/>
      <c r="AX416" s="45"/>
      <c r="AY416" s="45"/>
      <c r="AZ416" s="45"/>
      <c r="BA416" s="45"/>
      <c r="BB416" s="45"/>
      <c r="BC416" s="45"/>
      <c r="BD416" s="45"/>
      <c r="BE416" s="3"/>
      <c r="BF416" s="3"/>
      <c r="BG416" s="3"/>
      <c r="BH416" s="3"/>
    </row>
    <row r="417" spans="3:60" ht="14.1" customHeight="1" x14ac:dyDescent="0.15">
      <c r="C417" s="263"/>
      <c r="D417" s="266"/>
      <c r="E417" s="269"/>
      <c r="F417" s="269"/>
      <c r="G417" s="263"/>
      <c r="H417" s="269"/>
      <c r="I417" s="532"/>
      <c r="J417" s="533"/>
      <c r="K417" s="534"/>
      <c r="L417" s="516"/>
      <c r="M417" s="517"/>
      <c r="N417" s="517"/>
      <c r="O417" s="517"/>
      <c r="P417" s="523"/>
      <c r="Q417" s="524"/>
      <c r="R417" s="524"/>
      <c r="S417" s="524"/>
      <c r="T417" s="524"/>
      <c r="U417" s="525"/>
      <c r="V417" s="240"/>
      <c r="W417" s="240"/>
      <c r="X417" s="241"/>
      <c r="Y417" s="247"/>
      <c r="Z417" s="248"/>
      <c r="AA417" s="249"/>
      <c r="AB417" s="256"/>
      <c r="AC417" s="257"/>
      <c r="AD417" s="257"/>
      <c r="AE417" s="258"/>
      <c r="AF417" s="200"/>
      <c r="AG417" s="201"/>
      <c r="AH417" s="202"/>
      <c r="AI417" s="209"/>
      <c r="AJ417" s="209"/>
      <c r="AK417" s="210"/>
      <c r="AL417" s="213"/>
      <c r="AM417" s="213"/>
      <c r="AN417" s="213"/>
      <c r="AO417" s="213"/>
      <c r="AP417" s="214"/>
      <c r="AQ417" s="142"/>
      <c r="AR417" s="142"/>
      <c r="AT417" s="280"/>
      <c r="AU417" s="280"/>
      <c r="AV417" s="153"/>
      <c r="AW417" s="171"/>
      <c r="AX417" s="45"/>
      <c r="AY417" s="45"/>
      <c r="AZ417" s="45"/>
      <c r="BA417" s="45"/>
      <c r="BB417" s="45"/>
      <c r="BC417" s="45"/>
      <c r="BD417" s="45"/>
      <c r="BE417" s="3"/>
      <c r="BF417" s="3"/>
      <c r="BG417" s="3"/>
      <c r="BH417" s="3"/>
    </row>
    <row r="418" spans="3:60" ht="14.1" customHeight="1" x14ac:dyDescent="0.15">
      <c r="C418" s="264"/>
      <c r="D418" s="267"/>
      <c r="E418" s="270"/>
      <c r="F418" s="270"/>
      <c r="G418" s="264"/>
      <c r="H418" s="270"/>
      <c r="I418" s="535"/>
      <c r="J418" s="536"/>
      <c r="K418" s="537"/>
      <c r="L418" s="518"/>
      <c r="M418" s="519"/>
      <c r="N418" s="519"/>
      <c r="O418" s="519"/>
      <c r="P418" s="526"/>
      <c r="Q418" s="527"/>
      <c r="R418" s="527"/>
      <c r="S418" s="527"/>
      <c r="T418" s="527"/>
      <c r="U418" s="528"/>
      <c r="V418" s="242"/>
      <c r="W418" s="242"/>
      <c r="X418" s="243"/>
      <c r="Y418" s="250"/>
      <c r="Z418" s="251"/>
      <c r="AA418" s="252"/>
      <c r="AB418" s="259"/>
      <c r="AC418" s="260"/>
      <c r="AD418" s="260"/>
      <c r="AE418" s="261"/>
      <c r="AF418" s="203"/>
      <c r="AG418" s="204"/>
      <c r="AH418" s="205"/>
      <c r="AI418" s="209"/>
      <c r="AJ418" s="209"/>
      <c r="AK418" s="210"/>
      <c r="AL418" s="215"/>
      <c r="AM418" s="215"/>
      <c r="AN418" s="215"/>
      <c r="AO418" s="215"/>
      <c r="AP418" s="216"/>
      <c r="AQ418" s="142"/>
      <c r="AR418" s="142"/>
      <c r="AT418" s="280"/>
      <c r="AU418" s="280"/>
      <c r="AV418" s="153"/>
      <c r="AW418" s="171"/>
      <c r="AX418" s="45"/>
      <c r="AY418" s="45"/>
      <c r="AZ418" s="45"/>
      <c r="BA418" s="45"/>
      <c r="BB418" s="45"/>
      <c r="BC418" s="45"/>
      <c r="BD418" s="45"/>
      <c r="BE418" s="3"/>
      <c r="BF418" s="3"/>
      <c r="BG418" s="3"/>
      <c r="BH418" s="3"/>
    </row>
    <row r="419" spans="3:60" ht="14.1" customHeight="1" x14ac:dyDescent="0.15">
      <c r="C419" s="262">
        <v>6</v>
      </c>
      <c r="D419" s="265" t="s">
        <v>118</v>
      </c>
      <c r="E419" s="268">
        <v>3</v>
      </c>
      <c r="F419" s="268" t="s">
        <v>119</v>
      </c>
      <c r="G419" s="262" t="s">
        <v>124</v>
      </c>
      <c r="H419" s="268"/>
      <c r="I419" s="532"/>
      <c r="J419" s="533"/>
      <c r="K419" s="534"/>
      <c r="L419" s="514">
        <f t="shared" ref="L419" si="163">$M$231</f>
        <v>0</v>
      </c>
      <c r="M419" s="515"/>
      <c r="N419" s="515"/>
      <c r="O419" s="515"/>
      <c r="P419" s="520">
        <f t="shared" ref="P419" si="164">$M$238</f>
        <v>0</v>
      </c>
      <c r="Q419" s="521"/>
      <c r="R419" s="521"/>
      <c r="S419" s="521"/>
      <c r="T419" s="521"/>
      <c r="U419" s="522"/>
      <c r="V419" s="238">
        <f t="shared" ref="V419" si="165">IF(AND(I419="△",AV419="●"),IF(L419=0,20,20+ROUNDDOWN((L419-1000)/1000,0)*20),0)</f>
        <v>0</v>
      </c>
      <c r="W419" s="238"/>
      <c r="X419" s="239"/>
      <c r="Y419" s="244">
        <f t="shared" ref="Y419" si="166">IF(AND(I419="△",AV419="●"),IF(P419&gt;=10,P419*0.2,0),0)</f>
        <v>0</v>
      </c>
      <c r="Z419" s="245"/>
      <c r="AA419" s="246"/>
      <c r="AB419" s="253">
        <f t="shared" ref="AB419" si="167">V419+Y419</f>
        <v>0</v>
      </c>
      <c r="AC419" s="254"/>
      <c r="AD419" s="254"/>
      <c r="AE419" s="255"/>
      <c r="AF419" s="200">
        <v>1</v>
      </c>
      <c r="AG419" s="201"/>
      <c r="AH419" s="202"/>
      <c r="AI419" s="206">
        <f>IF(AF419=1,$AL$37,IF(AF419=2,$AL$55,IF(AF419=3,$AL$74,IF(AF419=4,$AL$93,IF(AF419=5,$AL$112,IF(AF419=6,$AL$131,IF(AF419=7,$AL$150,IF(AF419=8,$AL$169,IF(AF419=9,$AL$188,IF(AF419=10,$AL$207,0))))))))))</f>
        <v>0</v>
      </c>
      <c r="AJ419" s="207"/>
      <c r="AK419" s="208"/>
      <c r="AL419" s="211">
        <f>IF(I419="○",AB419,ROUNDUP(AB419*AI419,1))</f>
        <v>0</v>
      </c>
      <c r="AM419" s="211"/>
      <c r="AN419" s="211"/>
      <c r="AO419" s="211"/>
      <c r="AP419" s="212"/>
      <c r="AQ419" s="142"/>
      <c r="AR419" s="142"/>
      <c r="AT419" s="153"/>
      <c r="AU419" s="153"/>
      <c r="AV419" s="153" t="str">
        <f>IF(OR(I419="×",AV423="×"),"×","●")</f>
        <v>●</v>
      </c>
      <c r="AW419" s="171">
        <f>IF(AV419="●",IF(I419="定","-",I419),"-")</f>
        <v>0</v>
      </c>
      <c r="AX419" s="45"/>
      <c r="AY419" s="153"/>
      <c r="AZ419" s="153"/>
      <c r="BA419" s="45"/>
      <c r="BB419" s="45"/>
      <c r="BC419" s="45"/>
      <c r="BD419" s="45"/>
      <c r="BE419" s="3"/>
      <c r="BF419" s="3"/>
      <c r="BG419" s="3"/>
      <c r="BH419" s="3"/>
    </row>
    <row r="420" spans="3:60" ht="14.1" customHeight="1" x14ac:dyDescent="0.15">
      <c r="C420" s="263"/>
      <c r="D420" s="266"/>
      <c r="E420" s="269"/>
      <c r="F420" s="269"/>
      <c r="G420" s="263"/>
      <c r="H420" s="269"/>
      <c r="I420" s="532"/>
      <c r="J420" s="533"/>
      <c r="K420" s="534"/>
      <c r="L420" s="516"/>
      <c r="M420" s="517"/>
      <c r="N420" s="517"/>
      <c r="O420" s="517"/>
      <c r="P420" s="523"/>
      <c r="Q420" s="524"/>
      <c r="R420" s="524"/>
      <c r="S420" s="524"/>
      <c r="T420" s="524"/>
      <c r="U420" s="525"/>
      <c r="V420" s="240"/>
      <c r="W420" s="240"/>
      <c r="X420" s="241"/>
      <c r="Y420" s="247"/>
      <c r="Z420" s="248"/>
      <c r="AA420" s="249"/>
      <c r="AB420" s="256"/>
      <c r="AC420" s="257"/>
      <c r="AD420" s="257"/>
      <c r="AE420" s="258"/>
      <c r="AF420" s="200"/>
      <c r="AG420" s="201"/>
      <c r="AH420" s="202"/>
      <c r="AI420" s="209"/>
      <c r="AJ420" s="209"/>
      <c r="AK420" s="210"/>
      <c r="AL420" s="213"/>
      <c r="AM420" s="213"/>
      <c r="AN420" s="213"/>
      <c r="AO420" s="213"/>
      <c r="AP420" s="214"/>
      <c r="AQ420" s="142"/>
      <c r="AR420" s="142"/>
      <c r="AT420" s="153"/>
      <c r="AU420" s="153"/>
      <c r="AV420" s="153"/>
      <c r="AW420" s="171"/>
      <c r="AX420" s="45"/>
      <c r="AY420" s="153"/>
      <c r="AZ420" s="153"/>
      <c r="BA420" s="45"/>
      <c r="BB420" s="45"/>
      <c r="BC420" s="45"/>
      <c r="BD420" s="45"/>
      <c r="BE420" s="3"/>
      <c r="BF420" s="3"/>
      <c r="BG420" s="3"/>
      <c r="BH420" s="3"/>
    </row>
    <row r="421" spans="3:60" ht="14.1" customHeight="1" x14ac:dyDescent="0.15">
      <c r="C421" s="263"/>
      <c r="D421" s="266"/>
      <c r="E421" s="269"/>
      <c r="F421" s="269"/>
      <c r="G421" s="263"/>
      <c r="H421" s="269"/>
      <c r="I421" s="532"/>
      <c r="J421" s="533"/>
      <c r="K421" s="534"/>
      <c r="L421" s="516"/>
      <c r="M421" s="517"/>
      <c r="N421" s="517"/>
      <c r="O421" s="517"/>
      <c r="P421" s="523"/>
      <c r="Q421" s="524"/>
      <c r="R421" s="524"/>
      <c r="S421" s="524"/>
      <c r="T421" s="524"/>
      <c r="U421" s="525"/>
      <c r="V421" s="240"/>
      <c r="W421" s="240"/>
      <c r="X421" s="241"/>
      <c r="Y421" s="247"/>
      <c r="Z421" s="248"/>
      <c r="AA421" s="249"/>
      <c r="AB421" s="256"/>
      <c r="AC421" s="257"/>
      <c r="AD421" s="257"/>
      <c r="AE421" s="258"/>
      <c r="AF421" s="200"/>
      <c r="AG421" s="201"/>
      <c r="AH421" s="202"/>
      <c r="AI421" s="209"/>
      <c r="AJ421" s="209"/>
      <c r="AK421" s="210"/>
      <c r="AL421" s="213"/>
      <c r="AM421" s="213"/>
      <c r="AN421" s="213"/>
      <c r="AO421" s="213"/>
      <c r="AP421" s="214"/>
      <c r="AQ421" s="142"/>
      <c r="AR421" s="142"/>
      <c r="AT421" s="153"/>
      <c r="AU421" s="153"/>
      <c r="AV421" s="153"/>
      <c r="AW421" s="171"/>
      <c r="AX421" s="45"/>
      <c r="AY421" s="153"/>
      <c r="AZ421" s="153"/>
      <c r="BA421" s="45"/>
      <c r="BB421" s="45"/>
      <c r="BC421" s="45"/>
      <c r="BD421" s="45"/>
      <c r="BE421" s="3"/>
      <c r="BF421" s="3"/>
      <c r="BG421" s="3"/>
      <c r="BH421" s="3"/>
    </row>
    <row r="422" spans="3:60" ht="14.1" customHeight="1" x14ac:dyDescent="0.15">
      <c r="C422" s="264"/>
      <c r="D422" s="267"/>
      <c r="E422" s="270"/>
      <c r="F422" s="270"/>
      <c r="G422" s="264"/>
      <c r="H422" s="270"/>
      <c r="I422" s="535"/>
      <c r="J422" s="536"/>
      <c r="K422" s="537"/>
      <c r="L422" s="518"/>
      <c r="M422" s="519"/>
      <c r="N422" s="519"/>
      <c r="O422" s="519"/>
      <c r="P422" s="526"/>
      <c r="Q422" s="527"/>
      <c r="R422" s="527"/>
      <c r="S422" s="527"/>
      <c r="T422" s="527"/>
      <c r="U422" s="528"/>
      <c r="V422" s="242"/>
      <c r="W422" s="242"/>
      <c r="X422" s="243"/>
      <c r="Y422" s="250"/>
      <c r="Z422" s="251"/>
      <c r="AA422" s="252"/>
      <c r="AB422" s="259"/>
      <c r="AC422" s="260"/>
      <c r="AD422" s="260"/>
      <c r="AE422" s="261"/>
      <c r="AF422" s="203"/>
      <c r="AG422" s="204"/>
      <c r="AH422" s="205"/>
      <c r="AI422" s="209"/>
      <c r="AJ422" s="209"/>
      <c r="AK422" s="210"/>
      <c r="AL422" s="215"/>
      <c r="AM422" s="215"/>
      <c r="AN422" s="215"/>
      <c r="AO422" s="215"/>
      <c r="AP422" s="216"/>
      <c r="AQ422" s="142"/>
      <c r="AR422" s="142"/>
      <c r="AT422" s="153"/>
      <c r="AU422" s="153"/>
      <c r="AV422" s="153"/>
      <c r="AW422" s="171"/>
      <c r="AX422" s="45"/>
      <c r="AY422" s="153"/>
      <c r="AZ422" s="153"/>
      <c r="BA422" s="45"/>
      <c r="BB422" s="45"/>
      <c r="BC422" s="45"/>
      <c r="BD422" s="45"/>
      <c r="BE422" s="3"/>
      <c r="BF422" s="3"/>
      <c r="BG422" s="3"/>
      <c r="BH422" s="3"/>
    </row>
    <row r="423" spans="3:60" ht="14.1" customHeight="1" x14ac:dyDescent="0.15">
      <c r="C423" s="262">
        <v>6</v>
      </c>
      <c r="D423" s="265" t="s">
        <v>118</v>
      </c>
      <c r="E423" s="268">
        <v>4</v>
      </c>
      <c r="F423" s="268" t="s">
        <v>119</v>
      </c>
      <c r="G423" s="262" t="s">
        <v>125</v>
      </c>
      <c r="H423" s="268"/>
      <c r="I423" s="532"/>
      <c r="J423" s="533"/>
      <c r="K423" s="534"/>
      <c r="L423" s="514">
        <f t="shared" ref="L423" si="168">$M$231</f>
        <v>0</v>
      </c>
      <c r="M423" s="515"/>
      <c r="N423" s="515"/>
      <c r="O423" s="515"/>
      <c r="P423" s="520">
        <f t="shared" ref="P423" si="169">$M$238</f>
        <v>0</v>
      </c>
      <c r="Q423" s="521"/>
      <c r="R423" s="521"/>
      <c r="S423" s="521"/>
      <c r="T423" s="521"/>
      <c r="U423" s="522"/>
      <c r="V423" s="238">
        <f t="shared" ref="V423" si="170">IF(AND(I423="△",AV423="●"),IF(L423=0,20,20+ROUNDDOWN((L423-1000)/1000,0)*20),0)</f>
        <v>0</v>
      </c>
      <c r="W423" s="238"/>
      <c r="X423" s="239"/>
      <c r="Y423" s="244">
        <f t="shared" ref="Y423" si="171">IF(AND(I423="△",AV423="●"),IF(P423&gt;=10,P423*0.2,0),0)</f>
        <v>0</v>
      </c>
      <c r="Z423" s="245"/>
      <c r="AA423" s="246"/>
      <c r="AB423" s="253">
        <f t="shared" ref="AB423" si="172">V423+Y423</f>
        <v>0</v>
      </c>
      <c r="AC423" s="254"/>
      <c r="AD423" s="254"/>
      <c r="AE423" s="255"/>
      <c r="AF423" s="200">
        <v>1</v>
      </c>
      <c r="AG423" s="201"/>
      <c r="AH423" s="202"/>
      <c r="AI423" s="206">
        <f>IF(AF423=1,$AL$37,IF(AF423=2,$AL$55,IF(AF423=3,$AL$74,IF(AF423=4,$AL$93,IF(AF423=5,$AL$112,IF(AF423=6,$AL$131,IF(AF423=7,$AL$150,IF(AF423=8,$AL$169,IF(AF423=9,$AL$188,IF(AF423=10,$AL$207,0))))))))))</f>
        <v>0</v>
      </c>
      <c r="AJ423" s="207"/>
      <c r="AK423" s="208"/>
      <c r="AL423" s="211">
        <f t="shared" ref="AL423" si="173">IF(I423="○",AB423,ROUNDUP(AB423*AI423,1))</f>
        <v>0</v>
      </c>
      <c r="AM423" s="211"/>
      <c r="AN423" s="211"/>
      <c r="AO423" s="211"/>
      <c r="AP423" s="212"/>
      <c r="AQ423" s="142"/>
      <c r="AR423" s="142"/>
      <c r="AT423" s="153"/>
      <c r="AU423" s="153"/>
      <c r="AV423" s="153" t="str">
        <f>IF(OR(I423="×",AV427="×"),"×","●")</f>
        <v>●</v>
      </c>
      <c r="AW423" s="171">
        <f>IF(AV423="●",IF(I423="定","-",I423),"-")</f>
        <v>0</v>
      </c>
      <c r="AX423" s="45"/>
      <c r="AY423" s="153"/>
      <c r="AZ423" s="153"/>
      <c r="BA423" s="45"/>
      <c r="BB423" s="45"/>
      <c r="BC423" s="45"/>
      <c r="BD423" s="45"/>
      <c r="BE423" s="3"/>
      <c r="BF423" s="3"/>
      <c r="BG423" s="3"/>
      <c r="BH423" s="3"/>
    </row>
    <row r="424" spans="3:60" ht="14.1" customHeight="1" x14ac:dyDescent="0.15">
      <c r="C424" s="263"/>
      <c r="D424" s="266"/>
      <c r="E424" s="269"/>
      <c r="F424" s="269"/>
      <c r="G424" s="263"/>
      <c r="H424" s="269"/>
      <c r="I424" s="532"/>
      <c r="J424" s="533"/>
      <c r="K424" s="534"/>
      <c r="L424" s="516"/>
      <c r="M424" s="517"/>
      <c r="N424" s="517"/>
      <c r="O424" s="517"/>
      <c r="P424" s="523"/>
      <c r="Q424" s="524"/>
      <c r="R424" s="524"/>
      <c r="S424" s="524"/>
      <c r="T424" s="524"/>
      <c r="U424" s="525"/>
      <c r="V424" s="240"/>
      <c r="W424" s="240"/>
      <c r="X424" s="241"/>
      <c r="Y424" s="247"/>
      <c r="Z424" s="248"/>
      <c r="AA424" s="249"/>
      <c r="AB424" s="256"/>
      <c r="AC424" s="257"/>
      <c r="AD424" s="257"/>
      <c r="AE424" s="258"/>
      <c r="AF424" s="200"/>
      <c r="AG424" s="201"/>
      <c r="AH424" s="202"/>
      <c r="AI424" s="209"/>
      <c r="AJ424" s="209"/>
      <c r="AK424" s="210"/>
      <c r="AL424" s="213"/>
      <c r="AM424" s="213"/>
      <c r="AN424" s="213"/>
      <c r="AO424" s="213"/>
      <c r="AP424" s="214"/>
      <c r="AQ424" s="142"/>
      <c r="AR424" s="142"/>
      <c r="AT424" s="153"/>
      <c r="AU424" s="153"/>
      <c r="AV424" s="153"/>
      <c r="AW424" s="171"/>
      <c r="AX424" s="45"/>
      <c r="AY424" s="153"/>
      <c r="AZ424" s="153"/>
      <c r="BA424" s="45"/>
      <c r="BB424" s="45"/>
      <c r="BC424" s="45"/>
      <c r="BD424" s="45"/>
      <c r="BE424" s="3"/>
      <c r="BF424" s="3"/>
      <c r="BG424" s="3"/>
      <c r="BH424" s="3"/>
    </row>
    <row r="425" spans="3:60" ht="14.1" customHeight="1" x14ac:dyDescent="0.15">
      <c r="C425" s="263"/>
      <c r="D425" s="266"/>
      <c r="E425" s="269"/>
      <c r="F425" s="269"/>
      <c r="G425" s="263"/>
      <c r="H425" s="269"/>
      <c r="I425" s="532"/>
      <c r="J425" s="533"/>
      <c r="K425" s="534"/>
      <c r="L425" s="516"/>
      <c r="M425" s="517"/>
      <c r="N425" s="517"/>
      <c r="O425" s="517"/>
      <c r="P425" s="523"/>
      <c r="Q425" s="524"/>
      <c r="R425" s="524"/>
      <c r="S425" s="524"/>
      <c r="T425" s="524"/>
      <c r="U425" s="525"/>
      <c r="V425" s="240"/>
      <c r="W425" s="240"/>
      <c r="X425" s="241"/>
      <c r="Y425" s="247"/>
      <c r="Z425" s="248"/>
      <c r="AA425" s="249"/>
      <c r="AB425" s="256"/>
      <c r="AC425" s="257"/>
      <c r="AD425" s="257"/>
      <c r="AE425" s="258"/>
      <c r="AF425" s="200"/>
      <c r="AG425" s="201"/>
      <c r="AH425" s="202"/>
      <c r="AI425" s="209"/>
      <c r="AJ425" s="209"/>
      <c r="AK425" s="210"/>
      <c r="AL425" s="213"/>
      <c r="AM425" s="213"/>
      <c r="AN425" s="213"/>
      <c r="AO425" s="213"/>
      <c r="AP425" s="214"/>
      <c r="AQ425" s="142"/>
      <c r="AR425" s="142"/>
      <c r="AT425" s="153"/>
      <c r="AU425" s="153"/>
      <c r="AV425" s="153"/>
      <c r="AW425" s="171"/>
      <c r="AX425" s="45"/>
      <c r="AY425" s="153"/>
      <c r="AZ425" s="153"/>
      <c r="BA425" s="45"/>
      <c r="BB425" s="45"/>
      <c r="BC425" s="45"/>
      <c r="BD425" s="45"/>
      <c r="BE425" s="3"/>
      <c r="BF425" s="3"/>
      <c r="BG425" s="3"/>
      <c r="BH425" s="3"/>
    </row>
    <row r="426" spans="3:60" ht="14.1" customHeight="1" x14ac:dyDescent="0.15">
      <c r="C426" s="264"/>
      <c r="D426" s="267"/>
      <c r="E426" s="270"/>
      <c r="F426" s="270"/>
      <c r="G426" s="264"/>
      <c r="H426" s="270"/>
      <c r="I426" s="535"/>
      <c r="J426" s="536"/>
      <c r="K426" s="537"/>
      <c r="L426" s="518"/>
      <c r="M426" s="519"/>
      <c r="N426" s="519"/>
      <c r="O426" s="519"/>
      <c r="P426" s="526"/>
      <c r="Q426" s="527"/>
      <c r="R426" s="527"/>
      <c r="S426" s="527"/>
      <c r="T426" s="527"/>
      <c r="U426" s="528"/>
      <c r="V426" s="242"/>
      <c r="W426" s="242"/>
      <c r="X426" s="243"/>
      <c r="Y426" s="250"/>
      <c r="Z426" s="251"/>
      <c r="AA426" s="252"/>
      <c r="AB426" s="259"/>
      <c r="AC426" s="260"/>
      <c r="AD426" s="260"/>
      <c r="AE426" s="261"/>
      <c r="AF426" s="203"/>
      <c r="AG426" s="204"/>
      <c r="AH426" s="205"/>
      <c r="AI426" s="209"/>
      <c r="AJ426" s="209"/>
      <c r="AK426" s="210"/>
      <c r="AL426" s="215"/>
      <c r="AM426" s="215"/>
      <c r="AN426" s="215"/>
      <c r="AO426" s="215"/>
      <c r="AP426" s="216"/>
      <c r="AQ426" s="142"/>
      <c r="AR426" s="142"/>
      <c r="AT426" s="153"/>
      <c r="AU426" s="153"/>
      <c r="AV426" s="153"/>
      <c r="AW426" s="171"/>
      <c r="AX426" s="45"/>
      <c r="AY426" s="153"/>
      <c r="AZ426" s="153"/>
      <c r="BA426" s="45"/>
      <c r="BB426" s="45"/>
      <c r="BC426" s="45"/>
      <c r="BD426" s="45"/>
      <c r="BE426" s="3"/>
      <c r="BF426" s="3"/>
      <c r="BG426" s="3"/>
      <c r="BH426" s="3"/>
    </row>
    <row r="427" spans="3:60" ht="14.1" customHeight="1" x14ac:dyDescent="0.15">
      <c r="C427" s="262">
        <v>6</v>
      </c>
      <c r="D427" s="265" t="s">
        <v>118</v>
      </c>
      <c r="E427" s="268">
        <v>5</v>
      </c>
      <c r="F427" s="268" t="s">
        <v>119</v>
      </c>
      <c r="G427" s="262" t="s">
        <v>126</v>
      </c>
      <c r="H427" s="268"/>
      <c r="I427" s="532"/>
      <c r="J427" s="533"/>
      <c r="K427" s="534"/>
      <c r="L427" s="514">
        <f t="shared" ref="L427" si="174">$M$231</f>
        <v>0</v>
      </c>
      <c r="M427" s="515"/>
      <c r="N427" s="515"/>
      <c r="O427" s="515"/>
      <c r="P427" s="520">
        <f t="shared" ref="P427" si="175">$M$238</f>
        <v>0</v>
      </c>
      <c r="Q427" s="521"/>
      <c r="R427" s="521"/>
      <c r="S427" s="521"/>
      <c r="T427" s="521"/>
      <c r="U427" s="522"/>
      <c r="V427" s="238">
        <f t="shared" ref="V427" si="176">IF(AND(I427="△",AV427="●"),IF(L427=0,20,20+ROUNDDOWN((L427-1000)/1000,0)*20),0)</f>
        <v>0</v>
      </c>
      <c r="W427" s="238"/>
      <c r="X427" s="239"/>
      <c r="Y427" s="244">
        <f t="shared" ref="Y427" si="177">IF(AND(I427="△",AV427="●"),IF(P427&gt;=10,P427*0.2,0),0)</f>
        <v>0</v>
      </c>
      <c r="Z427" s="245"/>
      <c r="AA427" s="246"/>
      <c r="AB427" s="253">
        <f t="shared" ref="AB427" si="178">V427+Y427</f>
        <v>0</v>
      </c>
      <c r="AC427" s="254"/>
      <c r="AD427" s="254"/>
      <c r="AE427" s="255"/>
      <c r="AF427" s="200">
        <v>1</v>
      </c>
      <c r="AG427" s="201"/>
      <c r="AH427" s="202"/>
      <c r="AI427" s="206">
        <f>IF(AF427=1,$AL$37,IF(AF427=2,$AL$55,IF(AF427=3,$AL$74,IF(AF427=4,$AL$93,IF(AF427=5,$AL$112,IF(AF427=6,$AL$131,IF(AF427=7,$AL$150,IF(AF427=8,$AL$169,IF(AF427=9,$AL$188,IF(AF427=10,$AL$207,0))))))))))</f>
        <v>0</v>
      </c>
      <c r="AJ427" s="207"/>
      <c r="AK427" s="208"/>
      <c r="AL427" s="211">
        <f t="shared" ref="AL427" si="179">IF(I427="○",AB427,ROUNDUP(AB427*AI427,1))</f>
        <v>0</v>
      </c>
      <c r="AM427" s="211"/>
      <c r="AN427" s="211"/>
      <c r="AO427" s="211"/>
      <c r="AP427" s="212"/>
      <c r="AQ427" s="142"/>
      <c r="AR427" s="142"/>
      <c r="AT427" s="153"/>
      <c r="AU427" s="153"/>
      <c r="AV427" s="153" t="str">
        <f>IF(OR(I427="×",AV431="×"),"×","●")</f>
        <v>●</v>
      </c>
      <c r="AW427" s="171">
        <f>IF(AV427="●",IF(I427="定","-",I427),"-")</f>
        <v>0</v>
      </c>
      <c r="AX427" s="45"/>
      <c r="AY427" s="153"/>
      <c r="AZ427" s="153"/>
      <c r="BA427" s="45"/>
      <c r="BB427" s="45"/>
      <c r="BC427" s="45"/>
      <c r="BD427" s="45"/>
      <c r="BE427" s="3"/>
      <c r="BF427" s="3"/>
      <c r="BG427" s="3"/>
      <c r="BH427" s="3"/>
    </row>
    <row r="428" spans="3:60" ht="14.1" customHeight="1" x14ac:dyDescent="0.15">
      <c r="C428" s="263"/>
      <c r="D428" s="266"/>
      <c r="E428" s="269"/>
      <c r="F428" s="269"/>
      <c r="G428" s="263"/>
      <c r="H428" s="269"/>
      <c r="I428" s="532"/>
      <c r="J428" s="533"/>
      <c r="K428" s="534"/>
      <c r="L428" s="516"/>
      <c r="M428" s="517"/>
      <c r="N428" s="517"/>
      <c r="O428" s="517"/>
      <c r="P428" s="523"/>
      <c r="Q428" s="524"/>
      <c r="R428" s="524"/>
      <c r="S428" s="524"/>
      <c r="T428" s="524"/>
      <c r="U428" s="525"/>
      <c r="V428" s="240"/>
      <c r="W428" s="240"/>
      <c r="X428" s="241"/>
      <c r="Y428" s="247"/>
      <c r="Z428" s="248"/>
      <c r="AA428" s="249"/>
      <c r="AB428" s="256"/>
      <c r="AC428" s="257"/>
      <c r="AD428" s="257"/>
      <c r="AE428" s="258"/>
      <c r="AF428" s="200"/>
      <c r="AG428" s="201"/>
      <c r="AH428" s="202"/>
      <c r="AI428" s="209"/>
      <c r="AJ428" s="209"/>
      <c r="AK428" s="210"/>
      <c r="AL428" s="213"/>
      <c r="AM428" s="213"/>
      <c r="AN428" s="213"/>
      <c r="AO428" s="213"/>
      <c r="AP428" s="214"/>
      <c r="AQ428" s="142"/>
      <c r="AR428" s="142"/>
      <c r="AT428" s="153"/>
      <c r="AU428" s="153"/>
      <c r="AV428" s="153"/>
      <c r="AW428" s="171"/>
      <c r="AX428" s="45"/>
      <c r="AY428" s="153"/>
      <c r="AZ428" s="153"/>
      <c r="BA428" s="45"/>
      <c r="BB428" s="45"/>
      <c r="BC428" s="45"/>
      <c r="BD428" s="45"/>
      <c r="BE428" s="3"/>
      <c r="BF428" s="3"/>
      <c r="BG428" s="3"/>
      <c r="BH428" s="3"/>
    </row>
    <row r="429" spans="3:60" ht="14.1" customHeight="1" x14ac:dyDescent="0.15">
      <c r="C429" s="263"/>
      <c r="D429" s="266"/>
      <c r="E429" s="269"/>
      <c r="F429" s="269"/>
      <c r="G429" s="263"/>
      <c r="H429" s="269"/>
      <c r="I429" s="532"/>
      <c r="J429" s="533"/>
      <c r="K429" s="534"/>
      <c r="L429" s="516"/>
      <c r="M429" s="517"/>
      <c r="N429" s="517"/>
      <c r="O429" s="517"/>
      <c r="P429" s="523"/>
      <c r="Q429" s="524"/>
      <c r="R429" s="524"/>
      <c r="S429" s="524"/>
      <c r="T429" s="524"/>
      <c r="U429" s="525"/>
      <c r="V429" s="240"/>
      <c r="W429" s="240"/>
      <c r="X429" s="241"/>
      <c r="Y429" s="247"/>
      <c r="Z429" s="248"/>
      <c r="AA429" s="249"/>
      <c r="AB429" s="256"/>
      <c r="AC429" s="257"/>
      <c r="AD429" s="257"/>
      <c r="AE429" s="258"/>
      <c r="AF429" s="200"/>
      <c r="AG429" s="201"/>
      <c r="AH429" s="202"/>
      <c r="AI429" s="209"/>
      <c r="AJ429" s="209"/>
      <c r="AK429" s="210"/>
      <c r="AL429" s="213"/>
      <c r="AM429" s="213"/>
      <c r="AN429" s="213"/>
      <c r="AO429" s="213"/>
      <c r="AP429" s="214"/>
      <c r="AQ429" s="142"/>
      <c r="AR429" s="142"/>
      <c r="AT429" s="153"/>
      <c r="AU429" s="153"/>
      <c r="AV429" s="153"/>
      <c r="AW429" s="171"/>
      <c r="AX429" s="45"/>
      <c r="AY429" s="153"/>
      <c r="AZ429" s="153"/>
      <c r="BA429" s="45"/>
      <c r="BB429" s="45"/>
      <c r="BC429" s="45"/>
      <c r="BD429" s="45"/>
      <c r="BE429" s="3"/>
      <c r="BF429" s="3"/>
      <c r="BG429" s="3"/>
      <c r="BH429" s="3"/>
    </row>
    <row r="430" spans="3:60" ht="14.1" customHeight="1" x14ac:dyDescent="0.15">
      <c r="C430" s="264"/>
      <c r="D430" s="267"/>
      <c r="E430" s="270"/>
      <c r="F430" s="270"/>
      <c r="G430" s="264"/>
      <c r="H430" s="270"/>
      <c r="I430" s="535"/>
      <c r="J430" s="536"/>
      <c r="K430" s="537"/>
      <c r="L430" s="518"/>
      <c r="M430" s="519"/>
      <c r="N430" s="519"/>
      <c r="O430" s="519"/>
      <c r="P430" s="526"/>
      <c r="Q430" s="527"/>
      <c r="R430" s="527"/>
      <c r="S430" s="527"/>
      <c r="T430" s="527"/>
      <c r="U430" s="528"/>
      <c r="V430" s="242"/>
      <c r="W430" s="242"/>
      <c r="X430" s="243"/>
      <c r="Y430" s="250"/>
      <c r="Z430" s="251"/>
      <c r="AA430" s="252"/>
      <c r="AB430" s="259"/>
      <c r="AC430" s="260"/>
      <c r="AD430" s="260"/>
      <c r="AE430" s="261"/>
      <c r="AF430" s="203"/>
      <c r="AG430" s="204"/>
      <c r="AH430" s="205"/>
      <c r="AI430" s="209"/>
      <c r="AJ430" s="209"/>
      <c r="AK430" s="210"/>
      <c r="AL430" s="215"/>
      <c r="AM430" s="215"/>
      <c r="AN430" s="215"/>
      <c r="AO430" s="215"/>
      <c r="AP430" s="216"/>
      <c r="AQ430" s="142"/>
      <c r="AR430" s="142"/>
      <c r="AT430" s="153"/>
      <c r="AU430" s="153"/>
      <c r="AV430" s="153"/>
      <c r="AW430" s="171"/>
      <c r="AX430" s="45"/>
      <c r="AY430" s="153"/>
      <c r="AZ430" s="153"/>
      <c r="BA430" s="45"/>
      <c r="BB430" s="45"/>
      <c r="BC430" s="45"/>
      <c r="BD430" s="45"/>
      <c r="BE430" s="3"/>
      <c r="BF430" s="3"/>
      <c r="BG430" s="3"/>
      <c r="BH430" s="3"/>
    </row>
    <row r="431" spans="3:60" ht="14.1" customHeight="1" x14ac:dyDescent="0.15">
      <c r="C431" s="262">
        <v>6</v>
      </c>
      <c r="D431" s="265" t="s">
        <v>118</v>
      </c>
      <c r="E431" s="268">
        <v>6</v>
      </c>
      <c r="F431" s="268" t="s">
        <v>119</v>
      </c>
      <c r="G431" s="262" t="s">
        <v>127</v>
      </c>
      <c r="H431" s="268"/>
      <c r="I431" s="532"/>
      <c r="J431" s="533"/>
      <c r="K431" s="534"/>
      <c r="L431" s="514">
        <f t="shared" ref="L431" si="180">$M$231</f>
        <v>0</v>
      </c>
      <c r="M431" s="515"/>
      <c r="N431" s="515"/>
      <c r="O431" s="515"/>
      <c r="P431" s="520">
        <f t="shared" ref="P431" si="181">$M$238</f>
        <v>0</v>
      </c>
      <c r="Q431" s="521"/>
      <c r="R431" s="521"/>
      <c r="S431" s="521"/>
      <c r="T431" s="521"/>
      <c r="U431" s="522"/>
      <c r="V431" s="277">
        <f t="shared" ref="V431" si="182">IF(AND(I431="△",AV431="●"),IF(L431=0,20,20+ROUNDDOWN((L431-1000)/1000,0)*20),0)</f>
        <v>0</v>
      </c>
      <c r="W431" s="238"/>
      <c r="X431" s="239"/>
      <c r="Y431" s="244">
        <f t="shared" ref="Y431" si="183">IF(AND(I431="△",AV431="●"),IF(P431&gt;=10,P431*0.2,0),0)</f>
        <v>0</v>
      </c>
      <c r="Z431" s="245"/>
      <c r="AA431" s="246"/>
      <c r="AB431" s="253">
        <f t="shared" ref="AB431" si="184">V431+Y431</f>
        <v>0</v>
      </c>
      <c r="AC431" s="254"/>
      <c r="AD431" s="254"/>
      <c r="AE431" s="255"/>
      <c r="AF431" s="200">
        <v>1</v>
      </c>
      <c r="AG431" s="201"/>
      <c r="AH431" s="202"/>
      <c r="AI431" s="206">
        <f>IF(AF431=1,$AL$37,IF(AF431=2,$AL$55,IF(AF431=3,$AL$74,IF(AF431=4,$AL$93,IF(AF431=5,$AL$112,IF(AF431=6,$AL$131,IF(AF431=7,$AL$150,IF(AF431=8,$AL$169,IF(AF431=9,$AL$188,IF(AF431=10,$AL$207,0))))))))))</f>
        <v>0</v>
      </c>
      <c r="AJ431" s="207"/>
      <c r="AK431" s="208"/>
      <c r="AL431" s="211">
        <f>IF(I431="○",AB431,ROUNDUP(AB431*AI431,1))</f>
        <v>0</v>
      </c>
      <c r="AM431" s="211"/>
      <c r="AN431" s="211"/>
      <c r="AO431" s="211"/>
      <c r="AP431" s="212"/>
      <c r="AQ431" s="142"/>
      <c r="AR431" s="142"/>
      <c r="AT431" s="153"/>
      <c r="AU431" s="171"/>
      <c r="AV431" s="153" t="str">
        <f>IF(OR(I431="×",AV435="×"),"×","●")</f>
        <v>●</v>
      </c>
      <c r="AW431" s="171">
        <f>IF(AV431="●",IF(I431="定","-",I431),"-")</f>
        <v>0</v>
      </c>
      <c r="AX431" s="45"/>
      <c r="AY431" s="153"/>
      <c r="AZ431" s="171"/>
      <c r="BA431" s="45"/>
      <c r="BB431" s="45"/>
      <c r="BC431" s="45"/>
      <c r="BD431" s="45"/>
      <c r="BE431" s="3"/>
      <c r="BF431" s="3"/>
      <c r="BG431" s="3"/>
      <c r="BH431" s="3"/>
    </row>
    <row r="432" spans="3:60" ht="14.1" customHeight="1" x14ac:dyDescent="0.15">
      <c r="C432" s="263"/>
      <c r="D432" s="266"/>
      <c r="E432" s="269"/>
      <c r="F432" s="269"/>
      <c r="G432" s="263"/>
      <c r="H432" s="269"/>
      <c r="I432" s="532"/>
      <c r="J432" s="533"/>
      <c r="K432" s="534"/>
      <c r="L432" s="516"/>
      <c r="M432" s="517"/>
      <c r="N432" s="517"/>
      <c r="O432" s="517"/>
      <c r="P432" s="523"/>
      <c r="Q432" s="524"/>
      <c r="R432" s="524"/>
      <c r="S432" s="524"/>
      <c r="T432" s="524"/>
      <c r="U432" s="525"/>
      <c r="V432" s="278"/>
      <c r="W432" s="240"/>
      <c r="X432" s="241"/>
      <c r="Y432" s="247"/>
      <c r="Z432" s="248"/>
      <c r="AA432" s="249"/>
      <c r="AB432" s="256"/>
      <c r="AC432" s="257"/>
      <c r="AD432" s="257"/>
      <c r="AE432" s="258"/>
      <c r="AF432" s="200"/>
      <c r="AG432" s="201"/>
      <c r="AH432" s="202"/>
      <c r="AI432" s="209"/>
      <c r="AJ432" s="209"/>
      <c r="AK432" s="210"/>
      <c r="AL432" s="213"/>
      <c r="AM432" s="213"/>
      <c r="AN432" s="213"/>
      <c r="AO432" s="213"/>
      <c r="AP432" s="214"/>
      <c r="AQ432" s="142"/>
      <c r="AR432" s="142"/>
      <c r="AT432" s="153"/>
      <c r="AU432" s="171"/>
      <c r="AV432" s="153"/>
      <c r="AW432" s="171"/>
      <c r="AX432" s="45"/>
      <c r="AY432" s="153"/>
      <c r="AZ432" s="171"/>
      <c r="BA432" s="45"/>
      <c r="BB432" s="45"/>
      <c r="BC432" s="45"/>
      <c r="BD432" s="45"/>
      <c r="BE432" s="3"/>
      <c r="BF432" s="3"/>
      <c r="BG432" s="3"/>
      <c r="BH432" s="3"/>
    </row>
    <row r="433" spans="3:60" ht="14.1" customHeight="1" x14ac:dyDescent="0.15">
      <c r="C433" s="263"/>
      <c r="D433" s="266"/>
      <c r="E433" s="269"/>
      <c r="F433" s="269"/>
      <c r="G433" s="263"/>
      <c r="H433" s="269"/>
      <c r="I433" s="532"/>
      <c r="J433" s="533"/>
      <c r="K433" s="534"/>
      <c r="L433" s="516"/>
      <c r="M433" s="517"/>
      <c r="N433" s="517"/>
      <c r="O433" s="517"/>
      <c r="P433" s="523"/>
      <c r="Q433" s="524"/>
      <c r="R433" s="524"/>
      <c r="S433" s="524"/>
      <c r="T433" s="524"/>
      <c r="U433" s="525"/>
      <c r="V433" s="278"/>
      <c r="W433" s="240"/>
      <c r="X433" s="241"/>
      <c r="Y433" s="247"/>
      <c r="Z433" s="248"/>
      <c r="AA433" s="249"/>
      <c r="AB433" s="256"/>
      <c r="AC433" s="257"/>
      <c r="AD433" s="257"/>
      <c r="AE433" s="258"/>
      <c r="AF433" s="200"/>
      <c r="AG433" s="201"/>
      <c r="AH433" s="202"/>
      <c r="AI433" s="209"/>
      <c r="AJ433" s="209"/>
      <c r="AK433" s="210"/>
      <c r="AL433" s="213"/>
      <c r="AM433" s="213"/>
      <c r="AN433" s="213"/>
      <c r="AO433" s="213"/>
      <c r="AP433" s="214"/>
      <c r="AQ433" s="142"/>
      <c r="AR433" s="142"/>
      <c r="AT433" s="153"/>
      <c r="AU433" s="171"/>
      <c r="AV433" s="153"/>
      <c r="AW433" s="171"/>
      <c r="AX433" s="45"/>
      <c r="AY433" s="153"/>
      <c r="AZ433" s="171"/>
      <c r="BA433" s="45"/>
      <c r="BB433" s="45"/>
      <c r="BC433" s="45"/>
      <c r="BD433" s="45"/>
      <c r="BE433" s="3"/>
      <c r="BF433" s="3"/>
      <c r="BG433" s="3"/>
      <c r="BH433" s="3"/>
    </row>
    <row r="434" spans="3:60" ht="14.1" customHeight="1" x14ac:dyDescent="0.15">
      <c r="C434" s="264"/>
      <c r="D434" s="267"/>
      <c r="E434" s="270"/>
      <c r="F434" s="270"/>
      <c r="G434" s="264"/>
      <c r="H434" s="270"/>
      <c r="I434" s="535"/>
      <c r="J434" s="536"/>
      <c r="K434" s="537"/>
      <c r="L434" s="518"/>
      <c r="M434" s="519"/>
      <c r="N434" s="519"/>
      <c r="O434" s="519"/>
      <c r="P434" s="526"/>
      <c r="Q434" s="527"/>
      <c r="R434" s="527"/>
      <c r="S434" s="527"/>
      <c r="T434" s="527"/>
      <c r="U434" s="528"/>
      <c r="V434" s="279"/>
      <c r="W434" s="242"/>
      <c r="X434" s="243"/>
      <c r="Y434" s="250"/>
      <c r="Z434" s="251"/>
      <c r="AA434" s="252"/>
      <c r="AB434" s="259"/>
      <c r="AC434" s="260"/>
      <c r="AD434" s="260"/>
      <c r="AE434" s="261"/>
      <c r="AF434" s="203"/>
      <c r="AG434" s="204"/>
      <c r="AH434" s="205"/>
      <c r="AI434" s="209"/>
      <c r="AJ434" s="209"/>
      <c r="AK434" s="210"/>
      <c r="AL434" s="215"/>
      <c r="AM434" s="215"/>
      <c r="AN434" s="215"/>
      <c r="AO434" s="215"/>
      <c r="AP434" s="216"/>
      <c r="AQ434" s="142"/>
      <c r="AR434" s="142"/>
      <c r="AT434" s="153"/>
      <c r="AU434" s="171"/>
      <c r="AV434" s="153"/>
      <c r="AW434" s="171"/>
      <c r="AX434" s="45"/>
      <c r="AY434" s="153"/>
      <c r="AZ434" s="171"/>
      <c r="BA434" s="45"/>
      <c r="BB434" s="45"/>
      <c r="BC434" s="45"/>
      <c r="BD434" s="45"/>
      <c r="BE434" s="3"/>
      <c r="BF434" s="3"/>
      <c r="BG434" s="3"/>
      <c r="BH434" s="3"/>
    </row>
    <row r="435" spans="3:60" ht="14.1" customHeight="1" x14ac:dyDescent="0.15">
      <c r="C435" s="262">
        <v>6</v>
      </c>
      <c r="D435" s="265" t="s">
        <v>118</v>
      </c>
      <c r="E435" s="268">
        <v>7</v>
      </c>
      <c r="F435" s="268" t="s">
        <v>119</v>
      </c>
      <c r="G435" s="262" t="s">
        <v>128</v>
      </c>
      <c r="H435" s="268"/>
      <c r="I435" s="532"/>
      <c r="J435" s="533"/>
      <c r="K435" s="534"/>
      <c r="L435" s="514">
        <f t="shared" ref="L435" si="185">$M$231</f>
        <v>0</v>
      </c>
      <c r="M435" s="515"/>
      <c r="N435" s="515"/>
      <c r="O435" s="515"/>
      <c r="P435" s="520">
        <f t="shared" ref="P435" si="186">$M$238</f>
        <v>0</v>
      </c>
      <c r="Q435" s="521"/>
      <c r="R435" s="521"/>
      <c r="S435" s="521"/>
      <c r="T435" s="521"/>
      <c r="U435" s="522"/>
      <c r="V435" s="277">
        <f t="shared" ref="V435" si="187">IF(AND(I435="△",AV435="●"),IF(L435=0,20,20+ROUNDDOWN((L435-1000)/1000,0)*20),0)</f>
        <v>0</v>
      </c>
      <c r="W435" s="238"/>
      <c r="X435" s="239"/>
      <c r="Y435" s="244">
        <f t="shared" ref="Y435" si="188">IF(AND(I435="△",AV435="●"),IF(P435&gt;=10,P435*0.2,0),0)</f>
        <v>0</v>
      </c>
      <c r="Z435" s="245"/>
      <c r="AA435" s="246"/>
      <c r="AB435" s="253">
        <f t="shared" ref="AB435" si="189">V435+Y435</f>
        <v>0</v>
      </c>
      <c r="AC435" s="254"/>
      <c r="AD435" s="254"/>
      <c r="AE435" s="255"/>
      <c r="AF435" s="200">
        <v>1</v>
      </c>
      <c r="AG435" s="201"/>
      <c r="AH435" s="202"/>
      <c r="AI435" s="206">
        <f>IF(AF435=1,$AL$37,IF(AF435=2,$AL$55,IF(AF435=3,$AL$74,IF(AF435=4,$AL$93,IF(AF435=5,$AL$112,IF(AF435=6,$AL$131,IF(AF435=7,$AL$150,IF(AF435=8,$AL$169,IF(AF435=9,$AL$188,IF(AF435=10,$AL$207,0))))))))))</f>
        <v>0</v>
      </c>
      <c r="AJ435" s="207"/>
      <c r="AK435" s="208"/>
      <c r="AL435" s="211">
        <f>IF(I435="○",AB435,ROUNDUP(AB435*AI435,1))</f>
        <v>0</v>
      </c>
      <c r="AM435" s="211"/>
      <c r="AN435" s="211"/>
      <c r="AO435" s="211"/>
      <c r="AP435" s="212"/>
      <c r="AQ435" s="142"/>
      <c r="AR435" s="142"/>
      <c r="AT435" s="153"/>
      <c r="AU435" s="171"/>
      <c r="AV435" s="153" t="str">
        <f>IF(OR(I435="×",AV439="×"),"×","●")</f>
        <v>●</v>
      </c>
      <c r="AW435" s="171">
        <f>IF(AV435="●",IF(I435="定","-",I435),"-")</f>
        <v>0</v>
      </c>
      <c r="AX435" s="45"/>
      <c r="AY435" s="153"/>
      <c r="AZ435" s="171"/>
      <c r="BA435" s="45"/>
      <c r="BB435" s="45"/>
      <c r="BC435" s="45"/>
      <c r="BD435" s="45"/>
      <c r="BE435" s="3"/>
      <c r="BF435" s="3"/>
      <c r="BG435" s="3"/>
      <c r="BH435" s="3"/>
    </row>
    <row r="436" spans="3:60" ht="14.1" customHeight="1" x14ac:dyDescent="0.15">
      <c r="C436" s="263"/>
      <c r="D436" s="266"/>
      <c r="E436" s="269"/>
      <c r="F436" s="269"/>
      <c r="G436" s="263"/>
      <c r="H436" s="269"/>
      <c r="I436" s="532"/>
      <c r="J436" s="533"/>
      <c r="K436" s="534"/>
      <c r="L436" s="516"/>
      <c r="M436" s="517"/>
      <c r="N436" s="517"/>
      <c r="O436" s="517"/>
      <c r="P436" s="523"/>
      <c r="Q436" s="524"/>
      <c r="R436" s="524"/>
      <c r="S436" s="524"/>
      <c r="T436" s="524"/>
      <c r="U436" s="525"/>
      <c r="V436" s="278"/>
      <c r="W436" s="240"/>
      <c r="X436" s="241"/>
      <c r="Y436" s="247"/>
      <c r="Z436" s="248"/>
      <c r="AA436" s="249"/>
      <c r="AB436" s="256"/>
      <c r="AC436" s="257"/>
      <c r="AD436" s="257"/>
      <c r="AE436" s="258"/>
      <c r="AF436" s="200"/>
      <c r="AG436" s="201"/>
      <c r="AH436" s="202"/>
      <c r="AI436" s="209"/>
      <c r="AJ436" s="209"/>
      <c r="AK436" s="210"/>
      <c r="AL436" s="213"/>
      <c r="AM436" s="213"/>
      <c r="AN436" s="213"/>
      <c r="AO436" s="213"/>
      <c r="AP436" s="214"/>
      <c r="AQ436" s="142"/>
      <c r="AR436" s="142"/>
      <c r="AT436" s="153"/>
      <c r="AU436" s="171"/>
      <c r="AV436" s="153"/>
      <c r="AW436" s="171"/>
      <c r="AX436" s="45"/>
      <c r="AY436" s="153"/>
      <c r="AZ436" s="171"/>
      <c r="BA436" s="45"/>
      <c r="BB436" s="45"/>
      <c r="BC436" s="45"/>
      <c r="BD436" s="45"/>
      <c r="BE436" s="3"/>
      <c r="BF436" s="3"/>
      <c r="BG436" s="3"/>
      <c r="BH436" s="3"/>
    </row>
    <row r="437" spans="3:60" ht="14.1" customHeight="1" x14ac:dyDescent="0.15">
      <c r="C437" s="263"/>
      <c r="D437" s="266"/>
      <c r="E437" s="269"/>
      <c r="F437" s="269"/>
      <c r="G437" s="263"/>
      <c r="H437" s="269"/>
      <c r="I437" s="532"/>
      <c r="J437" s="533"/>
      <c r="K437" s="534"/>
      <c r="L437" s="516"/>
      <c r="M437" s="517"/>
      <c r="N437" s="517"/>
      <c r="O437" s="517"/>
      <c r="P437" s="523"/>
      <c r="Q437" s="524"/>
      <c r="R437" s="524"/>
      <c r="S437" s="524"/>
      <c r="T437" s="524"/>
      <c r="U437" s="525"/>
      <c r="V437" s="278"/>
      <c r="W437" s="240"/>
      <c r="X437" s="241"/>
      <c r="Y437" s="247"/>
      <c r="Z437" s="248"/>
      <c r="AA437" s="249"/>
      <c r="AB437" s="256"/>
      <c r="AC437" s="257"/>
      <c r="AD437" s="257"/>
      <c r="AE437" s="258"/>
      <c r="AF437" s="200"/>
      <c r="AG437" s="201"/>
      <c r="AH437" s="202"/>
      <c r="AI437" s="209"/>
      <c r="AJ437" s="209"/>
      <c r="AK437" s="210"/>
      <c r="AL437" s="213"/>
      <c r="AM437" s="213"/>
      <c r="AN437" s="213"/>
      <c r="AO437" s="213"/>
      <c r="AP437" s="214"/>
      <c r="AQ437" s="142"/>
      <c r="AR437" s="142"/>
      <c r="AT437" s="153"/>
      <c r="AU437" s="171"/>
      <c r="AV437" s="153"/>
      <c r="AW437" s="171"/>
      <c r="AX437" s="45"/>
      <c r="AY437" s="153"/>
      <c r="AZ437" s="171"/>
      <c r="BA437" s="45"/>
      <c r="BB437" s="45"/>
      <c r="BC437" s="45"/>
      <c r="BD437" s="45"/>
      <c r="BE437" s="3"/>
      <c r="BF437" s="3"/>
      <c r="BG437" s="3"/>
      <c r="BH437" s="3"/>
    </row>
    <row r="438" spans="3:60" ht="14.1" customHeight="1" x14ac:dyDescent="0.15">
      <c r="C438" s="264"/>
      <c r="D438" s="267"/>
      <c r="E438" s="270"/>
      <c r="F438" s="270"/>
      <c r="G438" s="264"/>
      <c r="H438" s="270"/>
      <c r="I438" s="535"/>
      <c r="J438" s="536"/>
      <c r="K438" s="537"/>
      <c r="L438" s="518"/>
      <c r="M438" s="519"/>
      <c r="N438" s="519"/>
      <c r="O438" s="519"/>
      <c r="P438" s="526"/>
      <c r="Q438" s="527"/>
      <c r="R438" s="527"/>
      <c r="S438" s="527"/>
      <c r="T438" s="527"/>
      <c r="U438" s="528"/>
      <c r="V438" s="279"/>
      <c r="W438" s="242"/>
      <c r="X438" s="243"/>
      <c r="Y438" s="250"/>
      <c r="Z438" s="251"/>
      <c r="AA438" s="252"/>
      <c r="AB438" s="259"/>
      <c r="AC438" s="260"/>
      <c r="AD438" s="260"/>
      <c r="AE438" s="261"/>
      <c r="AF438" s="203"/>
      <c r="AG438" s="204"/>
      <c r="AH438" s="205"/>
      <c r="AI438" s="209"/>
      <c r="AJ438" s="209"/>
      <c r="AK438" s="210"/>
      <c r="AL438" s="215"/>
      <c r="AM438" s="215"/>
      <c r="AN438" s="215"/>
      <c r="AO438" s="215"/>
      <c r="AP438" s="216"/>
      <c r="AQ438" s="142"/>
      <c r="AR438" s="142"/>
      <c r="AT438" s="153"/>
      <c r="AU438" s="171"/>
      <c r="AV438" s="153"/>
      <c r="AW438" s="171"/>
      <c r="AX438" s="45"/>
      <c r="AY438" s="153"/>
      <c r="AZ438" s="171"/>
      <c r="BA438" s="45"/>
      <c r="BB438" s="45"/>
      <c r="BC438" s="45"/>
      <c r="BD438" s="45"/>
      <c r="BE438" s="3"/>
      <c r="BF438" s="3"/>
      <c r="BG438" s="3"/>
      <c r="BH438" s="3"/>
    </row>
    <row r="439" spans="3:60" ht="14.1" customHeight="1" x14ac:dyDescent="0.15">
      <c r="C439" s="262">
        <v>6</v>
      </c>
      <c r="D439" s="265" t="s">
        <v>118</v>
      </c>
      <c r="E439" s="268">
        <v>8</v>
      </c>
      <c r="F439" s="268" t="s">
        <v>119</v>
      </c>
      <c r="G439" s="262" t="s">
        <v>129</v>
      </c>
      <c r="H439" s="268"/>
      <c r="I439" s="532"/>
      <c r="J439" s="533"/>
      <c r="K439" s="534"/>
      <c r="L439" s="514">
        <f t="shared" ref="L439" si="190">$M$231</f>
        <v>0</v>
      </c>
      <c r="M439" s="515"/>
      <c r="N439" s="515"/>
      <c r="O439" s="515"/>
      <c r="P439" s="520">
        <f t="shared" ref="P439" si="191">$M$238</f>
        <v>0</v>
      </c>
      <c r="Q439" s="521"/>
      <c r="R439" s="521"/>
      <c r="S439" s="521"/>
      <c r="T439" s="521"/>
      <c r="U439" s="522"/>
      <c r="V439" s="277">
        <f t="shared" ref="V439" si="192">IF(AND(I439="△",AV439="●"),IF(L439=0,20,20+ROUNDDOWN((L439-1000)/1000,0)*20),0)</f>
        <v>0</v>
      </c>
      <c r="W439" s="238"/>
      <c r="X439" s="239"/>
      <c r="Y439" s="244">
        <f t="shared" ref="Y439" si="193">IF(AND(I439="△",AV439="●"),IF(P439&gt;=10,P439*0.2,0),0)</f>
        <v>0</v>
      </c>
      <c r="Z439" s="245"/>
      <c r="AA439" s="246"/>
      <c r="AB439" s="253">
        <f t="shared" ref="AB439" si="194">V439+Y439</f>
        <v>0</v>
      </c>
      <c r="AC439" s="254"/>
      <c r="AD439" s="254"/>
      <c r="AE439" s="255"/>
      <c r="AF439" s="200">
        <v>1</v>
      </c>
      <c r="AG439" s="201"/>
      <c r="AH439" s="202"/>
      <c r="AI439" s="206">
        <f>IF(AF439=1,$AL$37,IF(AF439=2,$AL$55,IF(AF439=3,$AL$74,IF(AF439=4,$AL$93,IF(AF439=5,$AL$112,IF(AF439=6,$AL$131,IF(AF439=7,$AL$150,IF(AF439=8,$AL$169,IF(AF439=9,$AL$188,IF(AF439=10,$AL$207,0))))))))))</f>
        <v>0</v>
      </c>
      <c r="AJ439" s="207"/>
      <c r="AK439" s="208"/>
      <c r="AL439" s="211">
        <f>IF(I439="○",AB439,ROUNDUP(AB439*AI439,1))</f>
        <v>0</v>
      </c>
      <c r="AM439" s="211"/>
      <c r="AN439" s="211"/>
      <c r="AO439" s="211"/>
      <c r="AP439" s="212"/>
      <c r="AQ439" s="142"/>
      <c r="AR439" s="142"/>
      <c r="AT439" s="153"/>
      <c r="AU439" s="171"/>
      <c r="AV439" s="153" t="str">
        <f>IF(OR(I439="×",AV443="×"),"×","●")</f>
        <v>●</v>
      </c>
      <c r="AW439" s="171">
        <f>IF(AV439="●",IF(I439="定","-",I439),"-")</f>
        <v>0</v>
      </c>
      <c r="AX439" s="45"/>
      <c r="AY439" s="153"/>
      <c r="AZ439" s="171"/>
      <c r="BA439" s="45"/>
      <c r="BB439" s="45"/>
      <c r="BC439" s="45"/>
      <c r="BD439" s="45"/>
      <c r="BE439" s="3"/>
      <c r="BF439" s="3"/>
      <c r="BG439" s="3"/>
      <c r="BH439" s="3"/>
    </row>
    <row r="440" spans="3:60" ht="14.1" customHeight="1" x14ac:dyDescent="0.15">
      <c r="C440" s="263"/>
      <c r="D440" s="266"/>
      <c r="E440" s="269"/>
      <c r="F440" s="269"/>
      <c r="G440" s="263"/>
      <c r="H440" s="269"/>
      <c r="I440" s="532"/>
      <c r="J440" s="533"/>
      <c r="K440" s="534"/>
      <c r="L440" s="516"/>
      <c r="M440" s="517"/>
      <c r="N440" s="517"/>
      <c r="O440" s="517"/>
      <c r="P440" s="523"/>
      <c r="Q440" s="524"/>
      <c r="R440" s="524"/>
      <c r="S440" s="524"/>
      <c r="T440" s="524"/>
      <c r="U440" s="525"/>
      <c r="V440" s="278"/>
      <c r="W440" s="240"/>
      <c r="X440" s="241"/>
      <c r="Y440" s="247"/>
      <c r="Z440" s="248"/>
      <c r="AA440" s="249"/>
      <c r="AB440" s="256"/>
      <c r="AC440" s="257"/>
      <c r="AD440" s="257"/>
      <c r="AE440" s="258"/>
      <c r="AF440" s="200"/>
      <c r="AG440" s="201"/>
      <c r="AH440" s="202"/>
      <c r="AI440" s="209"/>
      <c r="AJ440" s="209"/>
      <c r="AK440" s="210"/>
      <c r="AL440" s="213"/>
      <c r="AM440" s="213"/>
      <c r="AN440" s="213"/>
      <c r="AO440" s="213"/>
      <c r="AP440" s="214"/>
      <c r="AQ440" s="142"/>
      <c r="AR440" s="142"/>
      <c r="AT440" s="153"/>
      <c r="AU440" s="171"/>
      <c r="AV440" s="153"/>
      <c r="AW440" s="171"/>
      <c r="AX440" s="45"/>
      <c r="AY440" s="153"/>
      <c r="AZ440" s="171"/>
      <c r="BA440" s="45"/>
      <c r="BB440" s="45"/>
      <c r="BC440" s="45"/>
      <c r="BD440" s="45"/>
      <c r="BE440" s="3"/>
      <c r="BF440" s="3"/>
      <c r="BG440" s="3"/>
      <c r="BH440" s="3"/>
    </row>
    <row r="441" spans="3:60" ht="14.1" customHeight="1" x14ac:dyDescent="0.15">
      <c r="C441" s="263"/>
      <c r="D441" s="266"/>
      <c r="E441" s="269"/>
      <c r="F441" s="269"/>
      <c r="G441" s="263"/>
      <c r="H441" s="269"/>
      <c r="I441" s="532"/>
      <c r="J441" s="533"/>
      <c r="K441" s="534"/>
      <c r="L441" s="516"/>
      <c r="M441" s="517"/>
      <c r="N441" s="517"/>
      <c r="O441" s="517"/>
      <c r="P441" s="523"/>
      <c r="Q441" s="524"/>
      <c r="R441" s="524"/>
      <c r="S441" s="524"/>
      <c r="T441" s="524"/>
      <c r="U441" s="525"/>
      <c r="V441" s="278"/>
      <c r="W441" s="240"/>
      <c r="X441" s="241"/>
      <c r="Y441" s="247"/>
      <c r="Z441" s="248"/>
      <c r="AA441" s="249"/>
      <c r="AB441" s="256"/>
      <c r="AC441" s="257"/>
      <c r="AD441" s="257"/>
      <c r="AE441" s="258"/>
      <c r="AF441" s="200"/>
      <c r="AG441" s="201"/>
      <c r="AH441" s="202"/>
      <c r="AI441" s="209"/>
      <c r="AJ441" s="209"/>
      <c r="AK441" s="210"/>
      <c r="AL441" s="213"/>
      <c r="AM441" s="213"/>
      <c r="AN441" s="213"/>
      <c r="AO441" s="213"/>
      <c r="AP441" s="214"/>
      <c r="AQ441" s="142"/>
      <c r="AR441" s="142"/>
      <c r="AT441" s="153"/>
      <c r="AU441" s="171"/>
      <c r="AV441" s="153"/>
      <c r="AW441" s="171"/>
      <c r="AX441" s="45"/>
      <c r="AY441" s="153"/>
      <c r="AZ441" s="171"/>
      <c r="BA441" s="45"/>
      <c r="BB441" s="45"/>
      <c r="BC441" s="45"/>
      <c r="BD441" s="45"/>
      <c r="BE441" s="3"/>
      <c r="BF441" s="3"/>
      <c r="BG441" s="3"/>
      <c r="BH441" s="3"/>
    </row>
    <row r="442" spans="3:60" ht="14.1" customHeight="1" x14ac:dyDescent="0.15">
      <c r="C442" s="264"/>
      <c r="D442" s="267"/>
      <c r="E442" s="270"/>
      <c r="F442" s="270"/>
      <c r="G442" s="264"/>
      <c r="H442" s="270"/>
      <c r="I442" s="535"/>
      <c r="J442" s="536"/>
      <c r="K442" s="537"/>
      <c r="L442" s="518"/>
      <c r="M442" s="519"/>
      <c r="N442" s="519"/>
      <c r="O442" s="519"/>
      <c r="P442" s="526"/>
      <c r="Q442" s="527"/>
      <c r="R442" s="527"/>
      <c r="S442" s="527"/>
      <c r="T442" s="527"/>
      <c r="U442" s="528"/>
      <c r="V442" s="279"/>
      <c r="W442" s="242"/>
      <c r="X442" s="243"/>
      <c r="Y442" s="250"/>
      <c r="Z442" s="251"/>
      <c r="AA442" s="252"/>
      <c r="AB442" s="259"/>
      <c r="AC442" s="260"/>
      <c r="AD442" s="260"/>
      <c r="AE442" s="261"/>
      <c r="AF442" s="203"/>
      <c r="AG442" s="204"/>
      <c r="AH442" s="205"/>
      <c r="AI442" s="209"/>
      <c r="AJ442" s="209"/>
      <c r="AK442" s="210"/>
      <c r="AL442" s="215"/>
      <c r="AM442" s="215"/>
      <c r="AN442" s="215"/>
      <c r="AO442" s="215"/>
      <c r="AP442" s="216"/>
      <c r="AQ442" s="142"/>
      <c r="AR442" s="142"/>
      <c r="AT442" s="153"/>
      <c r="AU442" s="171"/>
      <c r="AV442" s="153"/>
      <c r="AW442" s="171"/>
      <c r="AX442" s="45"/>
      <c r="AY442" s="153"/>
      <c r="AZ442" s="171"/>
      <c r="BA442" s="45"/>
      <c r="BB442" s="45"/>
      <c r="BC442" s="45"/>
      <c r="BD442" s="45"/>
      <c r="BE442" s="3"/>
      <c r="BF442" s="3"/>
      <c r="BG442" s="3"/>
      <c r="BH442" s="3"/>
    </row>
    <row r="443" spans="3:60" ht="14.1" customHeight="1" x14ac:dyDescent="0.15">
      <c r="C443" s="262">
        <v>6</v>
      </c>
      <c r="D443" s="265" t="s">
        <v>118</v>
      </c>
      <c r="E443" s="268">
        <v>9</v>
      </c>
      <c r="F443" s="268" t="s">
        <v>119</v>
      </c>
      <c r="G443" s="262" t="s">
        <v>123</v>
      </c>
      <c r="H443" s="268"/>
      <c r="I443" s="532"/>
      <c r="J443" s="533"/>
      <c r="K443" s="534"/>
      <c r="L443" s="514">
        <f t="shared" ref="L443" si="195">$M$231</f>
        <v>0</v>
      </c>
      <c r="M443" s="515"/>
      <c r="N443" s="515"/>
      <c r="O443" s="515"/>
      <c r="P443" s="520">
        <f t="shared" ref="P443" si="196">$M$238</f>
        <v>0</v>
      </c>
      <c r="Q443" s="521"/>
      <c r="R443" s="521"/>
      <c r="S443" s="521"/>
      <c r="T443" s="521"/>
      <c r="U443" s="522"/>
      <c r="V443" s="277">
        <f t="shared" ref="V443" si="197">IF(AND(I443="△",AV443="●"),IF(L443=0,20,20+ROUNDDOWN((L443-1000)/1000,0)*20),0)</f>
        <v>0</v>
      </c>
      <c r="W443" s="238"/>
      <c r="X443" s="239"/>
      <c r="Y443" s="244">
        <f t="shared" ref="Y443" si="198">IF(AND(I443="△",AV443="●"),IF(P443&gt;=10,P443*0.2,0),0)</f>
        <v>0</v>
      </c>
      <c r="Z443" s="245"/>
      <c r="AA443" s="246"/>
      <c r="AB443" s="253">
        <f t="shared" ref="AB443" si="199">V443+Y443</f>
        <v>0</v>
      </c>
      <c r="AC443" s="254"/>
      <c r="AD443" s="254"/>
      <c r="AE443" s="255"/>
      <c r="AF443" s="200">
        <v>1</v>
      </c>
      <c r="AG443" s="201"/>
      <c r="AH443" s="202"/>
      <c r="AI443" s="206">
        <f>IF(AF443=1,$AL$37,IF(AF443=2,$AL$55,IF(AF443=3,$AL$74,IF(AF443=4,$AL$93,IF(AF443=5,$AL$112,IF(AF443=6,$AL$131,IF(AF443=7,$AL$150,IF(AF443=8,$AL$169,IF(AF443=9,$AL$188,IF(AF443=10,$AL$207,0))))))))))</f>
        <v>0</v>
      </c>
      <c r="AJ443" s="207"/>
      <c r="AK443" s="208"/>
      <c r="AL443" s="211">
        <f>IF(I443="○",AB443,ROUNDUP(AB443*AI443,1))</f>
        <v>0</v>
      </c>
      <c r="AM443" s="211"/>
      <c r="AN443" s="211"/>
      <c r="AO443" s="211"/>
      <c r="AP443" s="212"/>
      <c r="AQ443" s="142"/>
      <c r="AR443" s="142"/>
      <c r="AT443" s="153"/>
      <c r="AU443" s="171"/>
      <c r="AV443" s="153" t="str">
        <f>IF(OR(I443="×",AV447="×"),"×","●")</f>
        <v>●</v>
      </c>
      <c r="AW443" s="171">
        <f>IF(AV443="●",IF(I443="定","-",I443),"-")</f>
        <v>0</v>
      </c>
      <c r="AX443" s="45"/>
      <c r="AY443" s="153"/>
      <c r="AZ443" s="171"/>
      <c r="BA443" s="45"/>
      <c r="BB443" s="45"/>
      <c r="BC443" s="45"/>
      <c r="BD443" s="45"/>
      <c r="BE443" s="3"/>
      <c r="BF443" s="3"/>
      <c r="BG443" s="3"/>
      <c r="BH443" s="3"/>
    </row>
    <row r="444" spans="3:60" ht="14.1" customHeight="1" x14ac:dyDescent="0.15">
      <c r="C444" s="263"/>
      <c r="D444" s="266"/>
      <c r="E444" s="269"/>
      <c r="F444" s="269"/>
      <c r="G444" s="263"/>
      <c r="H444" s="269"/>
      <c r="I444" s="532"/>
      <c r="J444" s="533"/>
      <c r="K444" s="534"/>
      <c r="L444" s="516"/>
      <c r="M444" s="517"/>
      <c r="N444" s="517"/>
      <c r="O444" s="517"/>
      <c r="P444" s="523"/>
      <c r="Q444" s="524"/>
      <c r="R444" s="524"/>
      <c r="S444" s="524"/>
      <c r="T444" s="524"/>
      <c r="U444" s="525"/>
      <c r="V444" s="278"/>
      <c r="W444" s="240"/>
      <c r="X444" s="241"/>
      <c r="Y444" s="247"/>
      <c r="Z444" s="248"/>
      <c r="AA444" s="249"/>
      <c r="AB444" s="256"/>
      <c r="AC444" s="257"/>
      <c r="AD444" s="257"/>
      <c r="AE444" s="258"/>
      <c r="AF444" s="200"/>
      <c r="AG444" s="201"/>
      <c r="AH444" s="202"/>
      <c r="AI444" s="209"/>
      <c r="AJ444" s="209"/>
      <c r="AK444" s="210"/>
      <c r="AL444" s="213"/>
      <c r="AM444" s="213"/>
      <c r="AN444" s="213"/>
      <c r="AO444" s="213"/>
      <c r="AP444" s="214"/>
      <c r="AQ444" s="142"/>
      <c r="AR444" s="142"/>
      <c r="AT444" s="153"/>
      <c r="AU444" s="171"/>
      <c r="AV444" s="153"/>
      <c r="AW444" s="171"/>
      <c r="AX444" s="45"/>
      <c r="AY444" s="153"/>
      <c r="AZ444" s="171"/>
      <c r="BA444" s="45"/>
      <c r="BB444" s="45"/>
      <c r="BC444" s="45"/>
      <c r="BD444" s="45"/>
      <c r="BE444" s="3"/>
      <c r="BF444" s="3"/>
      <c r="BG444" s="3"/>
      <c r="BH444" s="3"/>
    </row>
    <row r="445" spans="3:60" ht="14.1" customHeight="1" x14ac:dyDescent="0.15">
      <c r="C445" s="263"/>
      <c r="D445" s="266"/>
      <c r="E445" s="269"/>
      <c r="F445" s="269"/>
      <c r="G445" s="263"/>
      <c r="H445" s="269"/>
      <c r="I445" s="532"/>
      <c r="J445" s="533"/>
      <c r="K445" s="534"/>
      <c r="L445" s="516"/>
      <c r="M445" s="517"/>
      <c r="N445" s="517"/>
      <c r="O445" s="517"/>
      <c r="P445" s="523"/>
      <c r="Q445" s="524"/>
      <c r="R445" s="524"/>
      <c r="S445" s="524"/>
      <c r="T445" s="524"/>
      <c r="U445" s="525"/>
      <c r="V445" s="278"/>
      <c r="W445" s="240"/>
      <c r="X445" s="241"/>
      <c r="Y445" s="247"/>
      <c r="Z445" s="248"/>
      <c r="AA445" s="249"/>
      <c r="AB445" s="256"/>
      <c r="AC445" s="257"/>
      <c r="AD445" s="257"/>
      <c r="AE445" s="258"/>
      <c r="AF445" s="200"/>
      <c r="AG445" s="201"/>
      <c r="AH445" s="202"/>
      <c r="AI445" s="209"/>
      <c r="AJ445" s="209"/>
      <c r="AK445" s="210"/>
      <c r="AL445" s="213"/>
      <c r="AM445" s="213"/>
      <c r="AN445" s="213"/>
      <c r="AO445" s="213"/>
      <c r="AP445" s="214"/>
      <c r="AQ445" s="142"/>
      <c r="AR445" s="142"/>
      <c r="AT445" s="153"/>
      <c r="AU445" s="171"/>
      <c r="AV445" s="153"/>
      <c r="AW445" s="171"/>
      <c r="AX445" s="45"/>
      <c r="AY445" s="153"/>
      <c r="AZ445" s="171"/>
      <c r="BA445" s="45"/>
      <c r="BB445" s="45"/>
      <c r="BC445" s="45"/>
      <c r="BD445" s="45"/>
      <c r="BE445" s="3"/>
      <c r="BF445" s="3"/>
      <c r="BG445" s="3"/>
      <c r="BH445" s="3"/>
    </row>
    <row r="446" spans="3:60" ht="14.1" customHeight="1" x14ac:dyDescent="0.15">
      <c r="C446" s="264"/>
      <c r="D446" s="267"/>
      <c r="E446" s="270"/>
      <c r="F446" s="270"/>
      <c r="G446" s="264"/>
      <c r="H446" s="270"/>
      <c r="I446" s="535"/>
      <c r="J446" s="536"/>
      <c r="K446" s="537"/>
      <c r="L446" s="518"/>
      <c r="M446" s="519"/>
      <c r="N446" s="519"/>
      <c r="O446" s="519"/>
      <c r="P446" s="526"/>
      <c r="Q446" s="527"/>
      <c r="R446" s="527"/>
      <c r="S446" s="527"/>
      <c r="T446" s="527"/>
      <c r="U446" s="528"/>
      <c r="V446" s="279"/>
      <c r="W446" s="242"/>
      <c r="X446" s="243"/>
      <c r="Y446" s="250"/>
      <c r="Z446" s="251"/>
      <c r="AA446" s="252"/>
      <c r="AB446" s="259"/>
      <c r="AC446" s="260"/>
      <c r="AD446" s="260"/>
      <c r="AE446" s="261"/>
      <c r="AF446" s="203"/>
      <c r="AG446" s="204"/>
      <c r="AH446" s="205"/>
      <c r="AI446" s="209"/>
      <c r="AJ446" s="209"/>
      <c r="AK446" s="210"/>
      <c r="AL446" s="215"/>
      <c r="AM446" s="215"/>
      <c r="AN446" s="215"/>
      <c r="AO446" s="215"/>
      <c r="AP446" s="216"/>
      <c r="AQ446" s="142"/>
      <c r="AR446" s="142"/>
      <c r="AT446" s="153"/>
      <c r="AU446" s="171"/>
      <c r="AV446" s="153"/>
      <c r="AW446" s="171"/>
      <c r="AX446" s="45"/>
      <c r="AY446" s="153"/>
      <c r="AZ446" s="171"/>
      <c r="BA446" s="45"/>
      <c r="BB446" s="45"/>
      <c r="BC446" s="45"/>
      <c r="BD446" s="45"/>
      <c r="BE446" s="3"/>
      <c r="BF446" s="3"/>
      <c r="BG446" s="3"/>
      <c r="BH446" s="3"/>
    </row>
    <row r="447" spans="3:60" ht="14.1" customHeight="1" x14ac:dyDescent="0.15">
      <c r="C447" s="262">
        <v>6</v>
      </c>
      <c r="D447" s="265" t="s">
        <v>118</v>
      </c>
      <c r="E447" s="268">
        <v>10</v>
      </c>
      <c r="F447" s="268" t="s">
        <v>119</v>
      </c>
      <c r="G447" s="262" t="s">
        <v>124</v>
      </c>
      <c r="H447" s="268"/>
      <c r="I447" s="532"/>
      <c r="J447" s="533"/>
      <c r="K447" s="534"/>
      <c r="L447" s="514">
        <f t="shared" ref="L447" si="200">$M$231</f>
        <v>0</v>
      </c>
      <c r="M447" s="515"/>
      <c r="N447" s="515"/>
      <c r="O447" s="515"/>
      <c r="P447" s="520">
        <f t="shared" ref="P447" si="201">$M$238</f>
        <v>0</v>
      </c>
      <c r="Q447" s="521"/>
      <c r="R447" s="521"/>
      <c r="S447" s="521"/>
      <c r="T447" s="521"/>
      <c r="U447" s="522"/>
      <c r="V447" s="277">
        <f t="shared" ref="V447" si="202">IF(AND(I447="△",AV447="●"),IF(L447=0,20,20+ROUNDDOWN((L447-1000)/1000,0)*20),0)</f>
        <v>0</v>
      </c>
      <c r="W447" s="238"/>
      <c r="X447" s="239"/>
      <c r="Y447" s="244">
        <f t="shared" ref="Y447" si="203">IF(AND(I447="△",AV447="●"),IF(P447&gt;=10,P447*0.2,0),0)</f>
        <v>0</v>
      </c>
      <c r="Z447" s="245"/>
      <c r="AA447" s="246"/>
      <c r="AB447" s="253">
        <f t="shared" ref="AB447" si="204">V447+Y447</f>
        <v>0</v>
      </c>
      <c r="AC447" s="254"/>
      <c r="AD447" s="254"/>
      <c r="AE447" s="255"/>
      <c r="AF447" s="200">
        <v>1</v>
      </c>
      <c r="AG447" s="201"/>
      <c r="AH447" s="202"/>
      <c r="AI447" s="206">
        <f>IF(AF447=1,$AL$37,IF(AF447=2,$AL$55,IF(AF447=3,$AL$74,IF(AF447=4,$AL$93,IF(AF447=5,$AL$112,IF(AF447=6,$AL$131,IF(AF447=7,$AL$150,IF(AF447=8,$AL$169,IF(AF447=9,$AL$188,IF(AF447=10,$AL$207,0))))))))))</f>
        <v>0</v>
      </c>
      <c r="AJ447" s="207"/>
      <c r="AK447" s="208"/>
      <c r="AL447" s="211">
        <f>IF(I447="○",AB447,ROUNDUP(AB447*AI447,1))</f>
        <v>0</v>
      </c>
      <c r="AM447" s="211"/>
      <c r="AN447" s="211"/>
      <c r="AO447" s="211"/>
      <c r="AP447" s="212"/>
      <c r="AQ447" s="142"/>
      <c r="AR447" s="142"/>
      <c r="AT447" s="153"/>
      <c r="AU447" s="171"/>
      <c r="AV447" s="153" t="str">
        <f>IF(OR(I447="×",AV451="×"),"×","●")</f>
        <v>●</v>
      </c>
      <c r="AW447" s="171">
        <f>IF(AV447="●",IF(I447="定","-",I447),"-")</f>
        <v>0</v>
      </c>
      <c r="AX447" s="45"/>
      <c r="AY447" s="153"/>
      <c r="AZ447" s="171"/>
      <c r="BA447" s="45"/>
      <c r="BB447" s="45"/>
      <c r="BC447" s="45"/>
      <c r="BD447" s="45"/>
      <c r="BE447" s="3"/>
      <c r="BF447" s="3"/>
      <c r="BG447" s="3"/>
      <c r="BH447" s="3"/>
    </row>
    <row r="448" spans="3:60" ht="14.1" customHeight="1" x14ac:dyDescent="0.15">
      <c r="C448" s="263"/>
      <c r="D448" s="266"/>
      <c r="E448" s="269"/>
      <c r="F448" s="269"/>
      <c r="G448" s="263"/>
      <c r="H448" s="269"/>
      <c r="I448" s="532"/>
      <c r="J448" s="533"/>
      <c r="K448" s="534"/>
      <c r="L448" s="516"/>
      <c r="M448" s="517"/>
      <c r="N448" s="517"/>
      <c r="O448" s="517"/>
      <c r="P448" s="523"/>
      <c r="Q448" s="524"/>
      <c r="R448" s="524"/>
      <c r="S448" s="524"/>
      <c r="T448" s="524"/>
      <c r="U448" s="525"/>
      <c r="V448" s="278"/>
      <c r="W448" s="240"/>
      <c r="X448" s="241"/>
      <c r="Y448" s="247"/>
      <c r="Z448" s="248"/>
      <c r="AA448" s="249"/>
      <c r="AB448" s="256"/>
      <c r="AC448" s="257"/>
      <c r="AD448" s="257"/>
      <c r="AE448" s="258"/>
      <c r="AF448" s="200"/>
      <c r="AG448" s="201"/>
      <c r="AH448" s="202"/>
      <c r="AI448" s="209"/>
      <c r="AJ448" s="209"/>
      <c r="AK448" s="210"/>
      <c r="AL448" s="213"/>
      <c r="AM448" s="213"/>
      <c r="AN448" s="213"/>
      <c r="AO448" s="213"/>
      <c r="AP448" s="214"/>
      <c r="AQ448" s="142"/>
      <c r="AR448" s="142"/>
      <c r="AT448" s="153"/>
      <c r="AU448" s="171"/>
      <c r="AV448" s="153"/>
      <c r="AW448" s="171"/>
      <c r="AX448" s="45"/>
      <c r="AY448" s="153"/>
      <c r="AZ448" s="171"/>
      <c r="BA448" s="45"/>
      <c r="BB448" s="45"/>
      <c r="BC448" s="45"/>
      <c r="BD448" s="45"/>
      <c r="BE448" s="3"/>
      <c r="BF448" s="3"/>
      <c r="BG448" s="3"/>
      <c r="BH448" s="3"/>
    </row>
    <row r="449" spans="3:60" ht="14.1" customHeight="1" x14ac:dyDescent="0.15">
      <c r="C449" s="263"/>
      <c r="D449" s="266"/>
      <c r="E449" s="269"/>
      <c r="F449" s="269"/>
      <c r="G449" s="263"/>
      <c r="H449" s="269"/>
      <c r="I449" s="532"/>
      <c r="J449" s="533"/>
      <c r="K449" s="534"/>
      <c r="L449" s="516"/>
      <c r="M449" s="517"/>
      <c r="N449" s="517"/>
      <c r="O449" s="517"/>
      <c r="P449" s="523"/>
      <c r="Q449" s="524"/>
      <c r="R449" s="524"/>
      <c r="S449" s="524"/>
      <c r="T449" s="524"/>
      <c r="U449" s="525"/>
      <c r="V449" s="278"/>
      <c r="W449" s="240"/>
      <c r="X449" s="241"/>
      <c r="Y449" s="247"/>
      <c r="Z449" s="248"/>
      <c r="AA449" s="249"/>
      <c r="AB449" s="256"/>
      <c r="AC449" s="257"/>
      <c r="AD449" s="257"/>
      <c r="AE449" s="258"/>
      <c r="AF449" s="200"/>
      <c r="AG449" s="201"/>
      <c r="AH449" s="202"/>
      <c r="AI449" s="209"/>
      <c r="AJ449" s="209"/>
      <c r="AK449" s="210"/>
      <c r="AL449" s="213"/>
      <c r="AM449" s="213"/>
      <c r="AN449" s="213"/>
      <c r="AO449" s="213"/>
      <c r="AP449" s="214"/>
      <c r="AQ449" s="142"/>
      <c r="AR449" s="142"/>
      <c r="AT449" s="153"/>
      <c r="AU449" s="171"/>
      <c r="AV449" s="153"/>
      <c r="AW449" s="171"/>
      <c r="AX449" s="45"/>
      <c r="AY449" s="153"/>
      <c r="AZ449" s="171"/>
      <c r="BA449" s="45"/>
      <c r="BB449" s="45"/>
      <c r="BC449" s="45"/>
      <c r="BD449" s="45"/>
      <c r="BE449" s="3"/>
      <c r="BF449" s="3"/>
      <c r="BG449" s="3"/>
      <c r="BH449" s="3"/>
    </row>
    <row r="450" spans="3:60" ht="14.1" customHeight="1" x14ac:dyDescent="0.15">
      <c r="C450" s="264"/>
      <c r="D450" s="267"/>
      <c r="E450" s="270"/>
      <c r="F450" s="270"/>
      <c r="G450" s="264"/>
      <c r="H450" s="270"/>
      <c r="I450" s="535"/>
      <c r="J450" s="536"/>
      <c r="K450" s="537"/>
      <c r="L450" s="518"/>
      <c r="M450" s="519"/>
      <c r="N450" s="519"/>
      <c r="O450" s="519"/>
      <c r="P450" s="526"/>
      <c r="Q450" s="527"/>
      <c r="R450" s="527"/>
      <c r="S450" s="527"/>
      <c r="T450" s="527"/>
      <c r="U450" s="528"/>
      <c r="V450" s="279"/>
      <c r="W450" s="242"/>
      <c r="X450" s="243"/>
      <c r="Y450" s="250"/>
      <c r="Z450" s="251"/>
      <c r="AA450" s="252"/>
      <c r="AB450" s="259"/>
      <c r="AC450" s="260"/>
      <c r="AD450" s="260"/>
      <c r="AE450" s="261"/>
      <c r="AF450" s="203"/>
      <c r="AG450" s="204"/>
      <c r="AH450" s="205"/>
      <c r="AI450" s="209"/>
      <c r="AJ450" s="209"/>
      <c r="AK450" s="210"/>
      <c r="AL450" s="215"/>
      <c r="AM450" s="215"/>
      <c r="AN450" s="215"/>
      <c r="AO450" s="215"/>
      <c r="AP450" s="216"/>
      <c r="AQ450" s="142"/>
      <c r="AR450" s="142"/>
      <c r="AT450" s="153"/>
      <c r="AU450" s="171"/>
      <c r="AV450" s="153"/>
      <c r="AW450" s="171"/>
      <c r="AX450" s="45"/>
      <c r="AY450" s="153"/>
      <c r="AZ450" s="171"/>
      <c r="BA450" s="45"/>
      <c r="BB450" s="45"/>
      <c r="BC450" s="45"/>
      <c r="BD450" s="45"/>
      <c r="BE450" s="3"/>
      <c r="BF450" s="3"/>
      <c r="BG450" s="3"/>
      <c r="BH450" s="3"/>
    </row>
    <row r="451" spans="3:60" ht="14.1" customHeight="1" x14ac:dyDescent="0.15">
      <c r="C451" s="262">
        <v>6</v>
      </c>
      <c r="D451" s="265" t="s">
        <v>118</v>
      </c>
      <c r="E451" s="268">
        <v>11</v>
      </c>
      <c r="F451" s="268" t="s">
        <v>119</v>
      </c>
      <c r="G451" s="262" t="s">
        <v>125</v>
      </c>
      <c r="H451" s="268"/>
      <c r="I451" s="532"/>
      <c r="J451" s="533"/>
      <c r="K451" s="534"/>
      <c r="L451" s="514">
        <f t="shared" ref="L451" si="205">$M$231</f>
        <v>0</v>
      </c>
      <c r="M451" s="515"/>
      <c r="N451" s="515"/>
      <c r="O451" s="515"/>
      <c r="P451" s="520">
        <f t="shared" ref="P451" si="206">$M$238</f>
        <v>0</v>
      </c>
      <c r="Q451" s="521"/>
      <c r="R451" s="521"/>
      <c r="S451" s="521"/>
      <c r="T451" s="521"/>
      <c r="U451" s="522"/>
      <c r="V451" s="238">
        <f t="shared" ref="V451" si="207">IF(AND(I451="△",AV451="●"),IF(L451=0,20,20+ROUNDDOWN((L451-1000)/1000,0)*20),0)</f>
        <v>0</v>
      </c>
      <c r="W451" s="238"/>
      <c r="X451" s="239"/>
      <c r="Y451" s="244">
        <f t="shared" ref="Y451" si="208">IF(AND(I451="△",AV451="●"),IF(P451&gt;=10,P451*0.2,0),0)</f>
        <v>0</v>
      </c>
      <c r="Z451" s="245"/>
      <c r="AA451" s="246"/>
      <c r="AB451" s="253">
        <f t="shared" ref="AB451" si="209">V451+Y451</f>
        <v>0</v>
      </c>
      <c r="AC451" s="254"/>
      <c r="AD451" s="254"/>
      <c r="AE451" s="255"/>
      <c r="AF451" s="200">
        <v>1</v>
      </c>
      <c r="AG451" s="201"/>
      <c r="AH451" s="202"/>
      <c r="AI451" s="206">
        <f>IF(AF451=1,$AL$37,IF(AF451=2,$AL$55,IF(AF451=3,$AL$74,IF(AF451=4,$AL$93,IF(AF451=5,$AL$112,IF(AF451=6,$AL$131,IF(AF451=7,$AL$150,IF(AF451=8,$AL$169,IF(AF451=9,$AL$188,IF(AF451=10,$AL$207,0))))))))))</f>
        <v>0</v>
      </c>
      <c r="AJ451" s="207"/>
      <c r="AK451" s="208"/>
      <c r="AL451" s="211">
        <f t="shared" ref="AL451" si="210">IF(I451="○",AB451,ROUNDUP(AB451*AI451,1))</f>
        <v>0</v>
      </c>
      <c r="AM451" s="211"/>
      <c r="AN451" s="211"/>
      <c r="AO451" s="211"/>
      <c r="AP451" s="212"/>
      <c r="AQ451" s="142"/>
      <c r="AR451" s="142"/>
      <c r="AT451" s="153"/>
      <c r="AU451" s="153"/>
      <c r="AV451" s="153" t="str">
        <f>IF(OR(I451="×",AV455="×"),"×","●")</f>
        <v>●</v>
      </c>
      <c r="AW451" s="171">
        <f>IF(AV451="●",IF(I451="定","-",I451),"-")</f>
        <v>0</v>
      </c>
      <c r="AX451" s="45"/>
      <c r="AY451" s="153"/>
      <c r="AZ451" s="153"/>
      <c r="BA451" s="45"/>
      <c r="BB451" s="45"/>
      <c r="BC451" s="45"/>
      <c r="BD451" s="45"/>
      <c r="BE451" s="3"/>
      <c r="BF451" s="3"/>
      <c r="BG451" s="3"/>
      <c r="BH451" s="3"/>
    </row>
    <row r="452" spans="3:60" ht="14.1" customHeight="1" x14ac:dyDescent="0.15">
      <c r="C452" s="263"/>
      <c r="D452" s="266"/>
      <c r="E452" s="269"/>
      <c r="F452" s="269"/>
      <c r="G452" s="263"/>
      <c r="H452" s="269"/>
      <c r="I452" s="532"/>
      <c r="J452" s="533"/>
      <c r="K452" s="534"/>
      <c r="L452" s="516"/>
      <c r="M452" s="517"/>
      <c r="N452" s="517"/>
      <c r="O452" s="517"/>
      <c r="P452" s="523"/>
      <c r="Q452" s="524"/>
      <c r="R452" s="524"/>
      <c r="S452" s="524"/>
      <c r="T452" s="524"/>
      <c r="U452" s="525"/>
      <c r="V452" s="240"/>
      <c r="W452" s="240"/>
      <c r="X452" s="241"/>
      <c r="Y452" s="247"/>
      <c r="Z452" s="248"/>
      <c r="AA452" s="249"/>
      <c r="AB452" s="256"/>
      <c r="AC452" s="257"/>
      <c r="AD452" s="257"/>
      <c r="AE452" s="258"/>
      <c r="AF452" s="200"/>
      <c r="AG452" s="201"/>
      <c r="AH452" s="202"/>
      <c r="AI452" s="209"/>
      <c r="AJ452" s="209"/>
      <c r="AK452" s="210"/>
      <c r="AL452" s="213"/>
      <c r="AM452" s="213"/>
      <c r="AN452" s="213"/>
      <c r="AO452" s="213"/>
      <c r="AP452" s="214"/>
      <c r="AQ452" s="142"/>
      <c r="AR452" s="142"/>
      <c r="AT452" s="153"/>
      <c r="AU452" s="153"/>
      <c r="AV452" s="153"/>
      <c r="AW452" s="171"/>
      <c r="AX452" s="45"/>
      <c r="AY452" s="153"/>
      <c r="AZ452" s="153"/>
      <c r="BA452" s="45"/>
      <c r="BB452" s="45"/>
      <c r="BC452" s="45"/>
      <c r="BD452" s="45"/>
      <c r="BE452" s="3"/>
      <c r="BF452" s="3"/>
      <c r="BG452" s="3"/>
      <c r="BH452" s="3"/>
    </row>
    <row r="453" spans="3:60" ht="14.1" customHeight="1" x14ac:dyDescent="0.15">
      <c r="C453" s="263"/>
      <c r="D453" s="266"/>
      <c r="E453" s="269"/>
      <c r="F453" s="269"/>
      <c r="G453" s="263"/>
      <c r="H453" s="269"/>
      <c r="I453" s="532"/>
      <c r="J453" s="533"/>
      <c r="K453" s="534"/>
      <c r="L453" s="516"/>
      <c r="M453" s="517"/>
      <c r="N453" s="517"/>
      <c r="O453" s="517"/>
      <c r="P453" s="523"/>
      <c r="Q453" s="524"/>
      <c r="R453" s="524"/>
      <c r="S453" s="524"/>
      <c r="T453" s="524"/>
      <c r="U453" s="525"/>
      <c r="V453" s="240"/>
      <c r="W453" s="240"/>
      <c r="X453" s="241"/>
      <c r="Y453" s="247"/>
      <c r="Z453" s="248"/>
      <c r="AA453" s="249"/>
      <c r="AB453" s="256"/>
      <c r="AC453" s="257"/>
      <c r="AD453" s="257"/>
      <c r="AE453" s="258"/>
      <c r="AF453" s="200"/>
      <c r="AG453" s="201"/>
      <c r="AH453" s="202"/>
      <c r="AI453" s="209"/>
      <c r="AJ453" s="209"/>
      <c r="AK453" s="210"/>
      <c r="AL453" s="213"/>
      <c r="AM453" s="213"/>
      <c r="AN453" s="213"/>
      <c r="AO453" s="213"/>
      <c r="AP453" s="214"/>
      <c r="AQ453" s="142"/>
      <c r="AR453" s="142"/>
      <c r="AT453" s="153"/>
      <c r="AU453" s="153"/>
      <c r="AV453" s="153"/>
      <c r="AW453" s="171"/>
      <c r="AX453" s="45"/>
      <c r="AY453" s="153"/>
      <c r="AZ453" s="153"/>
      <c r="BA453" s="45"/>
      <c r="BB453" s="45"/>
      <c r="BC453" s="45"/>
      <c r="BD453" s="45"/>
      <c r="BE453" s="3"/>
      <c r="BF453" s="3"/>
      <c r="BG453" s="3"/>
      <c r="BH453" s="3"/>
    </row>
    <row r="454" spans="3:60" ht="14.1" customHeight="1" x14ac:dyDescent="0.15">
      <c r="C454" s="264"/>
      <c r="D454" s="267"/>
      <c r="E454" s="270"/>
      <c r="F454" s="270"/>
      <c r="G454" s="264"/>
      <c r="H454" s="270"/>
      <c r="I454" s="535"/>
      <c r="J454" s="536"/>
      <c r="K454" s="537"/>
      <c r="L454" s="518"/>
      <c r="M454" s="519"/>
      <c r="N454" s="519"/>
      <c r="O454" s="519"/>
      <c r="P454" s="526"/>
      <c r="Q454" s="527"/>
      <c r="R454" s="527"/>
      <c r="S454" s="527"/>
      <c r="T454" s="527"/>
      <c r="U454" s="528"/>
      <c r="V454" s="242"/>
      <c r="W454" s="242"/>
      <c r="X454" s="243"/>
      <c r="Y454" s="250"/>
      <c r="Z454" s="251"/>
      <c r="AA454" s="252"/>
      <c r="AB454" s="259"/>
      <c r="AC454" s="260"/>
      <c r="AD454" s="260"/>
      <c r="AE454" s="261"/>
      <c r="AF454" s="203"/>
      <c r="AG454" s="204"/>
      <c r="AH454" s="205"/>
      <c r="AI454" s="209"/>
      <c r="AJ454" s="209"/>
      <c r="AK454" s="210"/>
      <c r="AL454" s="215"/>
      <c r="AM454" s="215"/>
      <c r="AN454" s="215"/>
      <c r="AO454" s="215"/>
      <c r="AP454" s="216"/>
      <c r="AQ454" s="142"/>
      <c r="AR454" s="142"/>
      <c r="AT454" s="153"/>
      <c r="AU454" s="153"/>
      <c r="AV454" s="153"/>
      <c r="AW454" s="171"/>
      <c r="AX454" s="45"/>
      <c r="AY454" s="153"/>
      <c r="AZ454" s="153"/>
      <c r="BA454" s="45"/>
      <c r="BB454" s="45"/>
      <c r="BC454" s="45"/>
      <c r="BD454" s="45"/>
      <c r="BE454" s="3"/>
      <c r="BF454" s="3"/>
      <c r="BG454" s="3"/>
      <c r="BH454" s="3"/>
    </row>
    <row r="455" spans="3:60" ht="14.1" customHeight="1" x14ac:dyDescent="0.15">
      <c r="C455" s="262">
        <v>6</v>
      </c>
      <c r="D455" s="265" t="s">
        <v>118</v>
      </c>
      <c r="E455" s="268">
        <v>12</v>
      </c>
      <c r="F455" s="268" t="s">
        <v>119</v>
      </c>
      <c r="G455" s="262" t="s">
        <v>126</v>
      </c>
      <c r="H455" s="268"/>
      <c r="I455" s="532"/>
      <c r="J455" s="533"/>
      <c r="K455" s="534"/>
      <c r="L455" s="514">
        <f t="shared" ref="L455" si="211">$M$231</f>
        <v>0</v>
      </c>
      <c r="M455" s="515"/>
      <c r="N455" s="515"/>
      <c r="O455" s="515"/>
      <c r="P455" s="520">
        <f t="shared" ref="P455" si="212">$M$238</f>
        <v>0</v>
      </c>
      <c r="Q455" s="521"/>
      <c r="R455" s="521"/>
      <c r="S455" s="521"/>
      <c r="T455" s="521"/>
      <c r="U455" s="522"/>
      <c r="V455" s="238">
        <f t="shared" ref="V455" si="213">IF(AND(I455="△",AV455="●"),IF(L455=0,20,20+ROUNDDOWN((L455-1000)/1000,0)*20),0)</f>
        <v>0</v>
      </c>
      <c r="W455" s="238"/>
      <c r="X455" s="239"/>
      <c r="Y455" s="244">
        <f t="shared" ref="Y455" si="214">IF(AND(I455="△",AV455="●"),IF(P455&gt;=10,P455*0.2,0),0)</f>
        <v>0</v>
      </c>
      <c r="Z455" s="245"/>
      <c r="AA455" s="246"/>
      <c r="AB455" s="253">
        <f t="shared" ref="AB455" si="215">V455+Y455</f>
        <v>0</v>
      </c>
      <c r="AC455" s="254"/>
      <c r="AD455" s="254"/>
      <c r="AE455" s="255"/>
      <c r="AF455" s="200">
        <v>1</v>
      </c>
      <c r="AG455" s="201"/>
      <c r="AH455" s="202"/>
      <c r="AI455" s="206">
        <f>IF(AF455=1,$AL$37,IF(AF455=2,$AL$55,IF(AF455=3,$AL$74,IF(AF455=4,$AL$93,IF(AF455=5,$AL$112,IF(AF455=6,$AL$131,IF(AF455=7,$AL$150,IF(AF455=8,$AL$169,IF(AF455=9,$AL$188,IF(AF455=10,$AL$207,0))))))))))</f>
        <v>0</v>
      </c>
      <c r="AJ455" s="207"/>
      <c r="AK455" s="208"/>
      <c r="AL455" s="211">
        <f t="shared" ref="AL455" si="216">IF(I455="○",AB455,ROUNDUP(AB455*AI455,1))</f>
        <v>0</v>
      </c>
      <c r="AM455" s="211"/>
      <c r="AN455" s="211"/>
      <c r="AO455" s="211"/>
      <c r="AP455" s="212"/>
      <c r="AQ455" s="142"/>
      <c r="AR455" s="142"/>
      <c r="AT455" s="153"/>
      <c r="AU455" s="153"/>
      <c r="AV455" s="153" t="str">
        <f>IF(OR(I455="×",AV459="×"),"×","●")</f>
        <v>●</v>
      </c>
      <c r="AW455" s="171">
        <f>IF(AV455="●",IF(I455="定","-",I455),"-")</f>
        <v>0</v>
      </c>
      <c r="AX455" s="45"/>
      <c r="AY455" s="153"/>
      <c r="AZ455" s="153"/>
      <c r="BA455" s="45"/>
      <c r="BB455" s="45"/>
      <c r="BC455" s="45"/>
      <c r="BD455" s="45"/>
      <c r="BE455" s="3"/>
      <c r="BF455" s="3"/>
      <c r="BG455" s="3"/>
      <c r="BH455" s="3"/>
    </row>
    <row r="456" spans="3:60" ht="14.1" customHeight="1" x14ac:dyDescent="0.15">
      <c r="C456" s="263"/>
      <c r="D456" s="266"/>
      <c r="E456" s="269"/>
      <c r="F456" s="269"/>
      <c r="G456" s="263"/>
      <c r="H456" s="269"/>
      <c r="I456" s="532"/>
      <c r="J456" s="533"/>
      <c r="K456" s="534"/>
      <c r="L456" s="516"/>
      <c r="M456" s="517"/>
      <c r="N456" s="517"/>
      <c r="O456" s="517"/>
      <c r="P456" s="523"/>
      <c r="Q456" s="524"/>
      <c r="R456" s="524"/>
      <c r="S456" s="524"/>
      <c r="T456" s="524"/>
      <c r="U456" s="525"/>
      <c r="V456" s="240"/>
      <c r="W456" s="240"/>
      <c r="X456" s="241"/>
      <c r="Y456" s="247"/>
      <c r="Z456" s="248"/>
      <c r="AA456" s="249"/>
      <c r="AB456" s="256"/>
      <c r="AC456" s="257"/>
      <c r="AD456" s="257"/>
      <c r="AE456" s="258"/>
      <c r="AF456" s="200"/>
      <c r="AG456" s="201"/>
      <c r="AH456" s="202"/>
      <c r="AI456" s="209"/>
      <c r="AJ456" s="209"/>
      <c r="AK456" s="210"/>
      <c r="AL456" s="213"/>
      <c r="AM456" s="213"/>
      <c r="AN456" s="213"/>
      <c r="AO456" s="213"/>
      <c r="AP456" s="214"/>
      <c r="AQ456" s="142"/>
      <c r="AR456" s="142"/>
      <c r="AT456" s="153"/>
      <c r="AU456" s="153"/>
      <c r="AV456" s="153"/>
      <c r="AW456" s="171"/>
      <c r="AX456" s="45"/>
      <c r="AY456" s="153"/>
      <c r="AZ456" s="153"/>
      <c r="BA456" s="45"/>
      <c r="BB456" s="45"/>
      <c r="BC456" s="45"/>
      <c r="BD456" s="45"/>
      <c r="BE456" s="3"/>
      <c r="BF456" s="3"/>
      <c r="BG456" s="3"/>
      <c r="BH456" s="3"/>
    </row>
    <row r="457" spans="3:60" ht="14.1" customHeight="1" x14ac:dyDescent="0.15">
      <c r="C457" s="263"/>
      <c r="D457" s="266"/>
      <c r="E457" s="269"/>
      <c r="F457" s="269"/>
      <c r="G457" s="263"/>
      <c r="H457" s="269"/>
      <c r="I457" s="532"/>
      <c r="J457" s="533"/>
      <c r="K457" s="534"/>
      <c r="L457" s="516"/>
      <c r="M457" s="517"/>
      <c r="N457" s="517"/>
      <c r="O457" s="517"/>
      <c r="P457" s="523"/>
      <c r="Q457" s="524"/>
      <c r="R457" s="524"/>
      <c r="S457" s="524"/>
      <c r="T457" s="524"/>
      <c r="U457" s="525"/>
      <c r="V457" s="240"/>
      <c r="W457" s="240"/>
      <c r="X457" s="241"/>
      <c r="Y457" s="247"/>
      <c r="Z457" s="248"/>
      <c r="AA457" s="249"/>
      <c r="AB457" s="256"/>
      <c r="AC457" s="257"/>
      <c r="AD457" s="257"/>
      <c r="AE457" s="258"/>
      <c r="AF457" s="200"/>
      <c r="AG457" s="201"/>
      <c r="AH457" s="202"/>
      <c r="AI457" s="209"/>
      <c r="AJ457" s="209"/>
      <c r="AK457" s="210"/>
      <c r="AL457" s="213"/>
      <c r="AM457" s="213"/>
      <c r="AN457" s="213"/>
      <c r="AO457" s="213"/>
      <c r="AP457" s="214"/>
      <c r="AQ457" s="142"/>
      <c r="AR457" s="142"/>
      <c r="AT457" s="153"/>
      <c r="AU457" s="153"/>
      <c r="AV457" s="153"/>
      <c r="AW457" s="171"/>
      <c r="AX457" s="45"/>
      <c r="AY457" s="153"/>
      <c r="AZ457" s="153"/>
      <c r="BA457" s="45"/>
      <c r="BB457" s="45"/>
      <c r="BC457" s="45"/>
      <c r="BD457" s="45"/>
      <c r="BE457" s="3"/>
      <c r="BF457" s="3"/>
      <c r="BG457" s="3"/>
      <c r="BH457" s="3"/>
    </row>
    <row r="458" spans="3:60" ht="14.1" customHeight="1" x14ac:dyDescent="0.15">
      <c r="C458" s="264"/>
      <c r="D458" s="267"/>
      <c r="E458" s="270"/>
      <c r="F458" s="270"/>
      <c r="G458" s="264"/>
      <c r="H458" s="270"/>
      <c r="I458" s="535"/>
      <c r="J458" s="536"/>
      <c r="K458" s="537"/>
      <c r="L458" s="518"/>
      <c r="M458" s="519"/>
      <c r="N458" s="519"/>
      <c r="O458" s="519"/>
      <c r="P458" s="526"/>
      <c r="Q458" s="527"/>
      <c r="R458" s="527"/>
      <c r="S458" s="527"/>
      <c r="T458" s="527"/>
      <c r="U458" s="528"/>
      <c r="V458" s="242"/>
      <c r="W458" s="242"/>
      <c r="X458" s="243"/>
      <c r="Y458" s="250"/>
      <c r="Z458" s="251"/>
      <c r="AA458" s="252"/>
      <c r="AB458" s="259"/>
      <c r="AC458" s="260"/>
      <c r="AD458" s="260"/>
      <c r="AE458" s="261"/>
      <c r="AF458" s="203"/>
      <c r="AG458" s="204"/>
      <c r="AH458" s="205"/>
      <c r="AI458" s="209"/>
      <c r="AJ458" s="209"/>
      <c r="AK458" s="210"/>
      <c r="AL458" s="215"/>
      <c r="AM458" s="215"/>
      <c r="AN458" s="215"/>
      <c r="AO458" s="215"/>
      <c r="AP458" s="216"/>
      <c r="AQ458" s="142"/>
      <c r="AR458" s="142"/>
      <c r="AT458" s="153"/>
      <c r="AU458" s="153"/>
      <c r="AV458" s="153"/>
      <c r="AW458" s="171"/>
      <c r="AX458" s="45"/>
      <c r="AY458" s="153"/>
      <c r="AZ458" s="153"/>
      <c r="BA458" s="45"/>
      <c r="BB458" s="45"/>
      <c r="BC458" s="45"/>
      <c r="BD458" s="45"/>
      <c r="BE458" s="3"/>
      <c r="BF458" s="3"/>
      <c r="BG458" s="3"/>
      <c r="BH458" s="3"/>
    </row>
    <row r="459" spans="3:60" ht="14.1" customHeight="1" x14ac:dyDescent="0.15">
      <c r="C459" s="262">
        <v>6</v>
      </c>
      <c r="D459" s="265" t="s">
        <v>118</v>
      </c>
      <c r="E459" s="268">
        <v>13</v>
      </c>
      <c r="F459" s="268" t="s">
        <v>119</v>
      </c>
      <c r="G459" s="262" t="s">
        <v>127</v>
      </c>
      <c r="H459" s="268"/>
      <c r="I459" s="532"/>
      <c r="J459" s="533"/>
      <c r="K459" s="534"/>
      <c r="L459" s="514">
        <f t="shared" ref="L459" si="217">$M$231</f>
        <v>0</v>
      </c>
      <c r="M459" s="515"/>
      <c r="N459" s="515"/>
      <c r="O459" s="515"/>
      <c r="P459" s="520">
        <f t="shared" ref="P459" si="218">$M$238</f>
        <v>0</v>
      </c>
      <c r="Q459" s="521"/>
      <c r="R459" s="521"/>
      <c r="S459" s="521"/>
      <c r="T459" s="521"/>
      <c r="U459" s="522"/>
      <c r="V459" s="238">
        <f t="shared" ref="V459" si="219">IF(AND(I459="△",AV459="●"),IF(L459=0,20,20+ROUNDDOWN((L459-1000)/1000,0)*20),0)</f>
        <v>0</v>
      </c>
      <c r="W459" s="238"/>
      <c r="X459" s="239"/>
      <c r="Y459" s="244">
        <f t="shared" ref="Y459" si="220">IF(AND(I459="△",AV459="●"),IF(P459&gt;=10,P459*0.2,0),0)</f>
        <v>0</v>
      </c>
      <c r="Z459" s="245"/>
      <c r="AA459" s="246"/>
      <c r="AB459" s="253">
        <f t="shared" ref="AB459" si="221">V459+Y459</f>
        <v>0</v>
      </c>
      <c r="AC459" s="254"/>
      <c r="AD459" s="254"/>
      <c r="AE459" s="255"/>
      <c r="AF459" s="200">
        <v>1</v>
      </c>
      <c r="AG459" s="201"/>
      <c r="AH459" s="202"/>
      <c r="AI459" s="206">
        <f>IF(AF459=1,$AL$37,IF(AF459=2,$AL$55,IF(AF459=3,$AL$74,IF(AF459=4,$AL$93,IF(AF459=5,$AL$112,IF(AF459=6,$AL$131,IF(AF459=7,$AL$150,IF(AF459=8,$AL$169,IF(AF459=9,$AL$188,IF(AF459=10,$AL$207,0))))))))))</f>
        <v>0</v>
      </c>
      <c r="AJ459" s="207"/>
      <c r="AK459" s="208"/>
      <c r="AL459" s="211">
        <f>IF(I459="○",AB459,ROUNDUP(AB459*AI459,1))</f>
        <v>0</v>
      </c>
      <c r="AM459" s="211"/>
      <c r="AN459" s="211"/>
      <c r="AO459" s="211"/>
      <c r="AP459" s="212"/>
      <c r="AQ459" s="142"/>
      <c r="AR459" s="142"/>
      <c r="AT459" s="153"/>
      <c r="AU459" s="171"/>
      <c r="AV459" s="153" t="str">
        <f>IF(OR(I459="×",AV463="×"),"×","●")</f>
        <v>●</v>
      </c>
      <c r="AW459" s="171">
        <f>IF(AV459="●",IF(I459="定","-",I459),"-")</f>
        <v>0</v>
      </c>
      <c r="AX459" s="45"/>
      <c r="AY459" s="153"/>
      <c r="AZ459" s="171"/>
      <c r="BA459" s="45"/>
      <c r="BB459" s="45"/>
      <c r="BC459" s="45"/>
      <c r="BD459" s="45"/>
      <c r="BE459" s="3"/>
      <c r="BF459" s="3"/>
      <c r="BG459" s="3"/>
      <c r="BH459" s="3"/>
    </row>
    <row r="460" spans="3:60" ht="14.1" customHeight="1" x14ac:dyDescent="0.15">
      <c r="C460" s="263"/>
      <c r="D460" s="266"/>
      <c r="E460" s="269"/>
      <c r="F460" s="269"/>
      <c r="G460" s="263"/>
      <c r="H460" s="269"/>
      <c r="I460" s="532"/>
      <c r="J460" s="533"/>
      <c r="K460" s="534"/>
      <c r="L460" s="516"/>
      <c r="M460" s="517"/>
      <c r="N460" s="517"/>
      <c r="O460" s="517"/>
      <c r="P460" s="523"/>
      <c r="Q460" s="524"/>
      <c r="R460" s="524"/>
      <c r="S460" s="524"/>
      <c r="T460" s="524"/>
      <c r="U460" s="525"/>
      <c r="V460" s="240"/>
      <c r="W460" s="240"/>
      <c r="X460" s="241"/>
      <c r="Y460" s="247"/>
      <c r="Z460" s="248"/>
      <c r="AA460" s="249"/>
      <c r="AB460" s="256"/>
      <c r="AC460" s="257"/>
      <c r="AD460" s="257"/>
      <c r="AE460" s="258"/>
      <c r="AF460" s="200"/>
      <c r="AG460" s="201"/>
      <c r="AH460" s="202"/>
      <c r="AI460" s="209"/>
      <c r="AJ460" s="209"/>
      <c r="AK460" s="210"/>
      <c r="AL460" s="213"/>
      <c r="AM460" s="213"/>
      <c r="AN460" s="213"/>
      <c r="AO460" s="213"/>
      <c r="AP460" s="214"/>
      <c r="AQ460" s="142"/>
      <c r="AR460" s="142"/>
      <c r="AT460" s="153"/>
      <c r="AU460" s="171"/>
      <c r="AV460" s="153"/>
      <c r="AW460" s="171"/>
      <c r="AX460" s="45"/>
      <c r="AY460" s="153"/>
      <c r="AZ460" s="171"/>
      <c r="BA460" s="45"/>
      <c r="BB460" s="45"/>
      <c r="BC460" s="45"/>
      <c r="BD460" s="45"/>
      <c r="BE460" s="3"/>
      <c r="BF460" s="3"/>
      <c r="BG460" s="3"/>
      <c r="BH460" s="3"/>
    </row>
    <row r="461" spans="3:60" ht="14.1" customHeight="1" x14ac:dyDescent="0.15">
      <c r="C461" s="263"/>
      <c r="D461" s="266"/>
      <c r="E461" s="269"/>
      <c r="F461" s="269"/>
      <c r="G461" s="263"/>
      <c r="H461" s="269"/>
      <c r="I461" s="532"/>
      <c r="J461" s="533"/>
      <c r="K461" s="534"/>
      <c r="L461" s="516"/>
      <c r="M461" s="517"/>
      <c r="N461" s="517"/>
      <c r="O461" s="517"/>
      <c r="P461" s="523"/>
      <c r="Q461" s="524"/>
      <c r="R461" s="524"/>
      <c r="S461" s="524"/>
      <c r="T461" s="524"/>
      <c r="U461" s="525"/>
      <c r="V461" s="240"/>
      <c r="W461" s="240"/>
      <c r="X461" s="241"/>
      <c r="Y461" s="247"/>
      <c r="Z461" s="248"/>
      <c r="AA461" s="249"/>
      <c r="AB461" s="256"/>
      <c r="AC461" s="257"/>
      <c r="AD461" s="257"/>
      <c r="AE461" s="258"/>
      <c r="AF461" s="200"/>
      <c r="AG461" s="201"/>
      <c r="AH461" s="202"/>
      <c r="AI461" s="209"/>
      <c r="AJ461" s="209"/>
      <c r="AK461" s="210"/>
      <c r="AL461" s="213"/>
      <c r="AM461" s="213"/>
      <c r="AN461" s="213"/>
      <c r="AO461" s="213"/>
      <c r="AP461" s="214"/>
      <c r="AQ461" s="142"/>
      <c r="AR461" s="142"/>
      <c r="AT461" s="153"/>
      <c r="AU461" s="171"/>
      <c r="AV461" s="153"/>
      <c r="AW461" s="171"/>
      <c r="AX461" s="45"/>
      <c r="AY461" s="153"/>
      <c r="AZ461" s="171"/>
      <c r="BA461" s="45"/>
      <c r="BB461" s="45"/>
      <c r="BC461" s="45"/>
      <c r="BD461" s="45"/>
      <c r="BE461" s="3"/>
      <c r="BF461" s="3"/>
      <c r="BG461" s="3"/>
      <c r="BH461" s="3"/>
    </row>
    <row r="462" spans="3:60" ht="14.1" customHeight="1" x14ac:dyDescent="0.15">
      <c r="C462" s="264"/>
      <c r="D462" s="267"/>
      <c r="E462" s="270"/>
      <c r="F462" s="270"/>
      <c r="G462" s="264"/>
      <c r="H462" s="270"/>
      <c r="I462" s="535"/>
      <c r="J462" s="536"/>
      <c r="K462" s="537"/>
      <c r="L462" s="518"/>
      <c r="M462" s="519"/>
      <c r="N462" s="519"/>
      <c r="O462" s="519"/>
      <c r="P462" s="526"/>
      <c r="Q462" s="527"/>
      <c r="R462" s="527"/>
      <c r="S462" s="527"/>
      <c r="T462" s="527"/>
      <c r="U462" s="528"/>
      <c r="V462" s="242"/>
      <c r="W462" s="242"/>
      <c r="X462" s="243"/>
      <c r="Y462" s="250"/>
      <c r="Z462" s="251"/>
      <c r="AA462" s="252"/>
      <c r="AB462" s="259"/>
      <c r="AC462" s="260"/>
      <c r="AD462" s="260"/>
      <c r="AE462" s="261"/>
      <c r="AF462" s="203"/>
      <c r="AG462" s="204"/>
      <c r="AH462" s="205"/>
      <c r="AI462" s="209"/>
      <c r="AJ462" s="209"/>
      <c r="AK462" s="210"/>
      <c r="AL462" s="215"/>
      <c r="AM462" s="215"/>
      <c r="AN462" s="215"/>
      <c r="AO462" s="215"/>
      <c r="AP462" s="216"/>
      <c r="AQ462" s="142"/>
      <c r="AR462" s="142"/>
      <c r="AT462" s="153"/>
      <c r="AU462" s="171"/>
      <c r="AV462" s="153"/>
      <c r="AW462" s="171"/>
      <c r="AX462" s="45"/>
      <c r="AY462" s="153"/>
      <c r="AZ462" s="171"/>
      <c r="BA462" s="45"/>
      <c r="BB462" s="45"/>
      <c r="BC462" s="45"/>
      <c r="BD462" s="45"/>
      <c r="BE462" s="3"/>
      <c r="BF462" s="3"/>
      <c r="BG462" s="3"/>
      <c r="BH462" s="3"/>
    </row>
    <row r="463" spans="3:60" ht="14.1" customHeight="1" x14ac:dyDescent="0.15">
      <c r="C463" s="262">
        <v>6</v>
      </c>
      <c r="D463" s="265" t="s">
        <v>118</v>
      </c>
      <c r="E463" s="268">
        <v>14</v>
      </c>
      <c r="F463" s="268" t="s">
        <v>119</v>
      </c>
      <c r="G463" s="262" t="s">
        <v>128</v>
      </c>
      <c r="H463" s="268"/>
      <c r="I463" s="532"/>
      <c r="J463" s="533"/>
      <c r="K463" s="534"/>
      <c r="L463" s="514">
        <f t="shared" ref="L463" si="222">$M$231</f>
        <v>0</v>
      </c>
      <c r="M463" s="515"/>
      <c r="N463" s="515"/>
      <c r="O463" s="515"/>
      <c r="P463" s="520">
        <f t="shared" ref="P463" si="223">$M$238</f>
        <v>0</v>
      </c>
      <c r="Q463" s="521"/>
      <c r="R463" s="521"/>
      <c r="S463" s="521"/>
      <c r="T463" s="521"/>
      <c r="U463" s="522"/>
      <c r="V463" s="238">
        <f t="shared" ref="V463" si="224">IF(AND(I463="△",AV463="●"),IF(L463=0,20,20+ROUNDDOWN((L463-1000)/1000,0)*20),0)</f>
        <v>0</v>
      </c>
      <c r="W463" s="238"/>
      <c r="X463" s="239"/>
      <c r="Y463" s="244">
        <f t="shared" ref="Y463" si="225">IF(AND(I463="△",AV463="●"),IF(P463&gt;=10,P463*0.2,0),0)</f>
        <v>0</v>
      </c>
      <c r="Z463" s="245"/>
      <c r="AA463" s="246"/>
      <c r="AB463" s="253">
        <f t="shared" ref="AB463" si="226">V463+Y463</f>
        <v>0</v>
      </c>
      <c r="AC463" s="254"/>
      <c r="AD463" s="254"/>
      <c r="AE463" s="255"/>
      <c r="AF463" s="200">
        <v>1</v>
      </c>
      <c r="AG463" s="201"/>
      <c r="AH463" s="202"/>
      <c r="AI463" s="206">
        <f>IF(AF463=1,$AL$37,IF(AF463=2,$AL$55,IF(AF463=3,$AL$74,IF(AF463=4,$AL$93,IF(AF463=5,$AL$112,IF(AF463=6,$AL$131,IF(AF463=7,$AL$150,IF(AF463=8,$AL$169,IF(AF463=9,$AL$188,IF(AF463=10,$AL$207,0))))))))))</f>
        <v>0</v>
      </c>
      <c r="AJ463" s="207"/>
      <c r="AK463" s="208"/>
      <c r="AL463" s="211">
        <f>IF(I463="○",AB463,ROUNDUP(AB463*AI463,1))</f>
        <v>0</v>
      </c>
      <c r="AM463" s="211"/>
      <c r="AN463" s="211"/>
      <c r="AO463" s="211"/>
      <c r="AP463" s="212"/>
      <c r="AQ463" s="142"/>
      <c r="AR463" s="142"/>
      <c r="AT463" s="153"/>
      <c r="AU463" s="171"/>
      <c r="AV463" s="153" t="str">
        <f>IF(OR(I463="×",AV467="×"),"×","●")</f>
        <v>●</v>
      </c>
      <c r="AW463" s="171">
        <f>IF(AV463="●",IF(I463="定","-",I463),"-")</f>
        <v>0</v>
      </c>
      <c r="AX463" s="45"/>
      <c r="AY463" s="153"/>
      <c r="AZ463" s="171"/>
      <c r="BA463" s="45"/>
      <c r="BB463" s="45"/>
      <c r="BC463" s="45"/>
      <c r="BD463" s="45"/>
      <c r="BE463" s="3"/>
      <c r="BF463" s="3"/>
      <c r="BG463" s="3"/>
      <c r="BH463" s="3"/>
    </row>
    <row r="464" spans="3:60" ht="14.1" customHeight="1" x14ac:dyDescent="0.15">
      <c r="C464" s="263"/>
      <c r="D464" s="266"/>
      <c r="E464" s="269"/>
      <c r="F464" s="269"/>
      <c r="G464" s="263"/>
      <c r="H464" s="269"/>
      <c r="I464" s="532"/>
      <c r="J464" s="533"/>
      <c r="K464" s="534"/>
      <c r="L464" s="516"/>
      <c r="M464" s="517"/>
      <c r="N464" s="517"/>
      <c r="O464" s="517"/>
      <c r="P464" s="523"/>
      <c r="Q464" s="524"/>
      <c r="R464" s="524"/>
      <c r="S464" s="524"/>
      <c r="T464" s="524"/>
      <c r="U464" s="525"/>
      <c r="V464" s="240"/>
      <c r="W464" s="240"/>
      <c r="X464" s="241"/>
      <c r="Y464" s="247"/>
      <c r="Z464" s="248"/>
      <c r="AA464" s="249"/>
      <c r="AB464" s="256"/>
      <c r="AC464" s="257"/>
      <c r="AD464" s="257"/>
      <c r="AE464" s="258"/>
      <c r="AF464" s="200"/>
      <c r="AG464" s="201"/>
      <c r="AH464" s="202"/>
      <c r="AI464" s="209"/>
      <c r="AJ464" s="209"/>
      <c r="AK464" s="210"/>
      <c r="AL464" s="213"/>
      <c r="AM464" s="213"/>
      <c r="AN464" s="213"/>
      <c r="AO464" s="213"/>
      <c r="AP464" s="214"/>
      <c r="AQ464" s="142"/>
      <c r="AR464" s="142"/>
      <c r="AT464" s="153"/>
      <c r="AU464" s="171"/>
      <c r="AV464" s="153"/>
      <c r="AW464" s="171"/>
      <c r="AX464" s="45"/>
      <c r="AY464" s="153"/>
      <c r="AZ464" s="171"/>
      <c r="BA464" s="45"/>
      <c r="BB464" s="45"/>
      <c r="BC464" s="45"/>
      <c r="BD464" s="45"/>
      <c r="BE464" s="3"/>
      <c r="BF464" s="3"/>
      <c r="BG464" s="3"/>
      <c r="BH464" s="3"/>
    </row>
    <row r="465" spans="3:60" ht="14.1" customHeight="1" x14ac:dyDescent="0.15">
      <c r="C465" s="263"/>
      <c r="D465" s="266"/>
      <c r="E465" s="269"/>
      <c r="F465" s="269"/>
      <c r="G465" s="263"/>
      <c r="H465" s="269"/>
      <c r="I465" s="532"/>
      <c r="J465" s="533"/>
      <c r="K465" s="534"/>
      <c r="L465" s="516"/>
      <c r="M465" s="517"/>
      <c r="N465" s="517"/>
      <c r="O465" s="517"/>
      <c r="P465" s="523"/>
      <c r="Q465" s="524"/>
      <c r="R465" s="524"/>
      <c r="S465" s="524"/>
      <c r="T465" s="524"/>
      <c r="U465" s="525"/>
      <c r="V465" s="240"/>
      <c r="W465" s="240"/>
      <c r="X465" s="241"/>
      <c r="Y465" s="247"/>
      <c r="Z465" s="248"/>
      <c r="AA465" s="249"/>
      <c r="AB465" s="256"/>
      <c r="AC465" s="257"/>
      <c r="AD465" s="257"/>
      <c r="AE465" s="258"/>
      <c r="AF465" s="200"/>
      <c r="AG465" s="201"/>
      <c r="AH465" s="202"/>
      <c r="AI465" s="209"/>
      <c r="AJ465" s="209"/>
      <c r="AK465" s="210"/>
      <c r="AL465" s="213"/>
      <c r="AM465" s="213"/>
      <c r="AN465" s="213"/>
      <c r="AO465" s="213"/>
      <c r="AP465" s="214"/>
      <c r="AQ465" s="142"/>
      <c r="AR465" s="142"/>
      <c r="AT465" s="153"/>
      <c r="AU465" s="171"/>
      <c r="AV465" s="153"/>
      <c r="AW465" s="171"/>
      <c r="AX465" s="45"/>
      <c r="AY465" s="153"/>
      <c r="AZ465" s="171"/>
      <c r="BA465" s="45"/>
      <c r="BB465" s="45"/>
      <c r="BC465" s="45"/>
      <c r="BD465" s="45"/>
      <c r="BE465" s="3"/>
      <c r="BF465" s="3"/>
      <c r="BG465" s="3"/>
      <c r="BH465" s="3"/>
    </row>
    <row r="466" spans="3:60" ht="14.1" customHeight="1" x14ac:dyDescent="0.15">
      <c r="C466" s="264"/>
      <c r="D466" s="267"/>
      <c r="E466" s="270"/>
      <c r="F466" s="270"/>
      <c r="G466" s="264"/>
      <c r="H466" s="270"/>
      <c r="I466" s="535"/>
      <c r="J466" s="536"/>
      <c r="K466" s="537"/>
      <c r="L466" s="518"/>
      <c r="M466" s="519"/>
      <c r="N466" s="519"/>
      <c r="O466" s="519"/>
      <c r="P466" s="526"/>
      <c r="Q466" s="527"/>
      <c r="R466" s="527"/>
      <c r="S466" s="527"/>
      <c r="T466" s="527"/>
      <c r="U466" s="528"/>
      <c r="V466" s="242"/>
      <c r="W466" s="242"/>
      <c r="X466" s="243"/>
      <c r="Y466" s="250"/>
      <c r="Z466" s="251"/>
      <c r="AA466" s="252"/>
      <c r="AB466" s="259"/>
      <c r="AC466" s="260"/>
      <c r="AD466" s="260"/>
      <c r="AE466" s="261"/>
      <c r="AF466" s="203"/>
      <c r="AG466" s="204"/>
      <c r="AH466" s="205"/>
      <c r="AI466" s="209"/>
      <c r="AJ466" s="209"/>
      <c r="AK466" s="210"/>
      <c r="AL466" s="215"/>
      <c r="AM466" s="215"/>
      <c r="AN466" s="215"/>
      <c r="AO466" s="215"/>
      <c r="AP466" s="216"/>
      <c r="AQ466" s="142"/>
      <c r="AR466" s="142"/>
      <c r="AT466" s="153"/>
      <c r="AU466" s="171"/>
      <c r="AV466" s="153"/>
      <c r="AW466" s="171"/>
      <c r="AX466" s="45"/>
      <c r="AY466" s="153"/>
      <c r="AZ466" s="171"/>
      <c r="BA466" s="45"/>
      <c r="BB466" s="45"/>
      <c r="BC466" s="45"/>
      <c r="BD466" s="45"/>
      <c r="BE466" s="3"/>
      <c r="BF466" s="3"/>
      <c r="BG466" s="3"/>
      <c r="BH466" s="3"/>
    </row>
    <row r="467" spans="3:60" ht="14.1" customHeight="1" x14ac:dyDescent="0.15">
      <c r="C467" s="262">
        <v>6</v>
      </c>
      <c r="D467" s="265" t="s">
        <v>118</v>
      </c>
      <c r="E467" s="268">
        <v>15</v>
      </c>
      <c r="F467" s="268" t="s">
        <v>119</v>
      </c>
      <c r="G467" s="262" t="s">
        <v>129</v>
      </c>
      <c r="H467" s="268"/>
      <c r="I467" s="532"/>
      <c r="J467" s="533"/>
      <c r="K467" s="534"/>
      <c r="L467" s="514">
        <f t="shared" ref="L467" si="227">$M$231</f>
        <v>0</v>
      </c>
      <c r="M467" s="515"/>
      <c r="N467" s="515"/>
      <c r="O467" s="515"/>
      <c r="P467" s="520">
        <f t="shared" ref="P467" si="228">$M$238</f>
        <v>0</v>
      </c>
      <c r="Q467" s="521"/>
      <c r="R467" s="521"/>
      <c r="S467" s="521"/>
      <c r="T467" s="521"/>
      <c r="U467" s="522"/>
      <c r="V467" s="238">
        <f t="shared" ref="V467" si="229">IF(AND(I467="△",AV467="●"),IF(L467=0,20,20+ROUNDDOWN((L467-1000)/1000,0)*20),0)</f>
        <v>0</v>
      </c>
      <c r="W467" s="238"/>
      <c r="X467" s="239"/>
      <c r="Y467" s="244">
        <f t="shared" ref="Y467" si="230">IF(AND(I467="△",AV467="●"),IF(P467&gt;=10,P467*0.2,0),0)</f>
        <v>0</v>
      </c>
      <c r="Z467" s="245"/>
      <c r="AA467" s="246"/>
      <c r="AB467" s="253">
        <f t="shared" ref="AB467" si="231">V467+Y467</f>
        <v>0</v>
      </c>
      <c r="AC467" s="254"/>
      <c r="AD467" s="254"/>
      <c r="AE467" s="255"/>
      <c r="AF467" s="200">
        <v>1</v>
      </c>
      <c r="AG467" s="201"/>
      <c r="AH467" s="202"/>
      <c r="AI467" s="206">
        <f>IF(AF467=1,$AL$37,IF(AF467=2,$AL$55,IF(AF467=3,$AL$74,IF(AF467=4,$AL$93,IF(AF467=5,$AL$112,IF(AF467=6,$AL$131,IF(AF467=7,$AL$150,IF(AF467=8,$AL$169,IF(AF467=9,$AL$188,IF(AF467=10,$AL$207,0))))))))))</f>
        <v>0</v>
      </c>
      <c r="AJ467" s="207"/>
      <c r="AK467" s="208"/>
      <c r="AL467" s="211">
        <f>IF(I467="○",AB467,ROUNDUP(AB467*AI467,1))</f>
        <v>0</v>
      </c>
      <c r="AM467" s="211"/>
      <c r="AN467" s="211"/>
      <c r="AO467" s="211"/>
      <c r="AP467" s="212"/>
      <c r="AQ467" s="142"/>
      <c r="AR467" s="142"/>
      <c r="AT467" s="153"/>
      <c r="AU467" s="171"/>
      <c r="AV467" s="153" t="str">
        <f>IF(OR(I467="×",AV471="×"),"×","●")</f>
        <v>●</v>
      </c>
      <c r="AW467" s="171">
        <f>IF(AV467="●",IF(I467="定","-",I467),"-")</f>
        <v>0</v>
      </c>
      <c r="AX467" s="45"/>
      <c r="AY467" s="153"/>
      <c r="AZ467" s="171"/>
      <c r="BA467" s="45"/>
      <c r="BB467" s="45"/>
      <c r="BC467" s="45"/>
      <c r="BD467" s="45"/>
      <c r="BE467" s="3"/>
      <c r="BF467" s="3"/>
      <c r="BG467" s="3"/>
      <c r="BH467" s="3"/>
    </row>
    <row r="468" spans="3:60" ht="14.1" customHeight="1" x14ac:dyDescent="0.15">
      <c r="C468" s="263"/>
      <c r="D468" s="266"/>
      <c r="E468" s="269"/>
      <c r="F468" s="269"/>
      <c r="G468" s="263"/>
      <c r="H468" s="269"/>
      <c r="I468" s="532"/>
      <c r="J468" s="533"/>
      <c r="K468" s="534"/>
      <c r="L468" s="516"/>
      <c r="M468" s="517"/>
      <c r="N468" s="517"/>
      <c r="O468" s="517"/>
      <c r="P468" s="523"/>
      <c r="Q468" s="524"/>
      <c r="R468" s="524"/>
      <c r="S468" s="524"/>
      <c r="T468" s="524"/>
      <c r="U468" s="525"/>
      <c r="V468" s="240"/>
      <c r="W468" s="240"/>
      <c r="X468" s="241"/>
      <c r="Y468" s="247"/>
      <c r="Z468" s="248"/>
      <c r="AA468" s="249"/>
      <c r="AB468" s="256"/>
      <c r="AC468" s="257"/>
      <c r="AD468" s="257"/>
      <c r="AE468" s="258"/>
      <c r="AF468" s="200"/>
      <c r="AG468" s="201"/>
      <c r="AH468" s="202"/>
      <c r="AI468" s="209"/>
      <c r="AJ468" s="209"/>
      <c r="AK468" s="210"/>
      <c r="AL468" s="213"/>
      <c r="AM468" s="213"/>
      <c r="AN468" s="213"/>
      <c r="AO468" s="213"/>
      <c r="AP468" s="214"/>
      <c r="AQ468" s="142"/>
      <c r="AR468" s="142"/>
      <c r="AT468" s="153"/>
      <c r="AU468" s="171"/>
      <c r="AV468" s="153"/>
      <c r="AW468" s="171"/>
      <c r="AX468" s="45"/>
      <c r="AY468" s="153"/>
      <c r="AZ468" s="171"/>
      <c r="BA468" s="45"/>
      <c r="BB468" s="45"/>
      <c r="BC468" s="45"/>
      <c r="BD468" s="45"/>
      <c r="BE468" s="3"/>
      <c r="BF468" s="3"/>
      <c r="BG468" s="3"/>
      <c r="BH468" s="3"/>
    </row>
    <row r="469" spans="3:60" ht="14.1" customHeight="1" x14ac:dyDescent="0.15">
      <c r="C469" s="263"/>
      <c r="D469" s="266"/>
      <c r="E469" s="269"/>
      <c r="F469" s="269"/>
      <c r="G469" s="263"/>
      <c r="H469" s="269"/>
      <c r="I469" s="532"/>
      <c r="J469" s="533"/>
      <c r="K469" s="534"/>
      <c r="L469" s="516"/>
      <c r="M469" s="517"/>
      <c r="N469" s="517"/>
      <c r="O469" s="517"/>
      <c r="P469" s="523"/>
      <c r="Q469" s="524"/>
      <c r="R469" s="524"/>
      <c r="S469" s="524"/>
      <c r="T469" s="524"/>
      <c r="U469" s="525"/>
      <c r="V469" s="240"/>
      <c r="W469" s="240"/>
      <c r="X469" s="241"/>
      <c r="Y469" s="247"/>
      <c r="Z469" s="248"/>
      <c r="AA469" s="249"/>
      <c r="AB469" s="256"/>
      <c r="AC469" s="257"/>
      <c r="AD469" s="257"/>
      <c r="AE469" s="258"/>
      <c r="AF469" s="200"/>
      <c r="AG469" s="201"/>
      <c r="AH469" s="202"/>
      <c r="AI469" s="209"/>
      <c r="AJ469" s="209"/>
      <c r="AK469" s="210"/>
      <c r="AL469" s="213"/>
      <c r="AM469" s="213"/>
      <c r="AN469" s="213"/>
      <c r="AO469" s="213"/>
      <c r="AP469" s="214"/>
      <c r="AQ469" s="142"/>
      <c r="AR469" s="142"/>
      <c r="AT469" s="153"/>
      <c r="AU469" s="171"/>
      <c r="AV469" s="153"/>
      <c r="AW469" s="171"/>
      <c r="AX469" s="45"/>
      <c r="AY469" s="153"/>
      <c r="AZ469" s="171"/>
      <c r="BA469" s="45"/>
      <c r="BB469" s="45"/>
      <c r="BC469" s="45"/>
      <c r="BD469" s="45"/>
      <c r="BE469" s="3"/>
      <c r="BF469" s="3"/>
      <c r="BG469" s="3"/>
      <c r="BH469" s="3"/>
    </row>
    <row r="470" spans="3:60" ht="14.1" customHeight="1" x14ac:dyDescent="0.15">
      <c r="C470" s="264"/>
      <c r="D470" s="267"/>
      <c r="E470" s="270"/>
      <c r="F470" s="270"/>
      <c r="G470" s="264"/>
      <c r="H470" s="270"/>
      <c r="I470" s="535"/>
      <c r="J470" s="536"/>
      <c r="K470" s="537"/>
      <c r="L470" s="518"/>
      <c r="M470" s="519"/>
      <c r="N470" s="519"/>
      <c r="O470" s="519"/>
      <c r="P470" s="526"/>
      <c r="Q470" s="527"/>
      <c r="R470" s="527"/>
      <c r="S470" s="527"/>
      <c r="T470" s="527"/>
      <c r="U470" s="528"/>
      <c r="V470" s="242"/>
      <c r="W470" s="242"/>
      <c r="X470" s="243"/>
      <c r="Y470" s="250"/>
      <c r="Z470" s="251"/>
      <c r="AA470" s="252"/>
      <c r="AB470" s="259"/>
      <c r="AC470" s="260"/>
      <c r="AD470" s="260"/>
      <c r="AE470" s="261"/>
      <c r="AF470" s="203"/>
      <c r="AG470" s="204"/>
      <c r="AH470" s="205"/>
      <c r="AI470" s="209"/>
      <c r="AJ470" s="209"/>
      <c r="AK470" s="210"/>
      <c r="AL470" s="215"/>
      <c r="AM470" s="215"/>
      <c r="AN470" s="215"/>
      <c r="AO470" s="215"/>
      <c r="AP470" s="216"/>
      <c r="AQ470" s="142"/>
      <c r="AR470" s="142"/>
      <c r="AT470" s="153"/>
      <c r="AU470" s="171"/>
      <c r="AV470" s="153"/>
      <c r="AW470" s="171"/>
      <c r="AX470" s="45"/>
      <c r="AY470" s="153"/>
      <c r="AZ470" s="171"/>
      <c r="BA470" s="45"/>
      <c r="BB470" s="45"/>
      <c r="BC470" s="45"/>
      <c r="BD470" s="45"/>
      <c r="BE470" s="3"/>
      <c r="BF470" s="3"/>
      <c r="BG470" s="3"/>
      <c r="BH470" s="3"/>
    </row>
    <row r="471" spans="3:60" ht="14.1" customHeight="1" x14ac:dyDescent="0.15">
      <c r="C471" s="262">
        <v>6</v>
      </c>
      <c r="D471" s="265" t="s">
        <v>118</v>
      </c>
      <c r="E471" s="268">
        <v>16</v>
      </c>
      <c r="F471" s="268" t="s">
        <v>119</v>
      </c>
      <c r="G471" s="262" t="s">
        <v>123</v>
      </c>
      <c r="H471" s="268"/>
      <c r="I471" s="532"/>
      <c r="J471" s="533"/>
      <c r="K471" s="534"/>
      <c r="L471" s="514">
        <f t="shared" ref="L471" si="232">$M$231</f>
        <v>0</v>
      </c>
      <c r="M471" s="515"/>
      <c r="N471" s="515"/>
      <c r="O471" s="515"/>
      <c r="P471" s="520">
        <f t="shared" ref="P471" si="233">$M$238</f>
        <v>0</v>
      </c>
      <c r="Q471" s="521"/>
      <c r="R471" s="521"/>
      <c r="S471" s="521"/>
      <c r="T471" s="521"/>
      <c r="U471" s="522"/>
      <c r="V471" s="238">
        <f t="shared" ref="V471" si="234">IF(AND(I471="△",AV471="●"),IF(L471=0,20,20+ROUNDDOWN((L471-1000)/1000,0)*20),0)</f>
        <v>0</v>
      </c>
      <c r="W471" s="238"/>
      <c r="X471" s="239"/>
      <c r="Y471" s="244">
        <f t="shared" ref="Y471" si="235">IF(AND(I471="△",AV471="●"),IF(P471&gt;=10,P471*0.2,0),0)</f>
        <v>0</v>
      </c>
      <c r="Z471" s="245"/>
      <c r="AA471" s="246"/>
      <c r="AB471" s="253">
        <f t="shared" ref="AB471" si="236">V471+Y471</f>
        <v>0</v>
      </c>
      <c r="AC471" s="254"/>
      <c r="AD471" s="254"/>
      <c r="AE471" s="255"/>
      <c r="AF471" s="200">
        <v>1</v>
      </c>
      <c r="AG471" s="201"/>
      <c r="AH471" s="202"/>
      <c r="AI471" s="206">
        <f>IF(AF471=1,$AL$37,IF(AF471=2,$AL$55,IF(AF471=3,$AL$74,IF(AF471=4,$AL$93,IF(AF471=5,$AL$112,IF(AF471=6,$AL$131,IF(AF471=7,$AL$150,IF(AF471=8,$AL$169,IF(AF471=9,$AL$188,IF(AF471=10,$AL$207,0))))))))))</f>
        <v>0</v>
      </c>
      <c r="AJ471" s="207"/>
      <c r="AK471" s="208"/>
      <c r="AL471" s="211">
        <f>IF(I471="○",AB471,ROUNDUP(AB471*AI471,1))</f>
        <v>0</v>
      </c>
      <c r="AM471" s="211"/>
      <c r="AN471" s="211"/>
      <c r="AO471" s="211"/>
      <c r="AP471" s="212"/>
      <c r="AQ471" s="142"/>
      <c r="AR471" s="142"/>
      <c r="AT471" s="153"/>
      <c r="AU471" s="171"/>
      <c r="AV471" s="153" t="str">
        <f>IF(OR(I471="×",AV475="×"),"×","●")</f>
        <v>●</v>
      </c>
      <c r="AW471" s="171">
        <f>IF(AV471="●",IF(I471="定","-",I471),"-")</f>
        <v>0</v>
      </c>
      <c r="AX471" s="45"/>
      <c r="AY471" s="153"/>
      <c r="AZ471" s="171"/>
      <c r="BA471" s="45"/>
      <c r="BB471" s="45"/>
      <c r="BC471" s="45"/>
      <c r="BD471" s="45"/>
      <c r="BE471" s="3"/>
      <c r="BF471" s="3"/>
      <c r="BG471" s="3"/>
      <c r="BH471" s="3"/>
    </row>
    <row r="472" spans="3:60" ht="14.1" customHeight="1" x14ac:dyDescent="0.15">
      <c r="C472" s="263"/>
      <c r="D472" s="266"/>
      <c r="E472" s="269"/>
      <c r="F472" s="269"/>
      <c r="G472" s="263"/>
      <c r="H472" s="269"/>
      <c r="I472" s="532"/>
      <c r="J472" s="533"/>
      <c r="K472" s="534"/>
      <c r="L472" s="516"/>
      <c r="M472" s="517"/>
      <c r="N472" s="517"/>
      <c r="O472" s="517"/>
      <c r="P472" s="523"/>
      <c r="Q472" s="524"/>
      <c r="R472" s="524"/>
      <c r="S472" s="524"/>
      <c r="T472" s="524"/>
      <c r="U472" s="525"/>
      <c r="V472" s="240"/>
      <c r="W472" s="240"/>
      <c r="X472" s="241"/>
      <c r="Y472" s="247"/>
      <c r="Z472" s="248"/>
      <c r="AA472" s="249"/>
      <c r="AB472" s="256"/>
      <c r="AC472" s="257"/>
      <c r="AD472" s="257"/>
      <c r="AE472" s="258"/>
      <c r="AF472" s="200"/>
      <c r="AG472" s="201"/>
      <c r="AH472" s="202"/>
      <c r="AI472" s="209"/>
      <c r="AJ472" s="209"/>
      <c r="AK472" s="210"/>
      <c r="AL472" s="213"/>
      <c r="AM472" s="213"/>
      <c r="AN472" s="213"/>
      <c r="AO472" s="213"/>
      <c r="AP472" s="214"/>
      <c r="AQ472" s="142"/>
      <c r="AR472" s="142"/>
      <c r="AT472" s="153"/>
      <c r="AU472" s="171"/>
      <c r="AV472" s="153"/>
      <c r="AW472" s="171"/>
      <c r="AX472" s="45"/>
      <c r="AY472" s="153"/>
      <c r="AZ472" s="171"/>
      <c r="BA472" s="45"/>
      <c r="BB472" s="45"/>
      <c r="BC472" s="45"/>
      <c r="BD472" s="45"/>
      <c r="BE472" s="3"/>
      <c r="BF472" s="3"/>
      <c r="BG472" s="3"/>
      <c r="BH472" s="3"/>
    </row>
    <row r="473" spans="3:60" ht="14.1" customHeight="1" x14ac:dyDescent="0.15">
      <c r="C473" s="263"/>
      <c r="D473" s="266"/>
      <c r="E473" s="269"/>
      <c r="F473" s="269"/>
      <c r="G473" s="263"/>
      <c r="H473" s="269"/>
      <c r="I473" s="532"/>
      <c r="J473" s="533"/>
      <c r="K473" s="534"/>
      <c r="L473" s="516"/>
      <c r="M473" s="517"/>
      <c r="N473" s="517"/>
      <c r="O473" s="517"/>
      <c r="P473" s="523"/>
      <c r="Q473" s="524"/>
      <c r="R473" s="524"/>
      <c r="S473" s="524"/>
      <c r="T473" s="524"/>
      <c r="U473" s="525"/>
      <c r="V473" s="240"/>
      <c r="W473" s="240"/>
      <c r="X473" s="241"/>
      <c r="Y473" s="247"/>
      <c r="Z473" s="248"/>
      <c r="AA473" s="249"/>
      <c r="AB473" s="256"/>
      <c r="AC473" s="257"/>
      <c r="AD473" s="257"/>
      <c r="AE473" s="258"/>
      <c r="AF473" s="200"/>
      <c r="AG473" s="201"/>
      <c r="AH473" s="202"/>
      <c r="AI473" s="209"/>
      <c r="AJ473" s="209"/>
      <c r="AK473" s="210"/>
      <c r="AL473" s="213"/>
      <c r="AM473" s="213"/>
      <c r="AN473" s="213"/>
      <c r="AO473" s="213"/>
      <c r="AP473" s="214"/>
      <c r="AQ473" s="142"/>
      <c r="AR473" s="142"/>
      <c r="AT473" s="153"/>
      <c r="AU473" s="171"/>
      <c r="AV473" s="153"/>
      <c r="AW473" s="171"/>
      <c r="AX473" s="45"/>
      <c r="AY473" s="153"/>
      <c r="AZ473" s="171"/>
      <c r="BA473" s="45"/>
      <c r="BB473" s="45"/>
      <c r="BC473" s="45"/>
      <c r="BD473" s="45"/>
      <c r="BE473" s="3"/>
      <c r="BF473" s="3"/>
      <c r="BG473" s="3"/>
      <c r="BH473" s="3"/>
    </row>
    <row r="474" spans="3:60" ht="14.1" customHeight="1" x14ac:dyDescent="0.15">
      <c r="C474" s="264"/>
      <c r="D474" s="267"/>
      <c r="E474" s="270"/>
      <c r="F474" s="270"/>
      <c r="G474" s="264"/>
      <c r="H474" s="270"/>
      <c r="I474" s="535"/>
      <c r="J474" s="536"/>
      <c r="K474" s="537"/>
      <c r="L474" s="518"/>
      <c r="M474" s="519"/>
      <c r="N474" s="519"/>
      <c r="O474" s="519"/>
      <c r="P474" s="526"/>
      <c r="Q474" s="527"/>
      <c r="R474" s="527"/>
      <c r="S474" s="527"/>
      <c r="T474" s="527"/>
      <c r="U474" s="528"/>
      <c r="V474" s="242"/>
      <c r="W474" s="242"/>
      <c r="X474" s="243"/>
      <c r="Y474" s="250"/>
      <c r="Z474" s="251"/>
      <c r="AA474" s="252"/>
      <c r="AB474" s="259"/>
      <c r="AC474" s="260"/>
      <c r="AD474" s="260"/>
      <c r="AE474" s="261"/>
      <c r="AF474" s="203"/>
      <c r="AG474" s="204"/>
      <c r="AH474" s="205"/>
      <c r="AI474" s="209"/>
      <c r="AJ474" s="209"/>
      <c r="AK474" s="210"/>
      <c r="AL474" s="215"/>
      <c r="AM474" s="215"/>
      <c r="AN474" s="215"/>
      <c r="AO474" s="215"/>
      <c r="AP474" s="216"/>
      <c r="AQ474" s="142"/>
      <c r="AR474" s="142"/>
      <c r="AT474" s="153"/>
      <c r="AU474" s="171"/>
      <c r="AV474" s="153"/>
      <c r="AW474" s="171"/>
      <c r="AX474" s="45"/>
      <c r="AY474" s="153"/>
      <c r="AZ474" s="171"/>
      <c r="BA474" s="45"/>
      <c r="BB474" s="45"/>
      <c r="BC474" s="45"/>
      <c r="BD474" s="45"/>
      <c r="BE474" s="3"/>
      <c r="BF474" s="3"/>
      <c r="BG474" s="3"/>
      <c r="BH474" s="3"/>
    </row>
    <row r="475" spans="3:60" ht="14.1" customHeight="1" x14ac:dyDescent="0.15">
      <c r="C475" s="262">
        <v>6</v>
      </c>
      <c r="D475" s="265" t="s">
        <v>118</v>
      </c>
      <c r="E475" s="268">
        <v>17</v>
      </c>
      <c r="F475" s="268" t="s">
        <v>119</v>
      </c>
      <c r="G475" s="262" t="s">
        <v>124</v>
      </c>
      <c r="H475" s="268"/>
      <c r="I475" s="532"/>
      <c r="J475" s="533"/>
      <c r="K475" s="534"/>
      <c r="L475" s="514">
        <f t="shared" ref="L475" si="237">$M$231</f>
        <v>0</v>
      </c>
      <c r="M475" s="515"/>
      <c r="N475" s="515"/>
      <c r="O475" s="515"/>
      <c r="P475" s="520">
        <f t="shared" ref="P475" si="238">$M$238</f>
        <v>0</v>
      </c>
      <c r="Q475" s="521"/>
      <c r="R475" s="521"/>
      <c r="S475" s="521"/>
      <c r="T475" s="521"/>
      <c r="U475" s="522"/>
      <c r="V475" s="238">
        <f t="shared" ref="V475" si="239">IF(AND(I475="△",AV475="●"),IF(L475=0,20,20+ROUNDDOWN((L475-1000)/1000,0)*20),0)</f>
        <v>0</v>
      </c>
      <c r="W475" s="238"/>
      <c r="X475" s="239"/>
      <c r="Y475" s="244">
        <f t="shared" ref="Y475" si="240">IF(AND(I475="△",AV475="●"),IF(P475&gt;=10,P475*0.2,0),0)</f>
        <v>0</v>
      </c>
      <c r="Z475" s="245"/>
      <c r="AA475" s="246"/>
      <c r="AB475" s="253">
        <f t="shared" ref="AB475" si="241">V475+Y475</f>
        <v>0</v>
      </c>
      <c r="AC475" s="254"/>
      <c r="AD475" s="254"/>
      <c r="AE475" s="255"/>
      <c r="AF475" s="200">
        <v>1</v>
      </c>
      <c r="AG475" s="201"/>
      <c r="AH475" s="202"/>
      <c r="AI475" s="206">
        <f>IF(AF475=1,$AL$37,IF(AF475=2,$AL$55,IF(AF475=3,$AL$74,IF(AF475=4,$AL$93,IF(AF475=5,$AL$112,IF(AF475=6,$AL$131,IF(AF475=7,$AL$150,IF(AF475=8,$AL$169,IF(AF475=9,$AL$188,IF(AF475=10,$AL$207,0))))))))))</f>
        <v>0</v>
      </c>
      <c r="AJ475" s="207"/>
      <c r="AK475" s="208"/>
      <c r="AL475" s="211">
        <f>IF(I475="○",AB475,ROUNDUP(AB475*AI475,1))</f>
        <v>0</v>
      </c>
      <c r="AM475" s="211"/>
      <c r="AN475" s="211"/>
      <c r="AO475" s="211"/>
      <c r="AP475" s="212"/>
      <c r="AQ475" s="142"/>
      <c r="AR475" s="142"/>
      <c r="AT475" s="153"/>
      <c r="AU475" s="171"/>
      <c r="AV475" s="153" t="str">
        <f>IF(OR(I475="×",AV479="×"),"×","●")</f>
        <v>●</v>
      </c>
      <c r="AW475" s="171">
        <f>IF(AV475="●",IF(I475="定","-",I475),"-")</f>
        <v>0</v>
      </c>
      <c r="AX475" s="45"/>
      <c r="AY475" s="153"/>
      <c r="AZ475" s="171"/>
      <c r="BA475" s="45"/>
      <c r="BB475" s="45"/>
      <c r="BC475" s="45"/>
      <c r="BD475" s="45"/>
      <c r="BE475" s="3"/>
      <c r="BF475" s="3"/>
      <c r="BG475" s="3"/>
      <c r="BH475" s="3"/>
    </row>
    <row r="476" spans="3:60" ht="14.1" customHeight="1" x14ac:dyDescent="0.15">
      <c r="C476" s="263"/>
      <c r="D476" s="266"/>
      <c r="E476" s="269"/>
      <c r="F476" s="269"/>
      <c r="G476" s="263"/>
      <c r="H476" s="269"/>
      <c r="I476" s="532"/>
      <c r="J476" s="533"/>
      <c r="K476" s="534"/>
      <c r="L476" s="516"/>
      <c r="M476" s="517"/>
      <c r="N476" s="517"/>
      <c r="O476" s="517"/>
      <c r="P476" s="523"/>
      <c r="Q476" s="524"/>
      <c r="R476" s="524"/>
      <c r="S476" s="524"/>
      <c r="T476" s="524"/>
      <c r="U476" s="525"/>
      <c r="V476" s="240"/>
      <c r="W476" s="240"/>
      <c r="X476" s="241"/>
      <c r="Y476" s="247"/>
      <c r="Z476" s="248"/>
      <c r="AA476" s="249"/>
      <c r="AB476" s="256"/>
      <c r="AC476" s="257"/>
      <c r="AD476" s="257"/>
      <c r="AE476" s="258"/>
      <c r="AF476" s="200"/>
      <c r="AG476" s="201"/>
      <c r="AH476" s="202"/>
      <c r="AI476" s="209"/>
      <c r="AJ476" s="209"/>
      <c r="AK476" s="210"/>
      <c r="AL476" s="213"/>
      <c r="AM476" s="213"/>
      <c r="AN476" s="213"/>
      <c r="AO476" s="213"/>
      <c r="AP476" s="214"/>
      <c r="AQ476" s="142"/>
      <c r="AR476" s="142"/>
      <c r="AT476" s="153"/>
      <c r="AU476" s="171"/>
      <c r="AV476" s="153"/>
      <c r="AW476" s="171"/>
      <c r="AX476" s="45"/>
      <c r="AY476" s="153"/>
      <c r="AZ476" s="171"/>
      <c r="BA476" s="45"/>
      <c r="BB476" s="45"/>
      <c r="BC476" s="45"/>
      <c r="BD476" s="45"/>
      <c r="BE476" s="3"/>
      <c r="BF476" s="3"/>
      <c r="BG476" s="3"/>
      <c r="BH476" s="3"/>
    </row>
    <row r="477" spans="3:60" ht="14.1" customHeight="1" x14ac:dyDescent="0.15">
      <c r="C477" s="263"/>
      <c r="D477" s="266"/>
      <c r="E477" s="269"/>
      <c r="F477" s="269"/>
      <c r="G477" s="263"/>
      <c r="H477" s="269"/>
      <c r="I477" s="532"/>
      <c r="J477" s="533"/>
      <c r="K477" s="534"/>
      <c r="L477" s="516"/>
      <c r="M477" s="517"/>
      <c r="N477" s="517"/>
      <c r="O477" s="517"/>
      <c r="P477" s="523"/>
      <c r="Q477" s="524"/>
      <c r="R477" s="524"/>
      <c r="S477" s="524"/>
      <c r="T477" s="524"/>
      <c r="U477" s="525"/>
      <c r="V477" s="240"/>
      <c r="W477" s="240"/>
      <c r="X477" s="241"/>
      <c r="Y477" s="247"/>
      <c r="Z477" s="248"/>
      <c r="AA477" s="249"/>
      <c r="AB477" s="256"/>
      <c r="AC477" s="257"/>
      <c r="AD477" s="257"/>
      <c r="AE477" s="258"/>
      <c r="AF477" s="200"/>
      <c r="AG477" s="201"/>
      <c r="AH477" s="202"/>
      <c r="AI477" s="209"/>
      <c r="AJ477" s="209"/>
      <c r="AK477" s="210"/>
      <c r="AL477" s="213"/>
      <c r="AM477" s="213"/>
      <c r="AN477" s="213"/>
      <c r="AO477" s="213"/>
      <c r="AP477" s="214"/>
      <c r="AQ477" s="142"/>
      <c r="AR477" s="142"/>
      <c r="AT477" s="153"/>
      <c r="AU477" s="171"/>
      <c r="AV477" s="153"/>
      <c r="AW477" s="171"/>
      <c r="AX477" s="45"/>
      <c r="AY477" s="153"/>
      <c r="AZ477" s="171"/>
      <c r="BA477" s="45"/>
      <c r="BB477" s="45"/>
      <c r="BC477" s="45"/>
      <c r="BD477" s="45"/>
      <c r="BE477" s="3"/>
      <c r="BF477" s="3"/>
      <c r="BG477" s="3"/>
      <c r="BH477" s="3"/>
    </row>
    <row r="478" spans="3:60" ht="14.1" customHeight="1" x14ac:dyDescent="0.15">
      <c r="C478" s="264"/>
      <c r="D478" s="267"/>
      <c r="E478" s="270"/>
      <c r="F478" s="270"/>
      <c r="G478" s="264"/>
      <c r="H478" s="270"/>
      <c r="I478" s="535"/>
      <c r="J478" s="536"/>
      <c r="K478" s="537"/>
      <c r="L478" s="518"/>
      <c r="M478" s="519"/>
      <c r="N478" s="519"/>
      <c r="O478" s="519"/>
      <c r="P478" s="526"/>
      <c r="Q478" s="527"/>
      <c r="R478" s="527"/>
      <c r="S478" s="527"/>
      <c r="T478" s="527"/>
      <c r="U478" s="528"/>
      <c r="V478" s="242"/>
      <c r="W478" s="242"/>
      <c r="X478" s="243"/>
      <c r="Y478" s="250"/>
      <c r="Z478" s="251"/>
      <c r="AA478" s="252"/>
      <c r="AB478" s="259"/>
      <c r="AC478" s="260"/>
      <c r="AD478" s="260"/>
      <c r="AE478" s="261"/>
      <c r="AF478" s="203"/>
      <c r="AG478" s="204"/>
      <c r="AH478" s="205"/>
      <c r="AI478" s="209"/>
      <c r="AJ478" s="209"/>
      <c r="AK478" s="210"/>
      <c r="AL478" s="215"/>
      <c r="AM478" s="215"/>
      <c r="AN478" s="215"/>
      <c r="AO478" s="215"/>
      <c r="AP478" s="216"/>
      <c r="AQ478" s="142"/>
      <c r="AR478" s="142"/>
      <c r="AT478" s="153"/>
      <c r="AU478" s="171"/>
      <c r="AV478" s="153"/>
      <c r="AW478" s="171"/>
      <c r="AX478" s="45"/>
      <c r="AY478" s="153"/>
      <c r="AZ478" s="171"/>
      <c r="BA478" s="45"/>
      <c r="BB478" s="45"/>
      <c r="BC478" s="45"/>
      <c r="BD478" s="45"/>
      <c r="BE478" s="3"/>
      <c r="BF478" s="3"/>
      <c r="BG478" s="3"/>
      <c r="BH478" s="3"/>
    </row>
    <row r="479" spans="3:60" ht="14.1" customHeight="1" x14ac:dyDescent="0.15">
      <c r="C479" s="262">
        <v>6</v>
      </c>
      <c r="D479" s="265" t="s">
        <v>118</v>
      </c>
      <c r="E479" s="268">
        <v>18</v>
      </c>
      <c r="F479" s="268" t="s">
        <v>119</v>
      </c>
      <c r="G479" s="262" t="s">
        <v>125</v>
      </c>
      <c r="H479" s="268"/>
      <c r="I479" s="532"/>
      <c r="J479" s="533"/>
      <c r="K479" s="534"/>
      <c r="L479" s="514">
        <f t="shared" ref="L479" si="242">$M$231</f>
        <v>0</v>
      </c>
      <c r="M479" s="515"/>
      <c r="N479" s="515"/>
      <c r="O479" s="515"/>
      <c r="P479" s="520">
        <f t="shared" ref="P479" si="243">$M$238</f>
        <v>0</v>
      </c>
      <c r="Q479" s="521"/>
      <c r="R479" s="521"/>
      <c r="S479" s="521"/>
      <c r="T479" s="521"/>
      <c r="U479" s="522"/>
      <c r="V479" s="238">
        <f t="shared" ref="V479" si="244">IF(AND(I479="△",AV479="●"),IF(L479=0,20,20+ROUNDDOWN((L479-1000)/1000,0)*20),0)</f>
        <v>0</v>
      </c>
      <c r="W479" s="238"/>
      <c r="X479" s="239"/>
      <c r="Y479" s="244">
        <f t="shared" ref="Y479" si="245">IF(AND(I479="△",AV479="●"),IF(P479&gt;=10,P479*0.2,0),0)</f>
        <v>0</v>
      </c>
      <c r="Z479" s="245"/>
      <c r="AA479" s="246"/>
      <c r="AB479" s="253">
        <f t="shared" ref="AB479" si="246">V479+Y479</f>
        <v>0</v>
      </c>
      <c r="AC479" s="254"/>
      <c r="AD479" s="254"/>
      <c r="AE479" s="255"/>
      <c r="AF479" s="200">
        <v>1</v>
      </c>
      <c r="AG479" s="201"/>
      <c r="AH479" s="202"/>
      <c r="AI479" s="206">
        <f>IF(AF479=1,$AL$37,IF(AF479=2,$AL$55,IF(AF479=3,$AL$74,IF(AF479=4,$AL$93,IF(AF479=5,$AL$112,IF(AF479=6,$AL$131,IF(AF479=7,$AL$150,IF(AF479=8,$AL$169,IF(AF479=9,$AL$188,IF(AF479=10,$AL$207,0))))))))))</f>
        <v>0</v>
      </c>
      <c r="AJ479" s="207"/>
      <c r="AK479" s="208"/>
      <c r="AL479" s="211">
        <f t="shared" ref="AL479" si="247">IF(I479="○",AB479,ROUNDUP(AB479*AI479,1))</f>
        <v>0</v>
      </c>
      <c r="AM479" s="211"/>
      <c r="AN479" s="211"/>
      <c r="AO479" s="211"/>
      <c r="AP479" s="212"/>
      <c r="AQ479" s="142"/>
      <c r="AR479" s="142"/>
      <c r="AT479" s="153"/>
      <c r="AU479" s="153"/>
      <c r="AV479" s="153" t="str">
        <f>IF(OR(I479="×",AV483="×"),"×","●")</f>
        <v>●</v>
      </c>
      <c r="AW479" s="171">
        <f>IF(AV479="●",IF(I479="定","-",I479),"-")</f>
        <v>0</v>
      </c>
      <c r="AX479" s="45"/>
      <c r="AY479" s="153"/>
      <c r="AZ479" s="153"/>
      <c r="BA479" s="45"/>
      <c r="BB479" s="45"/>
      <c r="BC479" s="45"/>
      <c r="BD479" s="45"/>
      <c r="BE479" s="3"/>
      <c r="BF479" s="3"/>
      <c r="BG479" s="3"/>
      <c r="BH479" s="3"/>
    </row>
    <row r="480" spans="3:60" ht="14.1" customHeight="1" x14ac:dyDescent="0.15">
      <c r="C480" s="263"/>
      <c r="D480" s="266"/>
      <c r="E480" s="269"/>
      <c r="F480" s="269"/>
      <c r="G480" s="263"/>
      <c r="H480" s="269"/>
      <c r="I480" s="532"/>
      <c r="J480" s="533"/>
      <c r="K480" s="534"/>
      <c r="L480" s="516"/>
      <c r="M480" s="517"/>
      <c r="N480" s="517"/>
      <c r="O480" s="517"/>
      <c r="P480" s="523"/>
      <c r="Q480" s="524"/>
      <c r="R480" s="524"/>
      <c r="S480" s="524"/>
      <c r="T480" s="524"/>
      <c r="U480" s="525"/>
      <c r="V480" s="240"/>
      <c r="W480" s="240"/>
      <c r="X480" s="241"/>
      <c r="Y480" s="247"/>
      <c r="Z480" s="248"/>
      <c r="AA480" s="249"/>
      <c r="AB480" s="256"/>
      <c r="AC480" s="257"/>
      <c r="AD480" s="257"/>
      <c r="AE480" s="258"/>
      <c r="AF480" s="200"/>
      <c r="AG480" s="201"/>
      <c r="AH480" s="202"/>
      <c r="AI480" s="209"/>
      <c r="AJ480" s="209"/>
      <c r="AK480" s="210"/>
      <c r="AL480" s="213"/>
      <c r="AM480" s="213"/>
      <c r="AN480" s="213"/>
      <c r="AO480" s="213"/>
      <c r="AP480" s="214"/>
      <c r="AQ480" s="142"/>
      <c r="AR480" s="142"/>
      <c r="AT480" s="153"/>
      <c r="AU480" s="153"/>
      <c r="AV480" s="153"/>
      <c r="AW480" s="171"/>
      <c r="AX480" s="45"/>
      <c r="AY480" s="153"/>
      <c r="AZ480" s="153"/>
      <c r="BA480" s="45"/>
      <c r="BB480" s="45"/>
      <c r="BC480" s="45"/>
      <c r="BD480" s="45"/>
      <c r="BE480" s="3"/>
      <c r="BF480" s="3"/>
      <c r="BG480" s="3"/>
      <c r="BH480" s="3"/>
    </row>
    <row r="481" spans="3:62" ht="14.1" customHeight="1" x14ac:dyDescent="0.15">
      <c r="C481" s="263"/>
      <c r="D481" s="266"/>
      <c r="E481" s="269"/>
      <c r="F481" s="269"/>
      <c r="G481" s="263"/>
      <c r="H481" s="269"/>
      <c r="I481" s="532"/>
      <c r="J481" s="533"/>
      <c r="K481" s="534"/>
      <c r="L481" s="516"/>
      <c r="M481" s="517"/>
      <c r="N481" s="517"/>
      <c r="O481" s="517"/>
      <c r="P481" s="523"/>
      <c r="Q481" s="524"/>
      <c r="R481" s="524"/>
      <c r="S481" s="524"/>
      <c r="T481" s="524"/>
      <c r="U481" s="525"/>
      <c r="V481" s="240"/>
      <c r="W481" s="240"/>
      <c r="X481" s="241"/>
      <c r="Y481" s="247"/>
      <c r="Z481" s="248"/>
      <c r="AA481" s="249"/>
      <c r="AB481" s="256"/>
      <c r="AC481" s="257"/>
      <c r="AD481" s="257"/>
      <c r="AE481" s="258"/>
      <c r="AF481" s="200"/>
      <c r="AG481" s="201"/>
      <c r="AH481" s="202"/>
      <c r="AI481" s="209"/>
      <c r="AJ481" s="209"/>
      <c r="AK481" s="210"/>
      <c r="AL481" s="213"/>
      <c r="AM481" s="213"/>
      <c r="AN481" s="213"/>
      <c r="AO481" s="213"/>
      <c r="AP481" s="214"/>
      <c r="AQ481" s="142"/>
      <c r="AR481" s="142"/>
      <c r="AT481" s="153"/>
      <c r="AU481" s="153"/>
      <c r="AV481" s="153"/>
      <c r="AW481" s="171"/>
      <c r="AX481" s="45"/>
      <c r="AY481" s="153"/>
      <c r="AZ481" s="153"/>
      <c r="BA481" s="45"/>
      <c r="BB481" s="45"/>
      <c r="BC481" s="45"/>
      <c r="BD481" s="45"/>
      <c r="BE481" s="3"/>
      <c r="BF481" s="3"/>
      <c r="BG481" s="3"/>
      <c r="BH481" s="3"/>
    </row>
    <row r="482" spans="3:62" ht="14.1" customHeight="1" x14ac:dyDescent="0.15">
      <c r="C482" s="264"/>
      <c r="D482" s="267"/>
      <c r="E482" s="270"/>
      <c r="F482" s="270"/>
      <c r="G482" s="264"/>
      <c r="H482" s="270"/>
      <c r="I482" s="535"/>
      <c r="J482" s="536"/>
      <c r="K482" s="537"/>
      <c r="L482" s="518"/>
      <c r="M482" s="519"/>
      <c r="N482" s="519"/>
      <c r="O482" s="519"/>
      <c r="P482" s="526"/>
      <c r="Q482" s="527"/>
      <c r="R482" s="527"/>
      <c r="S482" s="527"/>
      <c r="T482" s="527"/>
      <c r="U482" s="528"/>
      <c r="V482" s="242"/>
      <c r="W482" s="242"/>
      <c r="X482" s="243"/>
      <c r="Y482" s="250"/>
      <c r="Z482" s="251"/>
      <c r="AA482" s="252"/>
      <c r="AB482" s="259"/>
      <c r="AC482" s="260"/>
      <c r="AD482" s="260"/>
      <c r="AE482" s="261"/>
      <c r="AF482" s="203"/>
      <c r="AG482" s="204"/>
      <c r="AH482" s="205"/>
      <c r="AI482" s="209"/>
      <c r="AJ482" s="209"/>
      <c r="AK482" s="210"/>
      <c r="AL482" s="215"/>
      <c r="AM482" s="215"/>
      <c r="AN482" s="215"/>
      <c r="AO482" s="215"/>
      <c r="AP482" s="216"/>
      <c r="AQ482" s="142"/>
      <c r="AR482" s="142"/>
      <c r="AT482" s="153"/>
      <c r="AU482" s="153"/>
      <c r="AV482" s="153"/>
      <c r="AW482" s="171"/>
      <c r="AX482" s="45"/>
      <c r="AY482" s="153"/>
      <c r="AZ482" s="153"/>
      <c r="BA482" s="45"/>
      <c r="BB482" s="45"/>
      <c r="BC482" s="45"/>
      <c r="BD482" s="45"/>
      <c r="BE482" s="3"/>
      <c r="BF482" s="3"/>
      <c r="BG482" s="3"/>
      <c r="BH482" s="3"/>
    </row>
    <row r="483" spans="3:62" ht="14.1" customHeight="1" x14ac:dyDescent="0.15">
      <c r="C483" s="262">
        <v>6</v>
      </c>
      <c r="D483" s="265" t="s">
        <v>118</v>
      </c>
      <c r="E483" s="268">
        <v>19</v>
      </c>
      <c r="F483" s="268" t="s">
        <v>119</v>
      </c>
      <c r="G483" s="262" t="s">
        <v>126</v>
      </c>
      <c r="H483" s="268"/>
      <c r="I483" s="532"/>
      <c r="J483" s="533"/>
      <c r="K483" s="534"/>
      <c r="L483" s="514">
        <f t="shared" ref="L483" si="248">$M$231</f>
        <v>0</v>
      </c>
      <c r="M483" s="515"/>
      <c r="N483" s="515"/>
      <c r="O483" s="515"/>
      <c r="P483" s="520">
        <f t="shared" ref="P483" si="249">$M$238</f>
        <v>0</v>
      </c>
      <c r="Q483" s="521"/>
      <c r="R483" s="521"/>
      <c r="S483" s="521"/>
      <c r="T483" s="521"/>
      <c r="U483" s="522"/>
      <c r="V483" s="238">
        <f t="shared" ref="V483" si="250">IF(AND(I483="△",AV483="●"),IF(L483=0,20,20+ROUNDDOWN((L483-1000)/1000,0)*20),0)</f>
        <v>0</v>
      </c>
      <c r="W483" s="238"/>
      <c r="X483" s="239"/>
      <c r="Y483" s="244">
        <f t="shared" ref="Y483" si="251">IF(AND(I483="△",AV483="●"),IF(P483&gt;=10,P483*0.2,0),0)</f>
        <v>0</v>
      </c>
      <c r="Z483" s="245"/>
      <c r="AA483" s="246"/>
      <c r="AB483" s="253">
        <f t="shared" ref="AB483" si="252">V483+Y483</f>
        <v>0</v>
      </c>
      <c r="AC483" s="254"/>
      <c r="AD483" s="254"/>
      <c r="AE483" s="255"/>
      <c r="AF483" s="200">
        <v>1</v>
      </c>
      <c r="AG483" s="201"/>
      <c r="AH483" s="202"/>
      <c r="AI483" s="206">
        <f>IF(AF483=1,$AL$37,IF(AF483=2,$AL$55,IF(AF483=3,$AL$74,IF(AF483=4,$AL$93,IF(AF483=5,$AL$112,IF(AF483=6,$AL$131,IF(AF483=7,$AL$150,IF(AF483=8,$AL$169,IF(AF483=9,$AL$188,IF(AF483=10,$AL$207,0))))))))))</f>
        <v>0</v>
      </c>
      <c r="AJ483" s="207"/>
      <c r="AK483" s="208"/>
      <c r="AL483" s="211">
        <f t="shared" ref="AL483" si="253">IF(I483="○",AB483,ROUNDUP(AB483*AI483,1))</f>
        <v>0</v>
      </c>
      <c r="AM483" s="211"/>
      <c r="AN483" s="211"/>
      <c r="AO483" s="211"/>
      <c r="AP483" s="212"/>
      <c r="AQ483" s="142"/>
      <c r="AR483" s="142"/>
      <c r="AT483" s="153"/>
      <c r="AU483" s="153"/>
      <c r="AV483" s="153" t="str">
        <f>IF(OR(I483="×",AV487="×"),"×","●")</f>
        <v>●</v>
      </c>
      <c r="AW483" s="171">
        <f>IF(AV483="●",IF(I483="定","-",I483),"-")</f>
        <v>0</v>
      </c>
      <c r="AX483" s="45"/>
      <c r="AY483" s="153"/>
      <c r="AZ483" s="153"/>
      <c r="BA483" s="45"/>
      <c r="BB483" s="45"/>
      <c r="BC483" s="45"/>
      <c r="BD483" s="45"/>
      <c r="BE483" s="3"/>
      <c r="BF483" s="3"/>
      <c r="BG483" s="3"/>
      <c r="BH483" s="3"/>
    </row>
    <row r="484" spans="3:62" ht="14.1" customHeight="1" x14ac:dyDescent="0.15">
      <c r="C484" s="263"/>
      <c r="D484" s="266"/>
      <c r="E484" s="269"/>
      <c r="F484" s="269"/>
      <c r="G484" s="263"/>
      <c r="H484" s="269"/>
      <c r="I484" s="532"/>
      <c r="J484" s="533"/>
      <c r="K484" s="534"/>
      <c r="L484" s="516"/>
      <c r="M484" s="517"/>
      <c r="N484" s="517"/>
      <c r="O484" s="517"/>
      <c r="P484" s="523"/>
      <c r="Q484" s="524"/>
      <c r="R484" s="524"/>
      <c r="S484" s="524"/>
      <c r="T484" s="524"/>
      <c r="U484" s="525"/>
      <c r="V484" s="240"/>
      <c r="W484" s="240"/>
      <c r="X484" s="241"/>
      <c r="Y484" s="247"/>
      <c r="Z484" s="248"/>
      <c r="AA484" s="249"/>
      <c r="AB484" s="256"/>
      <c r="AC484" s="257"/>
      <c r="AD484" s="257"/>
      <c r="AE484" s="258"/>
      <c r="AF484" s="200"/>
      <c r="AG484" s="201"/>
      <c r="AH484" s="202"/>
      <c r="AI484" s="209"/>
      <c r="AJ484" s="209"/>
      <c r="AK484" s="210"/>
      <c r="AL484" s="213"/>
      <c r="AM484" s="213"/>
      <c r="AN484" s="213"/>
      <c r="AO484" s="213"/>
      <c r="AP484" s="214"/>
      <c r="AQ484" s="142"/>
      <c r="AR484" s="142"/>
      <c r="AT484" s="153"/>
      <c r="AU484" s="153"/>
      <c r="AV484" s="153"/>
      <c r="AW484" s="171"/>
      <c r="AX484" s="45"/>
      <c r="AY484" s="153"/>
      <c r="AZ484" s="153"/>
      <c r="BA484" s="45"/>
      <c r="BB484" s="45"/>
      <c r="BC484" s="45"/>
      <c r="BD484" s="45"/>
      <c r="BE484" s="3"/>
      <c r="BF484" s="3"/>
      <c r="BG484" s="3"/>
      <c r="BH484" s="3"/>
    </row>
    <row r="485" spans="3:62" ht="14.1" customHeight="1" x14ac:dyDescent="0.15">
      <c r="C485" s="263"/>
      <c r="D485" s="266"/>
      <c r="E485" s="269"/>
      <c r="F485" s="269"/>
      <c r="G485" s="263"/>
      <c r="H485" s="269"/>
      <c r="I485" s="532"/>
      <c r="J485" s="533"/>
      <c r="K485" s="534"/>
      <c r="L485" s="516"/>
      <c r="M485" s="517"/>
      <c r="N485" s="517"/>
      <c r="O485" s="517"/>
      <c r="P485" s="523"/>
      <c r="Q485" s="524"/>
      <c r="R485" s="524"/>
      <c r="S485" s="524"/>
      <c r="T485" s="524"/>
      <c r="U485" s="525"/>
      <c r="V485" s="240"/>
      <c r="W485" s="240"/>
      <c r="X485" s="241"/>
      <c r="Y485" s="247"/>
      <c r="Z485" s="248"/>
      <c r="AA485" s="249"/>
      <c r="AB485" s="256"/>
      <c r="AC485" s="257"/>
      <c r="AD485" s="257"/>
      <c r="AE485" s="258"/>
      <c r="AF485" s="200"/>
      <c r="AG485" s="201"/>
      <c r="AH485" s="202"/>
      <c r="AI485" s="209"/>
      <c r="AJ485" s="209"/>
      <c r="AK485" s="210"/>
      <c r="AL485" s="213"/>
      <c r="AM485" s="213"/>
      <c r="AN485" s="213"/>
      <c r="AO485" s="213"/>
      <c r="AP485" s="214"/>
      <c r="AQ485" s="142"/>
      <c r="AR485" s="142"/>
      <c r="AT485" s="153"/>
      <c r="AU485" s="153"/>
      <c r="AV485" s="153"/>
      <c r="AW485" s="171"/>
      <c r="AX485" s="45"/>
      <c r="AY485" s="153"/>
      <c r="AZ485" s="153"/>
      <c r="BA485" s="45"/>
      <c r="BB485" s="45"/>
      <c r="BC485" s="45"/>
      <c r="BD485" s="45"/>
      <c r="BE485" s="3"/>
      <c r="BF485" s="3"/>
      <c r="BG485" s="3"/>
      <c r="BH485" s="3"/>
    </row>
    <row r="486" spans="3:62" ht="14.1" customHeight="1" x14ac:dyDescent="0.15">
      <c r="C486" s="264"/>
      <c r="D486" s="267"/>
      <c r="E486" s="270"/>
      <c r="F486" s="270"/>
      <c r="G486" s="264"/>
      <c r="H486" s="270"/>
      <c r="I486" s="535"/>
      <c r="J486" s="536"/>
      <c r="K486" s="537"/>
      <c r="L486" s="518"/>
      <c r="M486" s="519"/>
      <c r="N486" s="519"/>
      <c r="O486" s="519"/>
      <c r="P486" s="526"/>
      <c r="Q486" s="527"/>
      <c r="R486" s="527"/>
      <c r="S486" s="527"/>
      <c r="T486" s="527"/>
      <c r="U486" s="528"/>
      <c r="V486" s="242"/>
      <c r="W486" s="242"/>
      <c r="X486" s="243"/>
      <c r="Y486" s="250"/>
      <c r="Z486" s="251"/>
      <c r="AA486" s="252"/>
      <c r="AB486" s="259"/>
      <c r="AC486" s="260"/>
      <c r="AD486" s="260"/>
      <c r="AE486" s="261"/>
      <c r="AF486" s="203"/>
      <c r="AG486" s="204"/>
      <c r="AH486" s="205"/>
      <c r="AI486" s="209"/>
      <c r="AJ486" s="209"/>
      <c r="AK486" s="210"/>
      <c r="AL486" s="215"/>
      <c r="AM486" s="215"/>
      <c r="AN486" s="215"/>
      <c r="AO486" s="215"/>
      <c r="AP486" s="216"/>
      <c r="AQ486" s="142"/>
      <c r="AR486" s="142"/>
      <c r="AT486" s="153"/>
      <c r="AU486" s="153"/>
      <c r="AV486" s="153"/>
      <c r="AW486" s="171"/>
      <c r="AX486" s="45"/>
      <c r="AY486" s="153"/>
      <c r="AZ486" s="153"/>
      <c r="BA486" s="45"/>
      <c r="BB486" s="45"/>
      <c r="BC486" s="45"/>
      <c r="BD486" s="45"/>
      <c r="BE486" s="3"/>
      <c r="BF486" s="3"/>
      <c r="BG486" s="3"/>
      <c r="BH486" s="3"/>
    </row>
    <row r="487" spans="3:62" ht="14.1" customHeight="1" x14ac:dyDescent="0.15">
      <c r="C487" s="262">
        <v>6</v>
      </c>
      <c r="D487" s="265" t="s">
        <v>118</v>
      </c>
      <c r="E487" s="268">
        <v>20</v>
      </c>
      <c r="F487" s="268" t="s">
        <v>119</v>
      </c>
      <c r="G487" s="262" t="s">
        <v>127</v>
      </c>
      <c r="H487" s="268"/>
      <c r="I487" s="532"/>
      <c r="J487" s="533"/>
      <c r="K487" s="534"/>
      <c r="L487" s="514">
        <f t="shared" ref="L487" si="254">$M$231</f>
        <v>0</v>
      </c>
      <c r="M487" s="515"/>
      <c r="N487" s="515"/>
      <c r="O487" s="515"/>
      <c r="P487" s="520">
        <f t="shared" ref="P487" si="255">$M$238</f>
        <v>0</v>
      </c>
      <c r="Q487" s="521"/>
      <c r="R487" s="521"/>
      <c r="S487" s="521"/>
      <c r="T487" s="521"/>
      <c r="U487" s="522"/>
      <c r="V487" s="238">
        <f>IF(AND(I487="△",AV487="●"),IF(L487=0,20,20+ROUNDDOWN((L487-1000)/1000,0)*20),0)</f>
        <v>0</v>
      </c>
      <c r="W487" s="238"/>
      <c r="X487" s="239"/>
      <c r="Y487" s="244">
        <f>IF(AND(I487="△",AV487="●"),IF(P487&gt;=10,P487*0.2,0),0)</f>
        <v>0</v>
      </c>
      <c r="Z487" s="245"/>
      <c r="AA487" s="246"/>
      <c r="AB487" s="253">
        <f t="shared" ref="AB487" si="256">V487+Y487</f>
        <v>0</v>
      </c>
      <c r="AC487" s="254"/>
      <c r="AD487" s="254"/>
      <c r="AE487" s="255"/>
      <c r="AF487" s="200">
        <v>1</v>
      </c>
      <c r="AG487" s="201"/>
      <c r="AH487" s="202"/>
      <c r="AI487" s="206">
        <f>IF(AF487=1,$AL$37,IF(AF487=2,$AL$55,IF(AF487=3,$AL$74,IF(AF487=4,$AL$93,IF(AF487=5,$AL$112,IF(AF487=6,$AL$131,IF(AF487=7,$AL$150,IF(AF487=8,$AL$169,IF(AF487=9,$AL$188,IF(AF487=10,$AL$207,0))))))))))</f>
        <v>0</v>
      </c>
      <c r="AJ487" s="207"/>
      <c r="AK487" s="208"/>
      <c r="AL487" s="211">
        <f>IF(I487="○",AB487,ROUNDUP(AB487*AI487,1))</f>
        <v>0</v>
      </c>
      <c r="AM487" s="211"/>
      <c r="AN487" s="211"/>
      <c r="AO487" s="211"/>
      <c r="AP487" s="212"/>
      <c r="AQ487" s="142"/>
      <c r="AR487" s="142"/>
      <c r="AT487" s="153"/>
      <c r="AU487" s="171"/>
      <c r="AV487" s="153" t="str">
        <f>IF(I487="×","×","●")</f>
        <v>●</v>
      </c>
      <c r="AW487" s="171">
        <f>IF(AV487="●",IF(I487="定","-",I487),"-")</f>
        <v>0</v>
      </c>
      <c r="AX487" s="45"/>
      <c r="AY487" s="153"/>
      <c r="AZ487" s="171"/>
      <c r="BA487" s="45"/>
      <c r="BB487" s="45"/>
      <c r="BC487" s="45"/>
      <c r="BD487" s="45"/>
      <c r="BE487" s="3"/>
      <c r="BF487" s="3"/>
      <c r="BG487" s="3"/>
      <c r="BH487" s="3"/>
    </row>
    <row r="488" spans="3:62" ht="14.1" customHeight="1" x14ac:dyDescent="0.15">
      <c r="C488" s="263"/>
      <c r="D488" s="266"/>
      <c r="E488" s="269"/>
      <c r="F488" s="269"/>
      <c r="G488" s="263"/>
      <c r="H488" s="269"/>
      <c r="I488" s="532"/>
      <c r="J488" s="533"/>
      <c r="K488" s="534"/>
      <c r="L488" s="516"/>
      <c r="M488" s="517"/>
      <c r="N488" s="517"/>
      <c r="O488" s="517"/>
      <c r="P488" s="523"/>
      <c r="Q488" s="524"/>
      <c r="R488" s="524"/>
      <c r="S488" s="524"/>
      <c r="T488" s="524"/>
      <c r="U488" s="525"/>
      <c r="V488" s="240"/>
      <c r="W488" s="240"/>
      <c r="X488" s="241"/>
      <c r="Y488" s="247"/>
      <c r="Z488" s="248"/>
      <c r="AA488" s="249"/>
      <c r="AB488" s="256"/>
      <c r="AC488" s="257"/>
      <c r="AD488" s="257"/>
      <c r="AE488" s="258"/>
      <c r="AF488" s="200"/>
      <c r="AG488" s="201"/>
      <c r="AH488" s="202"/>
      <c r="AI488" s="209"/>
      <c r="AJ488" s="209"/>
      <c r="AK488" s="210"/>
      <c r="AL488" s="213"/>
      <c r="AM488" s="213"/>
      <c r="AN488" s="213"/>
      <c r="AO488" s="213"/>
      <c r="AP488" s="214"/>
      <c r="AQ488" s="142"/>
      <c r="AR488" s="142"/>
      <c r="AT488" s="153"/>
      <c r="AU488" s="171"/>
      <c r="AV488" s="153"/>
      <c r="AW488" s="171"/>
      <c r="AX488" s="45"/>
      <c r="AY488" s="153"/>
      <c r="AZ488" s="171"/>
      <c r="BA488" s="45"/>
      <c r="BB488" s="45"/>
      <c r="BC488" s="45"/>
      <c r="BD488" s="45"/>
      <c r="BE488" s="3"/>
      <c r="BF488" s="3"/>
      <c r="BG488" s="3"/>
      <c r="BH488" s="3"/>
    </row>
    <row r="489" spans="3:62" ht="14.1" customHeight="1" x14ac:dyDescent="0.15">
      <c r="C489" s="263"/>
      <c r="D489" s="266"/>
      <c r="E489" s="269"/>
      <c r="F489" s="269"/>
      <c r="G489" s="263"/>
      <c r="H489" s="269"/>
      <c r="I489" s="532"/>
      <c r="J489" s="533"/>
      <c r="K489" s="534"/>
      <c r="L489" s="516"/>
      <c r="M489" s="517"/>
      <c r="N489" s="517"/>
      <c r="O489" s="517"/>
      <c r="P489" s="523"/>
      <c r="Q489" s="524"/>
      <c r="R489" s="524"/>
      <c r="S489" s="524"/>
      <c r="T489" s="524"/>
      <c r="U489" s="525"/>
      <c r="V489" s="240"/>
      <c r="W489" s="240"/>
      <c r="X489" s="241"/>
      <c r="Y489" s="247"/>
      <c r="Z489" s="248"/>
      <c r="AA489" s="249"/>
      <c r="AB489" s="256"/>
      <c r="AC489" s="257"/>
      <c r="AD489" s="257"/>
      <c r="AE489" s="258"/>
      <c r="AF489" s="200"/>
      <c r="AG489" s="201"/>
      <c r="AH489" s="202"/>
      <c r="AI489" s="209"/>
      <c r="AJ489" s="209"/>
      <c r="AK489" s="210"/>
      <c r="AL489" s="213"/>
      <c r="AM489" s="213"/>
      <c r="AN489" s="213"/>
      <c r="AO489" s="213"/>
      <c r="AP489" s="214"/>
      <c r="AQ489" s="142"/>
      <c r="AR489" s="142"/>
      <c r="AT489" s="153"/>
      <c r="AU489" s="171"/>
      <c r="AV489" s="153"/>
      <c r="AW489" s="171"/>
      <c r="AX489" s="45"/>
      <c r="AY489" s="153"/>
      <c r="AZ489" s="171"/>
      <c r="BA489" s="45"/>
      <c r="BB489" s="45"/>
      <c r="BC489" s="45"/>
      <c r="BD489" s="45"/>
      <c r="BE489" s="3"/>
      <c r="BF489" s="3"/>
      <c r="BG489" s="3"/>
      <c r="BH489" s="3"/>
    </row>
    <row r="490" spans="3:62" ht="14.1" customHeight="1" thickBot="1" x14ac:dyDescent="0.2">
      <c r="C490" s="264"/>
      <c r="D490" s="267"/>
      <c r="E490" s="270"/>
      <c r="F490" s="270"/>
      <c r="G490" s="264"/>
      <c r="H490" s="270"/>
      <c r="I490" s="535"/>
      <c r="J490" s="536"/>
      <c r="K490" s="537"/>
      <c r="L490" s="518"/>
      <c r="M490" s="519"/>
      <c r="N490" s="519"/>
      <c r="O490" s="519"/>
      <c r="P490" s="526"/>
      <c r="Q490" s="527"/>
      <c r="R490" s="527"/>
      <c r="S490" s="527"/>
      <c r="T490" s="527"/>
      <c r="U490" s="528"/>
      <c r="V490" s="242"/>
      <c r="W490" s="242"/>
      <c r="X490" s="243"/>
      <c r="Y490" s="250"/>
      <c r="Z490" s="251"/>
      <c r="AA490" s="252"/>
      <c r="AB490" s="259"/>
      <c r="AC490" s="260"/>
      <c r="AD490" s="260"/>
      <c r="AE490" s="261"/>
      <c r="AF490" s="203"/>
      <c r="AG490" s="204"/>
      <c r="AH490" s="205"/>
      <c r="AI490" s="209"/>
      <c r="AJ490" s="209"/>
      <c r="AK490" s="210"/>
      <c r="AL490" s="215"/>
      <c r="AM490" s="215"/>
      <c r="AN490" s="215"/>
      <c r="AO490" s="215"/>
      <c r="AP490" s="216"/>
      <c r="AQ490" s="142"/>
      <c r="AR490" s="142"/>
      <c r="AT490" s="153"/>
      <c r="AU490" s="171"/>
      <c r="AV490" s="153"/>
      <c r="AW490" s="171"/>
      <c r="AX490" s="45"/>
      <c r="AY490" s="153"/>
      <c r="AZ490" s="171"/>
      <c r="BA490" s="45"/>
      <c r="BB490" s="45"/>
      <c r="BC490" s="45"/>
      <c r="BD490" s="45"/>
      <c r="BE490" s="3"/>
      <c r="BF490" s="3"/>
      <c r="BG490" s="3"/>
      <c r="BH490" s="3"/>
    </row>
    <row r="491" spans="3:62" ht="14.1" customHeight="1" thickTop="1" x14ac:dyDescent="0.15">
      <c r="C491" s="172" t="s">
        <v>160</v>
      </c>
      <c r="D491" s="173"/>
      <c r="E491" s="173"/>
      <c r="F491" s="173"/>
      <c r="G491" s="173"/>
      <c r="H491" s="173"/>
      <c r="I491" s="173"/>
      <c r="J491" s="173"/>
      <c r="K491" s="173"/>
      <c r="L491" s="173"/>
      <c r="M491" s="173"/>
      <c r="N491" s="173"/>
      <c r="O491" s="173"/>
      <c r="P491" s="173"/>
      <c r="Q491" s="173"/>
      <c r="R491" s="173"/>
      <c r="S491" s="173"/>
      <c r="T491" s="173"/>
      <c r="U491" s="173"/>
      <c r="V491" s="173"/>
      <c r="W491" s="173"/>
      <c r="X491" s="173"/>
      <c r="Y491" s="173"/>
      <c r="Z491" s="173"/>
      <c r="AA491" s="173"/>
      <c r="AB491" s="173"/>
      <c r="AC491" s="173"/>
      <c r="AD491" s="173"/>
      <c r="AE491" s="173"/>
      <c r="AF491" s="173"/>
      <c r="AG491" s="173"/>
      <c r="AH491" s="174"/>
      <c r="AI491" s="181">
        <f>SUM(AL411:AP490)</f>
        <v>0</v>
      </c>
      <c r="AJ491" s="182"/>
      <c r="AK491" s="182"/>
      <c r="AL491" s="182"/>
      <c r="AM491" s="182"/>
      <c r="AN491" s="187" t="s">
        <v>85</v>
      </c>
      <c r="AO491" s="187"/>
      <c r="AP491" s="188"/>
      <c r="AQ491" s="142"/>
      <c r="AR491" s="142"/>
      <c r="AT491" s="193"/>
      <c r="AU491" s="194"/>
      <c r="AV491" s="199"/>
      <c r="AW491" s="154"/>
      <c r="AX491" s="154"/>
      <c r="AY491" s="154"/>
      <c r="AZ491" s="154"/>
      <c r="BA491" s="45"/>
      <c r="BB491" s="45"/>
      <c r="BC491" s="45"/>
      <c r="BD491" s="153"/>
      <c r="BE491" s="153"/>
      <c r="BF491" s="154"/>
      <c r="BG491" s="154"/>
      <c r="BH491" s="154"/>
      <c r="BI491" s="154"/>
      <c r="BJ491" s="154"/>
    </row>
    <row r="492" spans="3:62" ht="14.1" customHeight="1" x14ac:dyDescent="0.15">
      <c r="C492" s="175"/>
      <c r="D492" s="176"/>
      <c r="E492" s="176"/>
      <c r="F492" s="176"/>
      <c r="G492" s="176"/>
      <c r="H492" s="176"/>
      <c r="I492" s="176"/>
      <c r="J492" s="176"/>
      <c r="K492" s="176"/>
      <c r="L492" s="176"/>
      <c r="M492" s="176"/>
      <c r="N492" s="176"/>
      <c r="O492" s="176"/>
      <c r="P492" s="176"/>
      <c r="Q492" s="176"/>
      <c r="R492" s="176"/>
      <c r="S492" s="176"/>
      <c r="T492" s="176"/>
      <c r="U492" s="176"/>
      <c r="V492" s="176"/>
      <c r="W492" s="176"/>
      <c r="X492" s="176"/>
      <c r="Y492" s="176"/>
      <c r="Z492" s="176"/>
      <c r="AA492" s="176"/>
      <c r="AB492" s="176"/>
      <c r="AC492" s="176"/>
      <c r="AD492" s="176"/>
      <c r="AE492" s="176"/>
      <c r="AF492" s="176"/>
      <c r="AG492" s="176"/>
      <c r="AH492" s="177"/>
      <c r="AI492" s="183"/>
      <c r="AJ492" s="184"/>
      <c r="AK492" s="184"/>
      <c r="AL492" s="184"/>
      <c r="AM492" s="184"/>
      <c r="AN492" s="189"/>
      <c r="AO492" s="189"/>
      <c r="AP492" s="190"/>
      <c r="AQ492" s="142"/>
      <c r="AR492" s="142"/>
      <c r="AT492" s="195"/>
      <c r="AU492" s="196"/>
      <c r="AV492" s="199"/>
      <c r="AW492" s="154"/>
      <c r="AX492" s="154"/>
      <c r="AY492" s="154"/>
      <c r="AZ492" s="154"/>
      <c r="BA492" s="45"/>
      <c r="BB492" s="45"/>
      <c r="BC492" s="45"/>
      <c r="BD492" s="153"/>
      <c r="BE492" s="153"/>
      <c r="BF492" s="154"/>
      <c r="BG492" s="154"/>
      <c r="BH492" s="154"/>
      <c r="BI492" s="154"/>
      <c r="BJ492" s="154"/>
    </row>
    <row r="493" spans="3:62" ht="14.1" customHeight="1" x14ac:dyDescent="0.15">
      <c r="C493" s="175"/>
      <c r="D493" s="176"/>
      <c r="E493" s="176"/>
      <c r="F493" s="176"/>
      <c r="G493" s="176"/>
      <c r="H493" s="176"/>
      <c r="I493" s="176"/>
      <c r="J493" s="176"/>
      <c r="K493" s="176"/>
      <c r="L493" s="176"/>
      <c r="M493" s="176"/>
      <c r="N493" s="176"/>
      <c r="O493" s="176"/>
      <c r="P493" s="176"/>
      <c r="Q493" s="176"/>
      <c r="R493" s="176"/>
      <c r="S493" s="176"/>
      <c r="T493" s="176"/>
      <c r="U493" s="176"/>
      <c r="V493" s="176"/>
      <c r="W493" s="176"/>
      <c r="X493" s="176"/>
      <c r="Y493" s="176"/>
      <c r="Z493" s="176"/>
      <c r="AA493" s="176"/>
      <c r="AB493" s="176"/>
      <c r="AC493" s="176"/>
      <c r="AD493" s="176"/>
      <c r="AE493" s="176"/>
      <c r="AF493" s="176"/>
      <c r="AG493" s="176"/>
      <c r="AH493" s="177"/>
      <c r="AI493" s="183"/>
      <c r="AJ493" s="184"/>
      <c r="AK493" s="184"/>
      <c r="AL493" s="184"/>
      <c r="AM493" s="184"/>
      <c r="AN493" s="189"/>
      <c r="AO493" s="189"/>
      <c r="AP493" s="190"/>
      <c r="AQ493" s="142"/>
      <c r="AR493" s="142"/>
      <c r="AT493" s="195"/>
      <c r="AU493" s="196"/>
      <c r="AV493" s="199"/>
      <c r="AW493" s="154"/>
      <c r="AX493" s="154"/>
      <c r="AY493" s="154"/>
      <c r="AZ493" s="154"/>
      <c r="BA493" s="45"/>
      <c r="BB493" s="45"/>
      <c r="BC493" s="45"/>
      <c r="BD493" s="153"/>
      <c r="BE493" s="153"/>
      <c r="BF493" s="154"/>
      <c r="BG493" s="154"/>
      <c r="BH493" s="154"/>
      <c r="BI493" s="154"/>
      <c r="BJ493" s="154"/>
    </row>
    <row r="494" spans="3:62" ht="14.1" customHeight="1" thickBot="1" x14ac:dyDescent="0.2">
      <c r="C494" s="178"/>
      <c r="D494" s="179"/>
      <c r="E494" s="179"/>
      <c r="F494" s="179"/>
      <c r="G494" s="179"/>
      <c r="H494" s="179"/>
      <c r="I494" s="179"/>
      <c r="J494" s="179"/>
      <c r="K494" s="179"/>
      <c r="L494" s="179"/>
      <c r="M494" s="179"/>
      <c r="N494" s="179"/>
      <c r="O494" s="179"/>
      <c r="P494" s="179"/>
      <c r="Q494" s="179"/>
      <c r="R494" s="179"/>
      <c r="S494" s="179"/>
      <c r="T494" s="179"/>
      <c r="U494" s="179"/>
      <c r="V494" s="179"/>
      <c r="W494" s="179"/>
      <c r="X494" s="179"/>
      <c r="Y494" s="179"/>
      <c r="Z494" s="179"/>
      <c r="AA494" s="179"/>
      <c r="AB494" s="179"/>
      <c r="AC494" s="179"/>
      <c r="AD494" s="179"/>
      <c r="AE494" s="179"/>
      <c r="AF494" s="179"/>
      <c r="AG494" s="179"/>
      <c r="AH494" s="180"/>
      <c r="AI494" s="185"/>
      <c r="AJ494" s="186"/>
      <c r="AK494" s="186"/>
      <c r="AL494" s="186"/>
      <c r="AM494" s="186"/>
      <c r="AN494" s="191"/>
      <c r="AO494" s="191"/>
      <c r="AP494" s="192"/>
      <c r="AQ494" s="142"/>
      <c r="AR494" s="142"/>
      <c r="AT494" s="197"/>
      <c r="AU494" s="198"/>
      <c r="AV494" s="199"/>
      <c r="AW494" s="154"/>
      <c r="AX494" s="154"/>
      <c r="AY494" s="154"/>
      <c r="AZ494" s="154"/>
      <c r="BA494" s="45"/>
      <c r="BB494" s="45"/>
      <c r="BC494" s="45"/>
      <c r="BD494" s="153"/>
      <c r="BE494" s="153"/>
      <c r="BF494" s="154"/>
      <c r="BG494" s="154"/>
      <c r="BH494" s="154"/>
      <c r="BI494" s="154"/>
      <c r="BJ494" s="154"/>
    </row>
    <row r="495" spans="3:62" ht="14.1" customHeight="1" thickTop="1" x14ac:dyDescent="0.15">
      <c r="C495" s="155" t="s">
        <v>133</v>
      </c>
      <c r="D495" s="156"/>
      <c r="E495" s="156"/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  <c r="P495" s="156"/>
      <c r="Q495" s="156"/>
      <c r="R495" s="156"/>
      <c r="S495" s="156"/>
      <c r="T495" s="156"/>
      <c r="U495" s="156"/>
      <c r="V495" s="156"/>
      <c r="W495" s="156"/>
      <c r="X495" s="156"/>
      <c r="Y495" s="156"/>
      <c r="Z495" s="156"/>
      <c r="AA495" s="156"/>
      <c r="AB495" s="156"/>
      <c r="AC495" s="156"/>
      <c r="AD495" s="156"/>
      <c r="AE495" s="156"/>
      <c r="AF495" s="156"/>
      <c r="AG495" s="156"/>
      <c r="AH495" s="157"/>
      <c r="AI495" s="163">
        <f>SUM(AI323+AI407+AI491)</f>
        <v>0</v>
      </c>
      <c r="AJ495" s="164"/>
      <c r="AK495" s="164"/>
      <c r="AL495" s="164"/>
      <c r="AM495" s="164"/>
      <c r="AN495" s="167" t="s">
        <v>85</v>
      </c>
      <c r="AO495" s="167"/>
      <c r="AP495" s="168"/>
      <c r="AQ495" s="127"/>
      <c r="AR495" s="127"/>
      <c r="AT495" s="171"/>
      <c r="AU495" s="171"/>
      <c r="AV495" s="171"/>
      <c r="AW495" s="171"/>
      <c r="AX495" s="45"/>
      <c r="AY495" s="171"/>
      <c r="AZ495" s="171"/>
      <c r="BA495" s="153"/>
      <c r="BB495" s="45"/>
      <c r="BC495" s="45"/>
      <c r="BD495" s="45"/>
      <c r="BE495" s="3"/>
      <c r="BF495" s="3"/>
      <c r="BG495" s="3"/>
      <c r="BH495" s="3"/>
    </row>
    <row r="496" spans="3:62" ht="14.1" customHeight="1" x14ac:dyDescent="0.15">
      <c r="C496" s="158"/>
      <c r="D496" s="153"/>
      <c r="E496" s="153"/>
      <c r="F496" s="153"/>
      <c r="G496" s="153"/>
      <c r="H496" s="153"/>
      <c r="I496" s="153"/>
      <c r="J496" s="153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  <c r="Y496" s="153"/>
      <c r="Z496" s="153"/>
      <c r="AA496" s="153"/>
      <c r="AB496" s="153"/>
      <c r="AC496" s="153"/>
      <c r="AD496" s="153"/>
      <c r="AE496" s="153"/>
      <c r="AF496" s="153"/>
      <c r="AG496" s="153"/>
      <c r="AH496" s="159"/>
      <c r="AI496" s="163"/>
      <c r="AJ496" s="164"/>
      <c r="AK496" s="164"/>
      <c r="AL496" s="164"/>
      <c r="AM496" s="164"/>
      <c r="AN496" s="167"/>
      <c r="AO496" s="167"/>
      <c r="AP496" s="168"/>
      <c r="AQ496" s="127"/>
      <c r="AR496" s="127"/>
      <c r="AT496" s="171"/>
      <c r="AU496" s="171"/>
      <c r="AV496" s="171"/>
      <c r="AW496" s="171"/>
      <c r="AX496" s="45"/>
      <c r="AY496" s="171"/>
      <c r="AZ496" s="171"/>
      <c r="BA496" s="153"/>
      <c r="BB496" s="45"/>
      <c r="BC496" s="45"/>
      <c r="BD496" s="45"/>
      <c r="BE496" s="3"/>
      <c r="BF496" s="3"/>
      <c r="BG496" s="3"/>
      <c r="BH496" s="3"/>
    </row>
    <row r="497" spans="3:60" ht="14.1" customHeight="1" x14ac:dyDescent="0.15">
      <c r="C497" s="158"/>
      <c r="D497" s="153"/>
      <c r="E497" s="153"/>
      <c r="F497" s="153"/>
      <c r="G497" s="153"/>
      <c r="H497" s="153"/>
      <c r="I497" s="153"/>
      <c r="J497" s="153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  <c r="Y497" s="153"/>
      <c r="Z497" s="153"/>
      <c r="AA497" s="153"/>
      <c r="AB497" s="153"/>
      <c r="AC497" s="153"/>
      <c r="AD497" s="153"/>
      <c r="AE497" s="153"/>
      <c r="AF497" s="153"/>
      <c r="AG497" s="153"/>
      <c r="AH497" s="159"/>
      <c r="AI497" s="163"/>
      <c r="AJ497" s="164"/>
      <c r="AK497" s="164"/>
      <c r="AL497" s="164"/>
      <c r="AM497" s="164"/>
      <c r="AN497" s="167"/>
      <c r="AO497" s="167"/>
      <c r="AP497" s="168"/>
      <c r="AQ497" s="127"/>
      <c r="AR497" s="127"/>
      <c r="AT497" s="171"/>
      <c r="AU497" s="171"/>
      <c r="AV497" s="171"/>
      <c r="AW497" s="171"/>
      <c r="AX497" s="45"/>
      <c r="AY497" s="171"/>
      <c r="AZ497" s="171"/>
      <c r="BA497" s="153"/>
      <c r="BB497" s="45"/>
      <c r="BC497" s="45"/>
      <c r="BD497" s="45"/>
      <c r="BE497" s="3"/>
      <c r="BF497" s="3"/>
      <c r="BG497" s="3"/>
      <c r="BH497" s="3"/>
    </row>
    <row r="498" spans="3:60" ht="14.1" customHeight="1" thickBot="1" x14ac:dyDescent="0.2">
      <c r="C498" s="160"/>
      <c r="D498" s="161"/>
      <c r="E498" s="161"/>
      <c r="F498" s="161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  <c r="AE498" s="161"/>
      <c r="AF498" s="161"/>
      <c r="AG498" s="161"/>
      <c r="AH498" s="162"/>
      <c r="AI498" s="165"/>
      <c r="AJ498" s="166"/>
      <c r="AK498" s="166"/>
      <c r="AL498" s="166"/>
      <c r="AM498" s="166"/>
      <c r="AN498" s="169"/>
      <c r="AO498" s="169"/>
      <c r="AP498" s="170"/>
      <c r="AQ498" s="127"/>
      <c r="AR498" s="127"/>
      <c r="AT498" s="171"/>
      <c r="AU498" s="171"/>
      <c r="AV498" s="171"/>
      <c r="AW498" s="171"/>
      <c r="AX498" s="45"/>
      <c r="AY498" s="171"/>
      <c r="AZ498" s="171"/>
      <c r="BA498" s="153"/>
      <c r="BB498" s="45"/>
      <c r="BC498" s="45"/>
      <c r="BD498" s="45"/>
      <c r="BE498" s="3"/>
      <c r="BF498" s="3"/>
      <c r="BG498" s="3"/>
      <c r="BH498" s="3"/>
    </row>
    <row r="499" spans="3:60" ht="19.5" thickTop="1" x14ac:dyDescent="0.15">
      <c r="AP499" s="128"/>
      <c r="AQ499" s="128"/>
      <c r="AR499" s="128"/>
      <c r="AS499" s="128"/>
      <c r="AT499" s="141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3"/>
      <c r="BF499" s="3"/>
      <c r="BG499" s="3"/>
      <c r="BH499" s="3"/>
    </row>
    <row r="500" spans="3:60" ht="19.5" customHeight="1" x14ac:dyDescent="0.15">
      <c r="AG500" s="150" t="s">
        <v>162</v>
      </c>
      <c r="AH500" s="151"/>
      <c r="AI500" s="151"/>
      <c r="AJ500" s="151"/>
      <c r="AK500" s="151"/>
      <c r="AL500" s="151"/>
      <c r="AM500" s="111"/>
      <c r="AN500" s="111"/>
      <c r="AO500" s="111"/>
      <c r="AP500" s="111"/>
      <c r="AQ500" s="111"/>
    </row>
    <row r="501" spans="3:60" x14ac:dyDescent="0.15">
      <c r="AF501" s="129"/>
      <c r="AG501" s="151"/>
      <c r="AH501" s="151"/>
      <c r="AI501" s="151"/>
      <c r="AJ501" s="151"/>
      <c r="AK501" s="151"/>
      <c r="AL501" s="151"/>
      <c r="AM501" s="111"/>
      <c r="AN501" s="111"/>
      <c r="AO501" s="111"/>
      <c r="AP501" s="111"/>
      <c r="AQ501" s="111"/>
    </row>
    <row r="502" spans="3:60" x14ac:dyDescent="0.15">
      <c r="AG502" s="151">
        <f>AT407</f>
        <v>0</v>
      </c>
      <c r="AH502" s="151"/>
      <c r="AI502" s="151"/>
      <c r="AJ502" s="151"/>
      <c r="AK502" s="151"/>
      <c r="AL502" s="151"/>
      <c r="AM502" s="152" t="s">
        <v>161</v>
      </c>
      <c r="AN502" s="152"/>
      <c r="AO502" s="152"/>
      <c r="AP502" s="152"/>
      <c r="AQ502" s="152"/>
      <c r="AR502" s="152"/>
    </row>
    <row r="503" spans="3:60" x14ac:dyDescent="0.15">
      <c r="AG503" s="151"/>
      <c r="AH503" s="151"/>
      <c r="AI503" s="151"/>
      <c r="AJ503" s="151"/>
      <c r="AK503" s="151"/>
      <c r="AL503" s="151"/>
      <c r="AM503" s="152"/>
      <c r="AN503" s="152"/>
      <c r="AO503" s="152"/>
      <c r="AP503" s="152"/>
      <c r="AQ503" s="152"/>
      <c r="AR503" s="152"/>
    </row>
    <row r="504" spans="3:60" x14ac:dyDescent="0.15">
      <c r="AG504" s="151"/>
      <c r="AH504" s="151"/>
      <c r="AI504" s="151"/>
      <c r="AJ504" s="151"/>
      <c r="AK504" s="151"/>
      <c r="AL504" s="151"/>
      <c r="AM504" s="152"/>
      <c r="AN504" s="152"/>
      <c r="AO504" s="152"/>
      <c r="AP504" s="152"/>
      <c r="AQ504" s="152"/>
      <c r="AR504" s="152"/>
    </row>
  </sheetData>
  <sheetProtection algorithmName="SHA-512" hashValue="1+BPeeD3HnGZRtTqkR4D2D64Ob7AbXu2hMcoyktB1C2hdFT4N/G4QxyRPb0MDRtYT26PbzZsIxRpDQUPyYHRvQ==" saltValue="Z3wuQn4Q4VeyqrThf7SyRA==" spinCount="100000" sheet="1" formatRows="0"/>
  <mergeCells count="1745">
    <mergeCell ref="AG502:AL504"/>
    <mergeCell ref="AM502:AR504"/>
    <mergeCell ref="AB487:AE490"/>
    <mergeCell ref="AF487:AH490"/>
    <mergeCell ref="AI487:AK490"/>
    <mergeCell ref="AL487:AP490"/>
    <mergeCell ref="AT487:AT490"/>
    <mergeCell ref="AU487:AU490"/>
    <mergeCell ref="AY487:AY490"/>
    <mergeCell ref="AZ487:AZ490"/>
    <mergeCell ref="C491:AH494"/>
    <mergeCell ref="AI491:AM494"/>
    <mergeCell ref="AN491:AP494"/>
    <mergeCell ref="AV491:AZ494"/>
    <mergeCell ref="BD491:BE494"/>
    <mergeCell ref="BF491:BJ494"/>
    <mergeCell ref="AG500:AL501"/>
    <mergeCell ref="AT491:AU494"/>
    <mergeCell ref="C487:C490"/>
    <mergeCell ref="D487:D490"/>
    <mergeCell ref="E487:E490"/>
    <mergeCell ref="AV487:AV490"/>
    <mergeCell ref="AW487:AW490"/>
    <mergeCell ref="F487:F490"/>
    <mergeCell ref="G487:H490"/>
    <mergeCell ref="I487:K490"/>
    <mergeCell ref="L487:O490"/>
    <mergeCell ref="P487:U490"/>
    <mergeCell ref="V487:X490"/>
    <mergeCell ref="Y487:AA490"/>
    <mergeCell ref="AL475:AP478"/>
    <mergeCell ref="L479:O482"/>
    <mergeCell ref="P479:U482"/>
    <mergeCell ref="V479:X482"/>
    <mergeCell ref="Y479:AA482"/>
    <mergeCell ref="AB479:AE482"/>
    <mergeCell ref="AF479:AH482"/>
    <mergeCell ref="AI479:AK482"/>
    <mergeCell ref="AL479:AP482"/>
    <mergeCell ref="AT479:AU482"/>
    <mergeCell ref="AY479:AZ482"/>
    <mergeCell ref="F483:F486"/>
    <mergeCell ref="G483:H486"/>
    <mergeCell ref="I483:K486"/>
    <mergeCell ref="L483:O486"/>
    <mergeCell ref="P483:U486"/>
    <mergeCell ref="V483:X486"/>
    <mergeCell ref="Y483:AA486"/>
    <mergeCell ref="AB483:AE486"/>
    <mergeCell ref="AF483:AH486"/>
    <mergeCell ref="AI483:AK486"/>
    <mergeCell ref="AL483:AP486"/>
    <mergeCell ref="AW483:AW486"/>
    <mergeCell ref="AY483:AZ486"/>
    <mergeCell ref="L463:O466"/>
    <mergeCell ref="P463:U466"/>
    <mergeCell ref="V463:X466"/>
    <mergeCell ref="Y463:AA466"/>
    <mergeCell ref="AB463:AE466"/>
    <mergeCell ref="AF463:AH466"/>
    <mergeCell ref="AI463:AK466"/>
    <mergeCell ref="AL463:AP466"/>
    <mergeCell ref="F467:F470"/>
    <mergeCell ref="G467:H470"/>
    <mergeCell ref="I467:K470"/>
    <mergeCell ref="L467:O470"/>
    <mergeCell ref="P467:U470"/>
    <mergeCell ref="V467:X470"/>
    <mergeCell ref="Y467:AA470"/>
    <mergeCell ref="AB467:AE470"/>
    <mergeCell ref="AF467:AH470"/>
    <mergeCell ref="AI467:AK470"/>
    <mergeCell ref="AL467:AP470"/>
    <mergeCell ref="L447:O450"/>
    <mergeCell ref="P447:U450"/>
    <mergeCell ref="V447:X450"/>
    <mergeCell ref="Y447:AA450"/>
    <mergeCell ref="AB447:AE450"/>
    <mergeCell ref="AF447:AH450"/>
    <mergeCell ref="AI447:AK450"/>
    <mergeCell ref="AL447:AP450"/>
    <mergeCell ref="F451:F454"/>
    <mergeCell ref="G451:H454"/>
    <mergeCell ref="I451:K454"/>
    <mergeCell ref="L451:O454"/>
    <mergeCell ref="P451:U454"/>
    <mergeCell ref="V451:X454"/>
    <mergeCell ref="Y451:AA454"/>
    <mergeCell ref="AB451:AE454"/>
    <mergeCell ref="AF451:AH454"/>
    <mergeCell ref="AI451:AK454"/>
    <mergeCell ref="AL451:AP454"/>
    <mergeCell ref="AY431:AY434"/>
    <mergeCell ref="AZ431:AZ434"/>
    <mergeCell ref="F435:F438"/>
    <mergeCell ref="G435:H438"/>
    <mergeCell ref="I435:K438"/>
    <mergeCell ref="L435:O438"/>
    <mergeCell ref="P435:U438"/>
    <mergeCell ref="V435:X438"/>
    <mergeCell ref="Y435:AA438"/>
    <mergeCell ref="AB435:AE438"/>
    <mergeCell ref="AF435:AH438"/>
    <mergeCell ref="AI435:AK438"/>
    <mergeCell ref="AL435:AP438"/>
    <mergeCell ref="AV435:AV438"/>
    <mergeCell ref="AW435:AW438"/>
    <mergeCell ref="AY435:AY438"/>
    <mergeCell ref="AZ435:AZ438"/>
    <mergeCell ref="AY419:AZ422"/>
    <mergeCell ref="F423:F426"/>
    <mergeCell ref="G423:H426"/>
    <mergeCell ref="I423:K426"/>
    <mergeCell ref="L423:O426"/>
    <mergeCell ref="P423:U426"/>
    <mergeCell ref="V423:X426"/>
    <mergeCell ref="Y423:AA426"/>
    <mergeCell ref="AB423:AE426"/>
    <mergeCell ref="AF423:AH426"/>
    <mergeCell ref="AI423:AK426"/>
    <mergeCell ref="AL423:AP426"/>
    <mergeCell ref="AT423:AU426"/>
    <mergeCell ref="AY423:AZ426"/>
    <mergeCell ref="F427:F430"/>
    <mergeCell ref="G427:H430"/>
    <mergeCell ref="I427:K430"/>
    <mergeCell ref="L427:O430"/>
    <mergeCell ref="P427:U430"/>
    <mergeCell ref="V427:X430"/>
    <mergeCell ref="Y427:AA430"/>
    <mergeCell ref="AB427:AE430"/>
    <mergeCell ref="AF427:AH430"/>
    <mergeCell ref="AI427:AK430"/>
    <mergeCell ref="AL427:AP430"/>
    <mergeCell ref="F419:F422"/>
    <mergeCell ref="G419:H422"/>
    <mergeCell ref="AW427:AW430"/>
    <mergeCell ref="AY427:AZ430"/>
    <mergeCell ref="AV419:AV422"/>
    <mergeCell ref="AW419:AW422"/>
    <mergeCell ref="F411:F414"/>
    <mergeCell ref="G411:H414"/>
    <mergeCell ref="I411:K414"/>
    <mergeCell ref="L411:O414"/>
    <mergeCell ref="P411:U414"/>
    <mergeCell ref="V411:X414"/>
    <mergeCell ref="Y411:AA414"/>
    <mergeCell ref="AB411:AE414"/>
    <mergeCell ref="AF411:AH414"/>
    <mergeCell ref="AI411:AK414"/>
    <mergeCell ref="AL411:AP414"/>
    <mergeCell ref="AU411:AU412"/>
    <mergeCell ref="AU413:AU414"/>
    <mergeCell ref="F415:F418"/>
    <mergeCell ref="G415:H418"/>
    <mergeCell ref="I415:K418"/>
    <mergeCell ref="L415:O418"/>
    <mergeCell ref="P415:U418"/>
    <mergeCell ref="V415:X418"/>
    <mergeCell ref="Y415:AA418"/>
    <mergeCell ref="AB415:AE418"/>
    <mergeCell ref="AF415:AH418"/>
    <mergeCell ref="AI415:AK418"/>
    <mergeCell ref="AL415:AP418"/>
    <mergeCell ref="AT415:AU418"/>
    <mergeCell ref="C483:C486"/>
    <mergeCell ref="D483:D486"/>
    <mergeCell ref="E483:E486"/>
    <mergeCell ref="AT483:AU486"/>
    <mergeCell ref="AV483:AV486"/>
    <mergeCell ref="AV475:AV478"/>
    <mergeCell ref="AW475:AW478"/>
    <mergeCell ref="AY475:AY478"/>
    <mergeCell ref="AZ475:AZ478"/>
    <mergeCell ref="C479:C482"/>
    <mergeCell ref="D479:D482"/>
    <mergeCell ref="E479:E482"/>
    <mergeCell ref="AV479:AV482"/>
    <mergeCell ref="AW479:AW482"/>
    <mergeCell ref="F479:F482"/>
    <mergeCell ref="G479:H482"/>
    <mergeCell ref="I479:K482"/>
    <mergeCell ref="C475:C478"/>
    <mergeCell ref="D475:D478"/>
    <mergeCell ref="E475:E478"/>
    <mergeCell ref="AT475:AT478"/>
    <mergeCell ref="AU475:AU478"/>
    <mergeCell ref="F475:F478"/>
    <mergeCell ref="G475:H478"/>
    <mergeCell ref="I475:K478"/>
    <mergeCell ref="L475:O478"/>
    <mergeCell ref="P475:U478"/>
    <mergeCell ref="V475:X478"/>
    <mergeCell ref="Y475:AA478"/>
    <mergeCell ref="AB475:AE478"/>
    <mergeCell ref="AF475:AH478"/>
    <mergeCell ref="AI475:AK478"/>
    <mergeCell ref="AV467:AV470"/>
    <mergeCell ref="AW467:AW470"/>
    <mergeCell ref="AY467:AY470"/>
    <mergeCell ref="AZ467:AZ470"/>
    <mergeCell ref="C471:C474"/>
    <mergeCell ref="D471:D474"/>
    <mergeCell ref="E471:E474"/>
    <mergeCell ref="AT471:AT474"/>
    <mergeCell ref="AU471:AU474"/>
    <mergeCell ref="AV471:AV474"/>
    <mergeCell ref="AW471:AW474"/>
    <mergeCell ref="AY471:AY474"/>
    <mergeCell ref="AZ471:AZ474"/>
    <mergeCell ref="F471:F474"/>
    <mergeCell ref="G471:H474"/>
    <mergeCell ref="I471:K474"/>
    <mergeCell ref="C467:C470"/>
    <mergeCell ref="D467:D470"/>
    <mergeCell ref="E467:E470"/>
    <mergeCell ref="AT467:AT470"/>
    <mergeCell ref="AU467:AU470"/>
    <mergeCell ref="L471:O474"/>
    <mergeCell ref="P471:U474"/>
    <mergeCell ref="V471:X474"/>
    <mergeCell ref="Y471:AA474"/>
    <mergeCell ref="AB471:AE474"/>
    <mergeCell ref="AF471:AH474"/>
    <mergeCell ref="AI471:AK474"/>
    <mergeCell ref="AL471:AP474"/>
    <mergeCell ref="AW459:AW462"/>
    <mergeCell ref="C463:C466"/>
    <mergeCell ref="D463:D466"/>
    <mergeCell ref="E463:E466"/>
    <mergeCell ref="AT463:AT466"/>
    <mergeCell ref="AU463:AU466"/>
    <mergeCell ref="AV463:AV466"/>
    <mergeCell ref="AW463:AW466"/>
    <mergeCell ref="AY463:AY466"/>
    <mergeCell ref="AZ463:AZ466"/>
    <mergeCell ref="AT459:AT462"/>
    <mergeCell ref="AU459:AU462"/>
    <mergeCell ref="AY459:AY462"/>
    <mergeCell ref="AZ459:AZ462"/>
    <mergeCell ref="F463:F466"/>
    <mergeCell ref="C459:C462"/>
    <mergeCell ref="D459:D462"/>
    <mergeCell ref="E459:E462"/>
    <mergeCell ref="AV459:AV462"/>
    <mergeCell ref="F459:F462"/>
    <mergeCell ref="G459:H462"/>
    <mergeCell ref="I459:K462"/>
    <mergeCell ref="L459:O462"/>
    <mergeCell ref="P459:U462"/>
    <mergeCell ref="V459:X462"/>
    <mergeCell ref="Y459:AA462"/>
    <mergeCell ref="AB459:AE462"/>
    <mergeCell ref="AF459:AH462"/>
    <mergeCell ref="AI459:AK462"/>
    <mergeCell ref="AL459:AP462"/>
    <mergeCell ref="G463:H466"/>
    <mergeCell ref="I463:K466"/>
    <mergeCell ref="AV451:AV454"/>
    <mergeCell ref="AW451:AW454"/>
    <mergeCell ref="C455:C458"/>
    <mergeCell ref="D455:D458"/>
    <mergeCell ref="E455:E458"/>
    <mergeCell ref="AT455:AU458"/>
    <mergeCell ref="AV455:AV458"/>
    <mergeCell ref="AW455:AW458"/>
    <mergeCell ref="AY455:AZ458"/>
    <mergeCell ref="AT451:AU454"/>
    <mergeCell ref="AY451:AZ454"/>
    <mergeCell ref="F455:F458"/>
    <mergeCell ref="G455:H458"/>
    <mergeCell ref="I455:K458"/>
    <mergeCell ref="C451:C454"/>
    <mergeCell ref="D451:D454"/>
    <mergeCell ref="E451:E454"/>
    <mergeCell ref="L455:O458"/>
    <mergeCell ref="P455:U458"/>
    <mergeCell ref="V455:X458"/>
    <mergeCell ref="Y455:AA458"/>
    <mergeCell ref="AB455:AE458"/>
    <mergeCell ref="AF455:AH458"/>
    <mergeCell ref="AI455:AK458"/>
    <mergeCell ref="AL455:AP458"/>
    <mergeCell ref="AV443:AV446"/>
    <mergeCell ref="AW443:AW446"/>
    <mergeCell ref="AY443:AY446"/>
    <mergeCell ref="AZ443:AZ446"/>
    <mergeCell ref="C447:C450"/>
    <mergeCell ref="D447:D450"/>
    <mergeCell ref="E447:E450"/>
    <mergeCell ref="AT447:AT450"/>
    <mergeCell ref="AU447:AU450"/>
    <mergeCell ref="AV447:AV450"/>
    <mergeCell ref="AW447:AW450"/>
    <mergeCell ref="AY447:AY450"/>
    <mergeCell ref="AZ447:AZ450"/>
    <mergeCell ref="F447:F450"/>
    <mergeCell ref="G447:H450"/>
    <mergeCell ref="I447:K450"/>
    <mergeCell ref="C443:C446"/>
    <mergeCell ref="D443:D446"/>
    <mergeCell ref="E443:E446"/>
    <mergeCell ref="AT443:AT446"/>
    <mergeCell ref="AU443:AU446"/>
    <mergeCell ref="F443:F446"/>
    <mergeCell ref="G443:H446"/>
    <mergeCell ref="I443:K446"/>
    <mergeCell ref="L443:O446"/>
    <mergeCell ref="P443:U446"/>
    <mergeCell ref="V443:X446"/>
    <mergeCell ref="Y443:AA446"/>
    <mergeCell ref="AB443:AE446"/>
    <mergeCell ref="AF443:AH446"/>
    <mergeCell ref="AI443:AK446"/>
    <mergeCell ref="AL443:AP446"/>
    <mergeCell ref="C439:C442"/>
    <mergeCell ref="D439:D442"/>
    <mergeCell ref="E439:E442"/>
    <mergeCell ref="AT439:AT442"/>
    <mergeCell ref="AU439:AU442"/>
    <mergeCell ref="AV439:AV442"/>
    <mergeCell ref="AW439:AW442"/>
    <mergeCell ref="AY439:AY442"/>
    <mergeCell ref="AZ439:AZ442"/>
    <mergeCell ref="F439:F442"/>
    <mergeCell ref="G439:H442"/>
    <mergeCell ref="I439:K442"/>
    <mergeCell ref="C435:C438"/>
    <mergeCell ref="D435:D438"/>
    <mergeCell ref="E435:E438"/>
    <mergeCell ref="AT435:AT438"/>
    <mergeCell ref="AU435:AU438"/>
    <mergeCell ref="L439:O442"/>
    <mergeCell ref="P439:U442"/>
    <mergeCell ref="V439:X442"/>
    <mergeCell ref="Y439:AA442"/>
    <mergeCell ref="AB439:AE442"/>
    <mergeCell ref="AF439:AH442"/>
    <mergeCell ref="AI439:AK442"/>
    <mergeCell ref="AL439:AP442"/>
    <mergeCell ref="C431:C434"/>
    <mergeCell ref="D431:D434"/>
    <mergeCell ref="E431:E434"/>
    <mergeCell ref="AV431:AV434"/>
    <mergeCell ref="AW431:AW434"/>
    <mergeCell ref="F431:F434"/>
    <mergeCell ref="G431:H434"/>
    <mergeCell ref="I431:K434"/>
    <mergeCell ref="L431:O434"/>
    <mergeCell ref="P431:U434"/>
    <mergeCell ref="V431:X434"/>
    <mergeCell ref="Y431:AA434"/>
    <mergeCell ref="C427:C430"/>
    <mergeCell ref="D427:D430"/>
    <mergeCell ref="E427:E430"/>
    <mergeCell ref="AT427:AU430"/>
    <mergeCell ref="AV427:AV430"/>
    <mergeCell ref="AB431:AE434"/>
    <mergeCell ref="AF431:AH434"/>
    <mergeCell ref="AI431:AK434"/>
    <mergeCell ref="AL431:AP434"/>
    <mergeCell ref="AT431:AT434"/>
    <mergeCell ref="AU431:AU434"/>
    <mergeCell ref="C423:C426"/>
    <mergeCell ref="D423:D426"/>
    <mergeCell ref="E423:E426"/>
    <mergeCell ref="AV423:AV426"/>
    <mergeCell ref="AW423:AW426"/>
    <mergeCell ref="I419:K422"/>
    <mergeCell ref="L419:O422"/>
    <mergeCell ref="P419:U422"/>
    <mergeCell ref="C419:C422"/>
    <mergeCell ref="D419:D422"/>
    <mergeCell ref="E419:E422"/>
    <mergeCell ref="V419:X422"/>
    <mergeCell ref="Y419:AA422"/>
    <mergeCell ref="AB419:AE422"/>
    <mergeCell ref="AF419:AH422"/>
    <mergeCell ref="AI419:AK422"/>
    <mergeCell ref="AL419:AP422"/>
    <mergeCell ref="AT419:AU422"/>
    <mergeCell ref="AV411:AV414"/>
    <mergeCell ref="AW411:AW414"/>
    <mergeCell ref="C415:C418"/>
    <mergeCell ref="D415:D418"/>
    <mergeCell ref="E415:E418"/>
    <mergeCell ref="AV415:AV418"/>
    <mergeCell ref="AW415:AW418"/>
    <mergeCell ref="C411:C414"/>
    <mergeCell ref="D411:D414"/>
    <mergeCell ref="E411:E414"/>
    <mergeCell ref="C167:AB172"/>
    <mergeCell ref="C186:AB191"/>
    <mergeCell ref="C205:AB210"/>
    <mergeCell ref="C5:K6"/>
    <mergeCell ref="L5:AP6"/>
    <mergeCell ref="C7:K8"/>
    <mergeCell ref="L7:AP8"/>
    <mergeCell ref="AL395:AP398"/>
    <mergeCell ref="AT387:AT390"/>
    <mergeCell ref="AU387:AU390"/>
    <mergeCell ref="AV387:AV390"/>
    <mergeCell ref="AW387:AW390"/>
    <mergeCell ref="E383:E386"/>
    <mergeCell ref="F383:F386"/>
    <mergeCell ref="G383:H386"/>
    <mergeCell ref="I383:K386"/>
    <mergeCell ref="AT379:AT382"/>
    <mergeCell ref="AU379:AU382"/>
    <mergeCell ref="AV379:AV382"/>
    <mergeCell ref="AW379:AW382"/>
    <mergeCell ref="E375:E378"/>
    <mergeCell ref="F375:F378"/>
    <mergeCell ref="A3:AS3"/>
    <mergeCell ref="AY495:AZ498"/>
    <mergeCell ref="BA495:BA498"/>
    <mergeCell ref="C495:AH498"/>
    <mergeCell ref="AI495:AM498"/>
    <mergeCell ref="AN495:AP498"/>
    <mergeCell ref="AT495:AU498"/>
    <mergeCell ref="AV495:AV498"/>
    <mergeCell ref="AW495:AW498"/>
    <mergeCell ref="AW399:AW402"/>
    <mergeCell ref="AY399:AZ402"/>
    <mergeCell ref="L399:O402"/>
    <mergeCell ref="P399:U402"/>
    <mergeCell ref="V399:X402"/>
    <mergeCell ref="Y399:AA402"/>
    <mergeCell ref="AB399:AE402"/>
    <mergeCell ref="AF399:AH402"/>
    <mergeCell ref="AT395:AU398"/>
    <mergeCell ref="AV395:AV398"/>
    <mergeCell ref="AW395:AW398"/>
    <mergeCell ref="AY395:AZ398"/>
    <mergeCell ref="C399:C402"/>
    <mergeCell ref="D399:D402"/>
    <mergeCell ref="E399:E402"/>
    <mergeCell ref="F399:F402"/>
    <mergeCell ref="G399:H402"/>
    <mergeCell ref="I399:K402"/>
    <mergeCell ref="V395:X398"/>
    <mergeCell ref="Y395:AA398"/>
    <mergeCell ref="AB395:AE398"/>
    <mergeCell ref="AF395:AH398"/>
    <mergeCell ref="AI395:AK398"/>
    <mergeCell ref="A2:H2"/>
    <mergeCell ref="I2:AJ2"/>
    <mergeCell ref="AK2:AR2"/>
    <mergeCell ref="AY403:AY406"/>
    <mergeCell ref="AZ403:AZ406"/>
    <mergeCell ref="C407:AH410"/>
    <mergeCell ref="AI407:AM410"/>
    <mergeCell ref="AN407:AP410"/>
    <mergeCell ref="AT407:AU410"/>
    <mergeCell ref="AI403:AK406"/>
    <mergeCell ref="AL403:AP406"/>
    <mergeCell ref="AT403:AT406"/>
    <mergeCell ref="AU403:AU406"/>
    <mergeCell ref="AV403:AV406"/>
    <mergeCell ref="AW403:AW406"/>
    <mergeCell ref="L403:O406"/>
    <mergeCell ref="P403:U406"/>
    <mergeCell ref="V403:X406"/>
    <mergeCell ref="Y403:AA406"/>
    <mergeCell ref="AB403:AE406"/>
    <mergeCell ref="AF403:AH406"/>
    <mergeCell ref="C403:C406"/>
    <mergeCell ref="D403:D406"/>
    <mergeCell ref="E403:E406"/>
    <mergeCell ref="F403:F406"/>
    <mergeCell ref="G403:H406"/>
    <mergeCell ref="I403:K406"/>
    <mergeCell ref="AV407:AZ410"/>
    <mergeCell ref="AI399:AK402"/>
    <mergeCell ref="AL399:AP402"/>
    <mergeCell ref="AT399:AU402"/>
    <mergeCell ref="AV399:AV402"/>
    <mergeCell ref="AY391:AY394"/>
    <mergeCell ref="AZ391:AZ394"/>
    <mergeCell ref="C395:C398"/>
    <mergeCell ref="D395:D398"/>
    <mergeCell ref="E395:E398"/>
    <mergeCell ref="F395:F398"/>
    <mergeCell ref="G395:H398"/>
    <mergeCell ref="I395:K398"/>
    <mergeCell ref="L395:O398"/>
    <mergeCell ref="P395:U398"/>
    <mergeCell ref="AI391:AK394"/>
    <mergeCell ref="AL391:AP394"/>
    <mergeCell ref="AT391:AT394"/>
    <mergeCell ref="AU391:AU394"/>
    <mergeCell ref="AV391:AV394"/>
    <mergeCell ref="AW391:AW394"/>
    <mergeCell ref="L391:O394"/>
    <mergeCell ref="P391:U394"/>
    <mergeCell ref="V391:X394"/>
    <mergeCell ref="Y391:AA394"/>
    <mergeCell ref="AB391:AE394"/>
    <mergeCell ref="AF391:AH394"/>
    <mergeCell ref="C391:C394"/>
    <mergeCell ref="D391:D394"/>
    <mergeCell ref="E391:E394"/>
    <mergeCell ref="F391:F394"/>
    <mergeCell ref="G391:H394"/>
    <mergeCell ref="I391:K394"/>
    <mergeCell ref="AY387:AY390"/>
    <mergeCell ref="AZ387:AZ390"/>
    <mergeCell ref="V387:X390"/>
    <mergeCell ref="Y387:AA390"/>
    <mergeCell ref="AB387:AE390"/>
    <mergeCell ref="AF387:AH390"/>
    <mergeCell ref="AI387:AK390"/>
    <mergeCell ref="AL387:AP390"/>
    <mergeCell ref="AY383:AY386"/>
    <mergeCell ref="AZ383:AZ386"/>
    <mergeCell ref="C387:C390"/>
    <mergeCell ref="D387:D390"/>
    <mergeCell ref="E387:E390"/>
    <mergeCell ref="F387:F390"/>
    <mergeCell ref="G387:H390"/>
    <mergeCell ref="I387:K390"/>
    <mergeCell ref="L387:O390"/>
    <mergeCell ref="P387:U390"/>
    <mergeCell ref="AI383:AK386"/>
    <mergeCell ref="AL383:AP386"/>
    <mergeCell ref="AT383:AT386"/>
    <mergeCell ref="AU383:AU386"/>
    <mergeCell ref="AV383:AV386"/>
    <mergeCell ref="AW383:AW386"/>
    <mergeCell ref="L383:O386"/>
    <mergeCell ref="P383:U386"/>
    <mergeCell ref="V383:X386"/>
    <mergeCell ref="Y383:AA386"/>
    <mergeCell ref="AB383:AE386"/>
    <mergeCell ref="AF383:AH386"/>
    <mergeCell ref="C383:C386"/>
    <mergeCell ref="D383:D386"/>
    <mergeCell ref="AY379:AY382"/>
    <mergeCell ref="AZ379:AZ382"/>
    <mergeCell ref="V379:X382"/>
    <mergeCell ref="Y379:AA382"/>
    <mergeCell ref="AB379:AE382"/>
    <mergeCell ref="AF379:AH382"/>
    <mergeCell ref="AI379:AK382"/>
    <mergeCell ref="AL379:AP382"/>
    <mergeCell ref="AY375:AY378"/>
    <mergeCell ref="AZ375:AZ378"/>
    <mergeCell ref="C379:C382"/>
    <mergeCell ref="D379:D382"/>
    <mergeCell ref="E379:E382"/>
    <mergeCell ref="F379:F382"/>
    <mergeCell ref="G379:H382"/>
    <mergeCell ref="I379:K382"/>
    <mergeCell ref="L379:O382"/>
    <mergeCell ref="P379:U382"/>
    <mergeCell ref="AI375:AK378"/>
    <mergeCell ref="AL375:AP378"/>
    <mergeCell ref="AT375:AT378"/>
    <mergeCell ref="AU375:AU378"/>
    <mergeCell ref="AV375:AV378"/>
    <mergeCell ref="AW375:AW378"/>
    <mergeCell ref="L375:O378"/>
    <mergeCell ref="P375:U378"/>
    <mergeCell ref="V375:X378"/>
    <mergeCell ref="Y375:AA378"/>
    <mergeCell ref="AB375:AE378"/>
    <mergeCell ref="AF375:AH378"/>
    <mergeCell ref="C375:C378"/>
    <mergeCell ref="D375:D378"/>
    <mergeCell ref="G375:H378"/>
    <mergeCell ref="I375:K378"/>
    <mergeCell ref="AI371:AK374"/>
    <mergeCell ref="AL371:AP374"/>
    <mergeCell ref="AT371:AU374"/>
    <mergeCell ref="AV371:AV374"/>
    <mergeCell ref="AW371:AW374"/>
    <mergeCell ref="AY371:AZ374"/>
    <mergeCell ref="L371:O374"/>
    <mergeCell ref="P371:U374"/>
    <mergeCell ref="V371:X374"/>
    <mergeCell ref="Y371:AA374"/>
    <mergeCell ref="AB371:AE374"/>
    <mergeCell ref="AF371:AH374"/>
    <mergeCell ref="AT367:AU370"/>
    <mergeCell ref="AV367:AV370"/>
    <mergeCell ref="AW367:AW370"/>
    <mergeCell ref="AY367:AZ370"/>
    <mergeCell ref="C371:C374"/>
    <mergeCell ref="D371:D374"/>
    <mergeCell ref="E371:E374"/>
    <mergeCell ref="F371:F374"/>
    <mergeCell ref="G371:H374"/>
    <mergeCell ref="I371:K374"/>
    <mergeCell ref="V367:X370"/>
    <mergeCell ref="Y367:AA370"/>
    <mergeCell ref="AB367:AE370"/>
    <mergeCell ref="AF367:AH370"/>
    <mergeCell ref="AI367:AK370"/>
    <mergeCell ref="AL367:AP370"/>
    <mergeCell ref="AY363:AY366"/>
    <mergeCell ref="AZ363:AZ366"/>
    <mergeCell ref="C367:C370"/>
    <mergeCell ref="D367:D370"/>
    <mergeCell ref="E367:E370"/>
    <mergeCell ref="F367:F370"/>
    <mergeCell ref="G367:H370"/>
    <mergeCell ref="I367:K370"/>
    <mergeCell ref="L367:O370"/>
    <mergeCell ref="P367:U370"/>
    <mergeCell ref="AI363:AK366"/>
    <mergeCell ref="AL363:AP366"/>
    <mergeCell ref="AT363:AT366"/>
    <mergeCell ref="AU363:AU366"/>
    <mergeCell ref="AV363:AV366"/>
    <mergeCell ref="AW363:AW366"/>
    <mergeCell ref="L363:O366"/>
    <mergeCell ref="P363:U366"/>
    <mergeCell ref="V363:X366"/>
    <mergeCell ref="Y363:AA366"/>
    <mergeCell ref="AB363:AE366"/>
    <mergeCell ref="AF363:AH366"/>
    <mergeCell ref="C363:C366"/>
    <mergeCell ref="D363:D366"/>
    <mergeCell ref="E363:E366"/>
    <mergeCell ref="F363:F366"/>
    <mergeCell ref="G363:H366"/>
    <mergeCell ref="I363:K366"/>
    <mergeCell ref="AT359:AT362"/>
    <mergeCell ref="AU359:AU362"/>
    <mergeCell ref="AV359:AV362"/>
    <mergeCell ref="AW359:AW362"/>
    <mergeCell ref="AY359:AY362"/>
    <mergeCell ref="AZ359:AZ362"/>
    <mergeCell ref="V359:X362"/>
    <mergeCell ref="Y359:AA362"/>
    <mergeCell ref="AB359:AE362"/>
    <mergeCell ref="AF359:AH362"/>
    <mergeCell ref="AI359:AK362"/>
    <mergeCell ref="AL359:AP362"/>
    <mergeCell ref="AY355:AY358"/>
    <mergeCell ref="AZ355:AZ358"/>
    <mergeCell ref="C359:C362"/>
    <mergeCell ref="D359:D362"/>
    <mergeCell ref="E359:E362"/>
    <mergeCell ref="F359:F362"/>
    <mergeCell ref="G359:H362"/>
    <mergeCell ref="I359:K362"/>
    <mergeCell ref="L359:O362"/>
    <mergeCell ref="P359:U362"/>
    <mergeCell ref="AI355:AK358"/>
    <mergeCell ref="AL355:AP358"/>
    <mergeCell ref="AT355:AT358"/>
    <mergeCell ref="AU355:AU358"/>
    <mergeCell ref="AV355:AV358"/>
    <mergeCell ref="AW355:AW358"/>
    <mergeCell ref="L355:O358"/>
    <mergeCell ref="P355:U358"/>
    <mergeCell ref="V355:X358"/>
    <mergeCell ref="Y355:AA358"/>
    <mergeCell ref="AB355:AE358"/>
    <mergeCell ref="AF355:AH358"/>
    <mergeCell ref="C355:C358"/>
    <mergeCell ref="D355:D358"/>
    <mergeCell ref="E355:E358"/>
    <mergeCell ref="F355:F358"/>
    <mergeCell ref="G355:H358"/>
    <mergeCell ref="I355:K358"/>
    <mergeCell ref="AT351:AT354"/>
    <mergeCell ref="AU351:AU354"/>
    <mergeCell ref="AV351:AV354"/>
    <mergeCell ref="AW351:AW354"/>
    <mergeCell ref="AY351:AY354"/>
    <mergeCell ref="AZ351:AZ354"/>
    <mergeCell ref="V351:X354"/>
    <mergeCell ref="Y351:AA354"/>
    <mergeCell ref="AB351:AE354"/>
    <mergeCell ref="AF351:AH354"/>
    <mergeCell ref="AI351:AK354"/>
    <mergeCell ref="AL351:AP354"/>
    <mergeCell ref="AY347:AY350"/>
    <mergeCell ref="AZ347:AZ350"/>
    <mergeCell ref="C351:C354"/>
    <mergeCell ref="D351:D354"/>
    <mergeCell ref="E351:E354"/>
    <mergeCell ref="F351:F354"/>
    <mergeCell ref="G351:H354"/>
    <mergeCell ref="I351:K354"/>
    <mergeCell ref="L351:O354"/>
    <mergeCell ref="P351:U354"/>
    <mergeCell ref="AI347:AK350"/>
    <mergeCell ref="AL347:AP350"/>
    <mergeCell ref="AT347:AT350"/>
    <mergeCell ref="AU347:AU350"/>
    <mergeCell ref="AV347:AV350"/>
    <mergeCell ref="AW347:AW350"/>
    <mergeCell ref="L347:O350"/>
    <mergeCell ref="P347:U350"/>
    <mergeCell ref="V347:X350"/>
    <mergeCell ref="Y347:AA350"/>
    <mergeCell ref="AB347:AE350"/>
    <mergeCell ref="AF347:AH350"/>
    <mergeCell ref="C347:C350"/>
    <mergeCell ref="D347:D350"/>
    <mergeCell ref="E347:E350"/>
    <mergeCell ref="F347:F350"/>
    <mergeCell ref="G347:H350"/>
    <mergeCell ref="I347:K350"/>
    <mergeCell ref="AI343:AK346"/>
    <mergeCell ref="AL343:AP346"/>
    <mergeCell ref="AT343:AU346"/>
    <mergeCell ref="AV343:AV346"/>
    <mergeCell ref="AW343:AW346"/>
    <mergeCell ref="AY343:AZ346"/>
    <mergeCell ref="L343:O346"/>
    <mergeCell ref="P343:U346"/>
    <mergeCell ref="V343:X346"/>
    <mergeCell ref="Y343:AA346"/>
    <mergeCell ref="AB343:AE346"/>
    <mergeCell ref="AF343:AH346"/>
    <mergeCell ref="C343:C346"/>
    <mergeCell ref="D343:D346"/>
    <mergeCell ref="E343:E346"/>
    <mergeCell ref="F343:F346"/>
    <mergeCell ref="G343:H346"/>
    <mergeCell ref="I343:K346"/>
    <mergeCell ref="AY335:AZ338"/>
    <mergeCell ref="L335:O338"/>
    <mergeCell ref="P335:U338"/>
    <mergeCell ref="V335:X338"/>
    <mergeCell ref="Y335:AA338"/>
    <mergeCell ref="AB335:AE338"/>
    <mergeCell ref="AF335:AH338"/>
    <mergeCell ref="C335:C338"/>
    <mergeCell ref="D335:D338"/>
    <mergeCell ref="E335:E338"/>
    <mergeCell ref="F335:F338"/>
    <mergeCell ref="G335:H338"/>
    <mergeCell ref="I335:K338"/>
    <mergeCell ref="AI339:AK342"/>
    <mergeCell ref="AL339:AP342"/>
    <mergeCell ref="AT339:AU342"/>
    <mergeCell ref="AV339:AV342"/>
    <mergeCell ref="AW339:AW342"/>
    <mergeCell ref="AY339:AZ342"/>
    <mergeCell ref="L339:O342"/>
    <mergeCell ref="P339:U342"/>
    <mergeCell ref="V339:X342"/>
    <mergeCell ref="Y339:AA342"/>
    <mergeCell ref="AB339:AE342"/>
    <mergeCell ref="AF339:AH342"/>
    <mergeCell ref="C339:C342"/>
    <mergeCell ref="D339:D342"/>
    <mergeCell ref="E339:E342"/>
    <mergeCell ref="F339:F342"/>
    <mergeCell ref="G339:H342"/>
    <mergeCell ref="I339:K342"/>
    <mergeCell ref="AT331:AU334"/>
    <mergeCell ref="AV331:AV334"/>
    <mergeCell ref="AW331:AW334"/>
    <mergeCell ref="I331:K334"/>
    <mergeCell ref="L331:O334"/>
    <mergeCell ref="P331:U334"/>
    <mergeCell ref="V331:X334"/>
    <mergeCell ref="Y331:AA334"/>
    <mergeCell ref="AB331:AE334"/>
    <mergeCell ref="AL327:AP330"/>
    <mergeCell ref="AU327:AU328"/>
    <mergeCell ref="AV327:AV330"/>
    <mergeCell ref="AW327:AW330"/>
    <mergeCell ref="AU329:AU330"/>
    <mergeCell ref="AI335:AK338"/>
    <mergeCell ref="AL335:AP338"/>
    <mergeCell ref="AT335:AU338"/>
    <mergeCell ref="AV335:AV338"/>
    <mergeCell ref="AW335:AW338"/>
    <mergeCell ref="C331:C334"/>
    <mergeCell ref="D331:D334"/>
    <mergeCell ref="E331:E334"/>
    <mergeCell ref="F331:F334"/>
    <mergeCell ref="G331:H334"/>
    <mergeCell ref="P327:U330"/>
    <mergeCell ref="V327:X330"/>
    <mergeCell ref="Y327:AA330"/>
    <mergeCell ref="AB327:AE330"/>
    <mergeCell ref="AF327:AH330"/>
    <mergeCell ref="AI327:AK330"/>
    <mergeCell ref="C323:AH326"/>
    <mergeCell ref="AI323:AM326"/>
    <mergeCell ref="AN323:AP326"/>
    <mergeCell ref="C327:C330"/>
    <mergeCell ref="D327:D330"/>
    <mergeCell ref="E327:E330"/>
    <mergeCell ref="F327:F330"/>
    <mergeCell ref="G327:H330"/>
    <mergeCell ref="I327:K330"/>
    <mergeCell ref="L327:O330"/>
    <mergeCell ref="AF331:AH334"/>
    <mergeCell ref="AI331:AK334"/>
    <mergeCell ref="AL331:AP334"/>
    <mergeCell ref="AI319:AK322"/>
    <mergeCell ref="AL319:AP322"/>
    <mergeCell ref="AU319:AU320"/>
    <mergeCell ref="AV319:AV322"/>
    <mergeCell ref="AW319:AW322"/>
    <mergeCell ref="AU321:AU322"/>
    <mergeCell ref="L319:O322"/>
    <mergeCell ref="P319:U322"/>
    <mergeCell ref="V319:X322"/>
    <mergeCell ref="Y319:AA322"/>
    <mergeCell ref="AB319:AE322"/>
    <mergeCell ref="AF319:AH322"/>
    <mergeCell ref="C319:C322"/>
    <mergeCell ref="D319:D322"/>
    <mergeCell ref="E319:E322"/>
    <mergeCell ref="F319:F322"/>
    <mergeCell ref="G319:H322"/>
    <mergeCell ref="I319:K322"/>
    <mergeCell ref="AI315:AK318"/>
    <mergeCell ref="AL315:AP318"/>
    <mergeCell ref="AU315:AU316"/>
    <mergeCell ref="AV315:AV318"/>
    <mergeCell ref="AW315:AW318"/>
    <mergeCell ref="AU317:AU318"/>
    <mergeCell ref="L315:O318"/>
    <mergeCell ref="P315:U318"/>
    <mergeCell ref="V315:X318"/>
    <mergeCell ref="Y315:AA318"/>
    <mergeCell ref="AB315:AE318"/>
    <mergeCell ref="AF315:AH318"/>
    <mergeCell ref="C315:C318"/>
    <mergeCell ref="D315:D318"/>
    <mergeCell ref="E315:E318"/>
    <mergeCell ref="F315:F318"/>
    <mergeCell ref="G315:H318"/>
    <mergeCell ref="I315:K318"/>
    <mergeCell ref="AI311:AK314"/>
    <mergeCell ref="AL311:AP314"/>
    <mergeCell ref="AU311:AU312"/>
    <mergeCell ref="AV311:AV314"/>
    <mergeCell ref="AW311:AW314"/>
    <mergeCell ref="AU313:AU314"/>
    <mergeCell ref="L311:O314"/>
    <mergeCell ref="P311:U314"/>
    <mergeCell ref="V311:X314"/>
    <mergeCell ref="Y311:AA314"/>
    <mergeCell ref="AB311:AE314"/>
    <mergeCell ref="AF311:AH314"/>
    <mergeCell ref="C311:C314"/>
    <mergeCell ref="D311:D314"/>
    <mergeCell ref="E311:E314"/>
    <mergeCell ref="F311:F314"/>
    <mergeCell ref="G311:H314"/>
    <mergeCell ref="I311:K314"/>
    <mergeCell ref="AI307:AK310"/>
    <mergeCell ref="AL307:AP310"/>
    <mergeCell ref="AU307:AU308"/>
    <mergeCell ref="AV307:AV310"/>
    <mergeCell ref="AW307:AW310"/>
    <mergeCell ref="AU309:AU310"/>
    <mergeCell ref="L307:O310"/>
    <mergeCell ref="P307:U310"/>
    <mergeCell ref="V307:X310"/>
    <mergeCell ref="Y307:AA310"/>
    <mergeCell ref="AB307:AE310"/>
    <mergeCell ref="AF307:AH310"/>
    <mergeCell ref="C307:C310"/>
    <mergeCell ref="D307:D310"/>
    <mergeCell ref="E307:E310"/>
    <mergeCell ref="F307:F310"/>
    <mergeCell ref="G307:H310"/>
    <mergeCell ref="I307:K310"/>
    <mergeCell ref="AI303:AK306"/>
    <mergeCell ref="AL303:AP306"/>
    <mergeCell ref="AU303:AU304"/>
    <mergeCell ref="AV303:AV306"/>
    <mergeCell ref="AW303:AW306"/>
    <mergeCell ref="AU305:AU306"/>
    <mergeCell ref="L303:O306"/>
    <mergeCell ref="P303:U306"/>
    <mergeCell ref="V303:X306"/>
    <mergeCell ref="Y303:AA306"/>
    <mergeCell ref="AB303:AE306"/>
    <mergeCell ref="AF303:AH306"/>
    <mergeCell ref="C303:C306"/>
    <mergeCell ref="D303:D306"/>
    <mergeCell ref="E303:E306"/>
    <mergeCell ref="F303:F306"/>
    <mergeCell ref="G303:H306"/>
    <mergeCell ref="I303:K306"/>
    <mergeCell ref="AI299:AK302"/>
    <mergeCell ref="AL299:AP302"/>
    <mergeCell ref="AU299:AU300"/>
    <mergeCell ref="AV299:AV302"/>
    <mergeCell ref="AW299:AW302"/>
    <mergeCell ref="AU301:AU302"/>
    <mergeCell ref="L299:O302"/>
    <mergeCell ref="P299:U302"/>
    <mergeCell ref="V299:X302"/>
    <mergeCell ref="Y299:AA302"/>
    <mergeCell ref="AB299:AE302"/>
    <mergeCell ref="AF299:AH302"/>
    <mergeCell ref="C299:C302"/>
    <mergeCell ref="D299:D302"/>
    <mergeCell ref="E299:E302"/>
    <mergeCell ref="F299:F302"/>
    <mergeCell ref="G299:H302"/>
    <mergeCell ref="I299:K302"/>
    <mergeCell ref="AI295:AK298"/>
    <mergeCell ref="AL295:AP298"/>
    <mergeCell ref="AU295:AU296"/>
    <mergeCell ref="AV295:AV298"/>
    <mergeCell ref="AW295:AW298"/>
    <mergeCell ref="AU297:AU298"/>
    <mergeCell ref="L295:O298"/>
    <mergeCell ref="P295:U298"/>
    <mergeCell ref="V295:X298"/>
    <mergeCell ref="Y295:AA298"/>
    <mergeCell ref="AB295:AE298"/>
    <mergeCell ref="AF295:AH298"/>
    <mergeCell ref="C295:C298"/>
    <mergeCell ref="D295:D298"/>
    <mergeCell ref="E295:E298"/>
    <mergeCell ref="F295:F298"/>
    <mergeCell ref="G295:H298"/>
    <mergeCell ref="I295:K298"/>
    <mergeCell ref="AI291:AK294"/>
    <mergeCell ref="AL291:AP294"/>
    <mergeCell ref="AU291:AU292"/>
    <mergeCell ref="AV291:AV294"/>
    <mergeCell ref="AW291:AW294"/>
    <mergeCell ref="AU293:AU294"/>
    <mergeCell ref="L291:O294"/>
    <mergeCell ref="P291:U294"/>
    <mergeCell ref="V291:X294"/>
    <mergeCell ref="Y291:AA294"/>
    <mergeCell ref="AB291:AE294"/>
    <mergeCell ref="AF291:AH294"/>
    <mergeCell ref="C291:C294"/>
    <mergeCell ref="D291:D294"/>
    <mergeCell ref="E291:E294"/>
    <mergeCell ref="F291:F294"/>
    <mergeCell ref="G291:H294"/>
    <mergeCell ref="I291:K294"/>
    <mergeCell ref="AI287:AK290"/>
    <mergeCell ref="AL287:AP290"/>
    <mergeCell ref="AU287:AU288"/>
    <mergeCell ref="AV287:AV290"/>
    <mergeCell ref="AW287:AW290"/>
    <mergeCell ref="AU289:AU290"/>
    <mergeCell ref="L287:O290"/>
    <mergeCell ref="P287:U290"/>
    <mergeCell ref="V287:X290"/>
    <mergeCell ref="Y287:AA290"/>
    <mergeCell ref="AB287:AE290"/>
    <mergeCell ref="AF287:AH290"/>
    <mergeCell ref="C287:C290"/>
    <mergeCell ref="D287:D290"/>
    <mergeCell ref="E287:E290"/>
    <mergeCell ref="F287:F290"/>
    <mergeCell ref="G287:H290"/>
    <mergeCell ref="I287:K290"/>
    <mergeCell ref="AI283:AK286"/>
    <mergeCell ref="AL283:AP286"/>
    <mergeCell ref="AU283:AU284"/>
    <mergeCell ref="AV283:AV286"/>
    <mergeCell ref="AW283:AW286"/>
    <mergeCell ref="AU285:AU286"/>
    <mergeCell ref="L283:O286"/>
    <mergeCell ref="P283:U286"/>
    <mergeCell ref="V283:X286"/>
    <mergeCell ref="Y283:AA286"/>
    <mergeCell ref="AB283:AE286"/>
    <mergeCell ref="AF283:AH286"/>
    <mergeCell ref="C283:C286"/>
    <mergeCell ref="D283:D286"/>
    <mergeCell ref="E283:E286"/>
    <mergeCell ref="F283:F286"/>
    <mergeCell ref="G283:H286"/>
    <mergeCell ref="I283:K286"/>
    <mergeCell ref="AI279:AK282"/>
    <mergeCell ref="AL279:AP282"/>
    <mergeCell ref="AU279:AU280"/>
    <mergeCell ref="AV279:AV282"/>
    <mergeCell ref="AW279:AW282"/>
    <mergeCell ref="AU281:AU282"/>
    <mergeCell ref="L279:O282"/>
    <mergeCell ref="P279:U282"/>
    <mergeCell ref="V279:X282"/>
    <mergeCell ref="Y279:AA282"/>
    <mergeCell ref="AB279:AE282"/>
    <mergeCell ref="AF279:AH282"/>
    <mergeCell ref="C279:C282"/>
    <mergeCell ref="D279:D282"/>
    <mergeCell ref="E279:E282"/>
    <mergeCell ref="F279:F282"/>
    <mergeCell ref="G279:H282"/>
    <mergeCell ref="I279:K282"/>
    <mergeCell ref="AI275:AK278"/>
    <mergeCell ref="AL275:AP278"/>
    <mergeCell ref="AU275:AU276"/>
    <mergeCell ref="AV275:AV278"/>
    <mergeCell ref="AW275:AW278"/>
    <mergeCell ref="AU277:AU278"/>
    <mergeCell ref="L275:O278"/>
    <mergeCell ref="P275:U278"/>
    <mergeCell ref="V275:X278"/>
    <mergeCell ref="Y275:AA278"/>
    <mergeCell ref="AB275:AE278"/>
    <mergeCell ref="AF275:AH278"/>
    <mergeCell ref="C275:C278"/>
    <mergeCell ref="D275:D278"/>
    <mergeCell ref="E275:E278"/>
    <mergeCell ref="F275:F278"/>
    <mergeCell ref="G275:H278"/>
    <mergeCell ref="I275:K278"/>
    <mergeCell ref="AI271:AK274"/>
    <mergeCell ref="AL271:AP274"/>
    <mergeCell ref="AU271:AU272"/>
    <mergeCell ref="AV271:AV274"/>
    <mergeCell ref="AW271:AW274"/>
    <mergeCell ref="AU273:AU274"/>
    <mergeCell ref="L271:O274"/>
    <mergeCell ref="P271:U274"/>
    <mergeCell ref="V271:X274"/>
    <mergeCell ref="Y271:AA274"/>
    <mergeCell ref="AB271:AE274"/>
    <mergeCell ref="AF271:AH274"/>
    <mergeCell ref="C271:C274"/>
    <mergeCell ref="D271:D274"/>
    <mergeCell ref="E271:E274"/>
    <mergeCell ref="F271:F274"/>
    <mergeCell ref="G271:H274"/>
    <mergeCell ref="I271:K274"/>
    <mergeCell ref="AI267:AK270"/>
    <mergeCell ref="AL267:AP270"/>
    <mergeCell ref="AU267:AU268"/>
    <mergeCell ref="AV267:AV270"/>
    <mergeCell ref="AW267:AW270"/>
    <mergeCell ref="AU269:AU270"/>
    <mergeCell ref="L267:O270"/>
    <mergeCell ref="P267:U270"/>
    <mergeCell ref="V267:X270"/>
    <mergeCell ref="Y267:AA270"/>
    <mergeCell ref="AB267:AE270"/>
    <mergeCell ref="AF267:AH270"/>
    <mergeCell ref="C267:C270"/>
    <mergeCell ref="D267:D270"/>
    <mergeCell ref="E267:E270"/>
    <mergeCell ref="F267:F270"/>
    <mergeCell ref="G267:H270"/>
    <mergeCell ref="I267:K270"/>
    <mergeCell ref="AI263:AK266"/>
    <mergeCell ref="AL263:AP266"/>
    <mergeCell ref="AU263:AU264"/>
    <mergeCell ref="AV263:AV266"/>
    <mergeCell ref="AW263:AW266"/>
    <mergeCell ref="AU265:AU266"/>
    <mergeCell ref="L263:O266"/>
    <mergeCell ref="P263:U266"/>
    <mergeCell ref="V263:X266"/>
    <mergeCell ref="Y263:AA266"/>
    <mergeCell ref="AB263:AE266"/>
    <mergeCell ref="AF263:AH266"/>
    <mergeCell ref="C263:C266"/>
    <mergeCell ref="D263:D266"/>
    <mergeCell ref="E263:E266"/>
    <mergeCell ref="F263:F266"/>
    <mergeCell ref="G263:H266"/>
    <mergeCell ref="I263:K266"/>
    <mergeCell ref="I255:K258"/>
    <mergeCell ref="AI259:AK262"/>
    <mergeCell ref="AL259:AP262"/>
    <mergeCell ref="AU259:AU260"/>
    <mergeCell ref="AV259:AV262"/>
    <mergeCell ref="AW259:AW262"/>
    <mergeCell ref="AU261:AU262"/>
    <mergeCell ref="L259:O262"/>
    <mergeCell ref="P259:U262"/>
    <mergeCell ref="V259:X262"/>
    <mergeCell ref="Y259:AA262"/>
    <mergeCell ref="AB259:AE262"/>
    <mergeCell ref="AF259:AH262"/>
    <mergeCell ref="C259:C262"/>
    <mergeCell ref="D259:D262"/>
    <mergeCell ref="E259:E262"/>
    <mergeCell ref="F259:F262"/>
    <mergeCell ref="G259:H262"/>
    <mergeCell ref="I259:K262"/>
    <mergeCell ref="AW251:AW254"/>
    <mergeCell ref="V252:X254"/>
    <mergeCell ref="Y252:AA254"/>
    <mergeCell ref="AB252:AE254"/>
    <mergeCell ref="AF252:AH254"/>
    <mergeCell ref="AI252:AK254"/>
    <mergeCell ref="C251:H254"/>
    <mergeCell ref="I251:K254"/>
    <mergeCell ref="L251:O254"/>
    <mergeCell ref="P251:U254"/>
    <mergeCell ref="V251:AE251"/>
    <mergeCell ref="AF251:AK251"/>
    <mergeCell ref="H236:L237"/>
    <mergeCell ref="M236:S237"/>
    <mergeCell ref="T236:V237"/>
    <mergeCell ref="AI255:AK258"/>
    <mergeCell ref="AL255:AP258"/>
    <mergeCell ref="AU255:AU256"/>
    <mergeCell ref="AV255:AV258"/>
    <mergeCell ref="AW255:AW258"/>
    <mergeCell ref="AU257:AU258"/>
    <mergeCell ref="L255:O258"/>
    <mergeCell ref="P255:U258"/>
    <mergeCell ref="V255:X258"/>
    <mergeCell ref="Y255:AA258"/>
    <mergeCell ref="AB255:AE258"/>
    <mergeCell ref="AF255:AH258"/>
    <mergeCell ref="C255:C258"/>
    <mergeCell ref="D255:D258"/>
    <mergeCell ref="E255:E258"/>
    <mergeCell ref="F255:F258"/>
    <mergeCell ref="G255:H258"/>
    <mergeCell ref="T229:V230"/>
    <mergeCell ref="H234:L235"/>
    <mergeCell ref="M234:S235"/>
    <mergeCell ref="T234:V235"/>
    <mergeCell ref="X222:Z222"/>
    <mergeCell ref="AG222:AO224"/>
    <mergeCell ref="C224:I224"/>
    <mergeCell ref="H227:L228"/>
    <mergeCell ref="M227:S228"/>
    <mergeCell ref="T227:V228"/>
    <mergeCell ref="H229:L230"/>
    <mergeCell ref="M229:S230"/>
    <mergeCell ref="AL251:AP254"/>
    <mergeCell ref="AV251:AV254"/>
    <mergeCell ref="D243:AR243"/>
    <mergeCell ref="D244:AR244"/>
    <mergeCell ref="D246:AR246"/>
    <mergeCell ref="D245:AS245"/>
    <mergeCell ref="H238:L239"/>
    <mergeCell ref="M238:S239"/>
    <mergeCell ref="T238:V239"/>
    <mergeCell ref="C234:G239"/>
    <mergeCell ref="W234:AR239"/>
    <mergeCell ref="H231:L232"/>
    <mergeCell ref="M231:S232"/>
    <mergeCell ref="T231:V232"/>
    <mergeCell ref="C227:G232"/>
    <mergeCell ref="W227:AR232"/>
    <mergeCell ref="C217:I220"/>
    <mergeCell ref="P217:R217"/>
    <mergeCell ref="V217:X217"/>
    <mergeCell ref="AG218:AL221"/>
    <mergeCell ref="AM218:AO221"/>
    <mergeCell ref="K219:L219"/>
    <mergeCell ref="U219:V219"/>
    <mergeCell ref="Z219:AB219"/>
    <mergeCell ref="C221:I223"/>
    <mergeCell ref="R222:T222"/>
    <mergeCell ref="C211:D211"/>
    <mergeCell ref="E211:AB211"/>
    <mergeCell ref="B212:AP212"/>
    <mergeCell ref="C215:I216"/>
    <mergeCell ref="J215:AF216"/>
    <mergeCell ref="AG215:AO216"/>
    <mergeCell ref="AE207:AK208"/>
    <mergeCell ref="AL207:AQ208"/>
    <mergeCell ref="AV207:AV208"/>
    <mergeCell ref="AW207:AW208"/>
    <mergeCell ref="AX207:AY208"/>
    <mergeCell ref="AU208:AU209"/>
    <mergeCell ref="AX202:AX203"/>
    <mergeCell ref="AY202:AY203"/>
    <mergeCell ref="AZ202:AZ203"/>
    <mergeCell ref="BA202:BA203"/>
    <mergeCell ref="BB202:BB203"/>
    <mergeCell ref="BC202:BC203"/>
    <mergeCell ref="AJ202:AK203"/>
    <mergeCell ref="AL202:AM203"/>
    <mergeCell ref="AN202:AO203"/>
    <mergeCell ref="AP202:AQ203"/>
    <mergeCell ref="AV202:AV203"/>
    <mergeCell ref="AW202:AW203"/>
    <mergeCell ref="R202:S203"/>
    <mergeCell ref="T202:U203"/>
    <mergeCell ref="V202:W203"/>
    <mergeCell ref="X202:Y203"/>
    <mergeCell ref="Z202:AA203"/>
    <mergeCell ref="AE202:AI203"/>
    <mergeCell ref="BA183:BA184"/>
    <mergeCell ref="AZ197:AZ198"/>
    <mergeCell ref="C192:D192"/>
    <mergeCell ref="E192:AB192"/>
    <mergeCell ref="B202:E203"/>
    <mergeCell ref="F202:G203"/>
    <mergeCell ref="H202:I203"/>
    <mergeCell ref="J202:K203"/>
    <mergeCell ref="L202:M203"/>
    <mergeCell ref="N202:O203"/>
    <mergeCell ref="P202:Q203"/>
    <mergeCell ref="AJ197:AK198"/>
    <mergeCell ref="AL197:AM198"/>
    <mergeCell ref="AN197:AO198"/>
    <mergeCell ref="AP197:AQ198"/>
    <mergeCell ref="AU197:AU198"/>
    <mergeCell ref="AV197:AV198"/>
    <mergeCell ref="R197:S198"/>
    <mergeCell ref="T197:U198"/>
    <mergeCell ref="V197:W198"/>
    <mergeCell ref="X197:Y198"/>
    <mergeCell ref="Z197:AA198"/>
    <mergeCell ref="AE197:AI198"/>
    <mergeCell ref="AZ183:AZ184"/>
    <mergeCell ref="AW169:AW170"/>
    <mergeCell ref="AX169:AY170"/>
    <mergeCell ref="AU170:AU171"/>
    <mergeCell ref="AW178:AW179"/>
    <mergeCell ref="AY178:AY179"/>
    <mergeCell ref="A194:I195"/>
    <mergeCell ref="B197:E198"/>
    <mergeCell ref="F197:G198"/>
    <mergeCell ref="H197:I198"/>
    <mergeCell ref="J197:K198"/>
    <mergeCell ref="L197:M198"/>
    <mergeCell ref="N197:O198"/>
    <mergeCell ref="P197:Q198"/>
    <mergeCell ref="AE188:AK189"/>
    <mergeCell ref="AL188:AQ189"/>
    <mergeCell ref="AV188:AV189"/>
    <mergeCell ref="AW188:AW189"/>
    <mergeCell ref="AX188:AY189"/>
    <mergeCell ref="AU189:AU190"/>
    <mergeCell ref="AW197:AW198"/>
    <mergeCell ref="AY197:AY198"/>
    <mergeCell ref="C173:D173"/>
    <mergeCell ref="E173:AB173"/>
    <mergeCell ref="V178:W179"/>
    <mergeCell ref="X178:Y179"/>
    <mergeCell ref="Z178:AA179"/>
    <mergeCell ref="AE178:AI179"/>
    <mergeCell ref="AX183:AX184"/>
    <mergeCell ref="AY183:AY184"/>
    <mergeCell ref="A175:I176"/>
    <mergeCell ref="B178:E179"/>
    <mergeCell ref="F178:G179"/>
    <mergeCell ref="H178:I179"/>
    <mergeCell ref="J178:K179"/>
    <mergeCell ref="L178:M179"/>
    <mergeCell ref="N178:O179"/>
    <mergeCell ref="P178:Q179"/>
    <mergeCell ref="AZ178:AZ179"/>
    <mergeCell ref="B183:E184"/>
    <mergeCell ref="F183:G184"/>
    <mergeCell ref="H183:I184"/>
    <mergeCell ref="J183:K184"/>
    <mergeCell ref="L183:M184"/>
    <mergeCell ref="N183:O184"/>
    <mergeCell ref="P183:Q184"/>
    <mergeCell ref="AJ178:AK179"/>
    <mergeCell ref="AL178:AM179"/>
    <mergeCell ref="AN178:AO179"/>
    <mergeCell ref="AP178:AQ179"/>
    <mergeCell ref="AU178:AU179"/>
    <mergeCell ref="AV178:AV179"/>
    <mergeCell ref="R178:S179"/>
    <mergeCell ref="BB164:BB165"/>
    <mergeCell ref="BC164:BC165"/>
    <mergeCell ref="AJ164:AK165"/>
    <mergeCell ref="AL164:AM165"/>
    <mergeCell ref="AN164:AO165"/>
    <mergeCell ref="AP164:AQ165"/>
    <mergeCell ref="AV164:AV165"/>
    <mergeCell ref="AW164:AW165"/>
    <mergeCell ref="R164:S165"/>
    <mergeCell ref="T164:U165"/>
    <mergeCell ref="V164:W165"/>
    <mergeCell ref="X164:Y165"/>
    <mergeCell ref="Z164:AA165"/>
    <mergeCell ref="AE164:AI165"/>
    <mergeCell ref="BB183:BB184"/>
    <mergeCell ref="BC183:BC184"/>
    <mergeCell ref="AJ183:AK184"/>
    <mergeCell ref="AL183:AM184"/>
    <mergeCell ref="AN183:AO184"/>
    <mergeCell ref="AP183:AQ184"/>
    <mergeCell ref="AV183:AV184"/>
    <mergeCell ref="AW183:AW184"/>
    <mergeCell ref="R183:S184"/>
    <mergeCell ref="T183:U184"/>
    <mergeCell ref="V183:W184"/>
    <mergeCell ref="X183:Y184"/>
    <mergeCell ref="Z183:AA184"/>
    <mergeCell ref="AE183:AI184"/>
    <mergeCell ref="T178:U179"/>
    <mergeCell ref="AE169:AK170"/>
    <mergeCell ref="AL169:AQ170"/>
    <mergeCell ref="AV169:AV170"/>
    <mergeCell ref="BA145:BA146"/>
    <mergeCell ref="AZ159:AZ160"/>
    <mergeCell ref="C154:D154"/>
    <mergeCell ref="E154:AB154"/>
    <mergeCell ref="B164:E165"/>
    <mergeCell ref="F164:G165"/>
    <mergeCell ref="H164:I165"/>
    <mergeCell ref="J164:K165"/>
    <mergeCell ref="L164:M165"/>
    <mergeCell ref="N164:O165"/>
    <mergeCell ref="P164:Q165"/>
    <mergeCell ref="AJ159:AK160"/>
    <mergeCell ref="AL159:AM160"/>
    <mergeCell ref="AN159:AO160"/>
    <mergeCell ref="AP159:AQ160"/>
    <mergeCell ref="AU159:AU160"/>
    <mergeCell ref="AV159:AV160"/>
    <mergeCell ref="R159:S160"/>
    <mergeCell ref="T159:U160"/>
    <mergeCell ref="V159:W160"/>
    <mergeCell ref="X159:Y160"/>
    <mergeCell ref="Z159:AA160"/>
    <mergeCell ref="AE159:AI160"/>
    <mergeCell ref="AX164:AX165"/>
    <mergeCell ref="AY164:AY165"/>
    <mergeCell ref="AZ164:AZ165"/>
    <mergeCell ref="BA164:BA165"/>
    <mergeCell ref="AZ145:AZ146"/>
    <mergeCell ref="C148:AB153"/>
    <mergeCell ref="A156:I157"/>
    <mergeCell ref="B159:E160"/>
    <mergeCell ref="F159:G160"/>
    <mergeCell ref="H159:I160"/>
    <mergeCell ref="J159:K160"/>
    <mergeCell ref="L159:M160"/>
    <mergeCell ref="N159:O160"/>
    <mergeCell ref="P159:Q160"/>
    <mergeCell ref="AE150:AK151"/>
    <mergeCell ref="AL150:AQ151"/>
    <mergeCell ref="AV150:AV151"/>
    <mergeCell ref="AW150:AW151"/>
    <mergeCell ref="AX150:AY151"/>
    <mergeCell ref="AU151:AU152"/>
    <mergeCell ref="AW159:AW160"/>
    <mergeCell ref="AY159:AY160"/>
    <mergeCell ref="C135:D135"/>
    <mergeCell ref="E135:AB135"/>
    <mergeCell ref="V140:W141"/>
    <mergeCell ref="X140:Y141"/>
    <mergeCell ref="Z140:AA141"/>
    <mergeCell ref="AE140:AI141"/>
    <mergeCell ref="AX145:AX146"/>
    <mergeCell ref="AY145:AY146"/>
    <mergeCell ref="A137:I138"/>
    <mergeCell ref="B140:E141"/>
    <mergeCell ref="F140:G141"/>
    <mergeCell ref="AV131:AV132"/>
    <mergeCell ref="H140:I141"/>
    <mergeCell ref="J140:K141"/>
    <mergeCell ref="L140:M141"/>
    <mergeCell ref="N140:O141"/>
    <mergeCell ref="P140:Q141"/>
    <mergeCell ref="AZ140:AZ141"/>
    <mergeCell ref="B145:E146"/>
    <mergeCell ref="F145:G146"/>
    <mergeCell ref="H145:I146"/>
    <mergeCell ref="J145:K146"/>
    <mergeCell ref="L145:M146"/>
    <mergeCell ref="N145:O146"/>
    <mergeCell ref="P145:Q146"/>
    <mergeCell ref="AJ140:AK141"/>
    <mergeCell ref="AL140:AM141"/>
    <mergeCell ref="AN140:AO141"/>
    <mergeCell ref="AP140:AQ141"/>
    <mergeCell ref="AU140:AU141"/>
    <mergeCell ref="AV140:AV141"/>
    <mergeCell ref="R140:S141"/>
    <mergeCell ref="AW131:AW132"/>
    <mergeCell ref="AX131:AY132"/>
    <mergeCell ref="AU132:AU133"/>
    <mergeCell ref="AW140:AW141"/>
    <mergeCell ref="AY140:AY141"/>
    <mergeCell ref="C129:AB134"/>
    <mergeCell ref="BA126:BA127"/>
    <mergeCell ref="BB126:BB127"/>
    <mergeCell ref="BC126:BC127"/>
    <mergeCell ref="AJ126:AK127"/>
    <mergeCell ref="AL126:AM127"/>
    <mergeCell ref="AN126:AO127"/>
    <mergeCell ref="AP126:AQ127"/>
    <mergeCell ref="AV126:AV127"/>
    <mergeCell ref="AW126:AW127"/>
    <mergeCell ref="R126:S127"/>
    <mergeCell ref="T126:U127"/>
    <mergeCell ref="V126:W127"/>
    <mergeCell ref="X126:Y127"/>
    <mergeCell ref="Z126:AA127"/>
    <mergeCell ref="AE126:AI127"/>
    <mergeCell ref="BB145:BB146"/>
    <mergeCell ref="BC145:BC146"/>
    <mergeCell ref="AJ145:AK146"/>
    <mergeCell ref="AL145:AM146"/>
    <mergeCell ref="AN145:AO146"/>
    <mergeCell ref="AP145:AQ146"/>
    <mergeCell ref="AV145:AV146"/>
    <mergeCell ref="AW145:AW146"/>
    <mergeCell ref="R145:S146"/>
    <mergeCell ref="T145:U146"/>
    <mergeCell ref="V145:W146"/>
    <mergeCell ref="X145:Y146"/>
    <mergeCell ref="Z145:AA146"/>
    <mergeCell ref="AE145:AI146"/>
    <mergeCell ref="T140:U141"/>
    <mergeCell ref="AE131:AK132"/>
    <mergeCell ref="AL131:AQ132"/>
    <mergeCell ref="AZ121:AZ122"/>
    <mergeCell ref="C116:D116"/>
    <mergeCell ref="E116:AB116"/>
    <mergeCell ref="B126:E127"/>
    <mergeCell ref="F126:G127"/>
    <mergeCell ref="H126:I127"/>
    <mergeCell ref="J126:K127"/>
    <mergeCell ref="L126:M127"/>
    <mergeCell ref="N126:O127"/>
    <mergeCell ref="P126:Q127"/>
    <mergeCell ref="AJ121:AK122"/>
    <mergeCell ref="AL121:AM122"/>
    <mergeCell ref="AN121:AO122"/>
    <mergeCell ref="AP121:AQ122"/>
    <mergeCell ref="AU121:AU122"/>
    <mergeCell ref="AV121:AV122"/>
    <mergeCell ref="R121:S122"/>
    <mergeCell ref="T121:U122"/>
    <mergeCell ref="V121:W122"/>
    <mergeCell ref="X121:Y122"/>
    <mergeCell ref="Z121:AA122"/>
    <mergeCell ref="AE121:AI122"/>
    <mergeCell ref="AX126:AX127"/>
    <mergeCell ref="AY126:AY127"/>
    <mergeCell ref="AZ126:AZ127"/>
    <mergeCell ref="A118:I119"/>
    <mergeCell ref="B121:E122"/>
    <mergeCell ref="F121:G122"/>
    <mergeCell ref="H121:I122"/>
    <mergeCell ref="J121:K122"/>
    <mergeCell ref="L121:M122"/>
    <mergeCell ref="N121:O122"/>
    <mergeCell ref="P121:Q122"/>
    <mergeCell ref="AE112:AK113"/>
    <mergeCell ref="AL112:AQ113"/>
    <mergeCell ref="AV112:AV113"/>
    <mergeCell ref="AW112:AW113"/>
    <mergeCell ref="AX112:AY113"/>
    <mergeCell ref="AU113:AU114"/>
    <mergeCell ref="AW121:AW122"/>
    <mergeCell ref="AY121:AY122"/>
    <mergeCell ref="B107:E108"/>
    <mergeCell ref="F107:G108"/>
    <mergeCell ref="H107:I108"/>
    <mergeCell ref="J107:K108"/>
    <mergeCell ref="L107:M108"/>
    <mergeCell ref="N107:O108"/>
    <mergeCell ref="P107:Q108"/>
    <mergeCell ref="C110:AB115"/>
    <mergeCell ref="AE93:AK94"/>
    <mergeCell ref="AL93:AQ94"/>
    <mergeCell ref="AV93:AV94"/>
    <mergeCell ref="BB107:BB108"/>
    <mergeCell ref="BC107:BC108"/>
    <mergeCell ref="AJ107:AK108"/>
    <mergeCell ref="AL107:AM108"/>
    <mergeCell ref="AN107:AO108"/>
    <mergeCell ref="AP107:AQ108"/>
    <mergeCell ref="AV107:AV108"/>
    <mergeCell ref="AW107:AW108"/>
    <mergeCell ref="R107:S108"/>
    <mergeCell ref="T107:U108"/>
    <mergeCell ref="V107:W108"/>
    <mergeCell ref="X107:Y108"/>
    <mergeCell ref="Z107:AA108"/>
    <mergeCell ref="AE107:AI108"/>
    <mergeCell ref="AW93:AW94"/>
    <mergeCell ref="AX93:AY94"/>
    <mergeCell ref="AU94:AU95"/>
    <mergeCell ref="AW102:AW103"/>
    <mergeCell ref="AY102:AY103"/>
    <mergeCell ref="AJ102:AK103"/>
    <mergeCell ref="AL102:AM103"/>
    <mergeCell ref="AN102:AO103"/>
    <mergeCell ref="AP102:AQ103"/>
    <mergeCell ref="BA107:BA108"/>
    <mergeCell ref="C91:AB96"/>
    <mergeCell ref="C97:D97"/>
    <mergeCell ref="E97:AB97"/>
    <mergeCell ref="V102:W103"/>
    <mergeCell ref="X102:Y103"/>
    <mergeCell ref="Z102:AA103"/>
    <mergeCell ref="AE102:AI103"/>
    <mergeCell ref="AX107:AX108"/>
    <mergeCell ref="AY107:AY108"/>
    <mergeCell ref="AZ107:AZ108"/>
    <mergeCell ref="A99:I100"/>
    <mergeCell ref="B102:E103"/>
    <mergeCell ref="F102:G103"/>
    <mergeCell ref="H102:I103"/>
    <mergeCell ref="J102:K103"/>
    <mergeCell ref="L102:M103"/>
    <mergeCell ref="N102:O103"/>
    <mergeCell ref="P102:Q103"/>
    <mergeCell ref="AZ102:AZ103"/>
    <mergeCell ref="AU102:AU103"/>
    <mergeCell ref="AV102:AV103"/>
    <mergeCell ref="R102:S103"/>
    <mergeCell ref="T102:U103"/>
    <mergeCell ref="AX88:AX89"/>
    <mergeCell ref="AY88:AY89"/>
    <mergeCell ref="AZ88:AZ89"/>
    <mergeCell ref="BA88:BA89"/>
    <mergeCell ref="BB88:BB89"/>
    <mergeCell ref="BC88:BC89"/>
    <mergeCell ref="AJ88:AK89"/>
    <mergeCell ref="AL88:AM89"/>
    <mergeCell ref="AN88:AO89"/>
    <mergeCell ref="AP88:AQ89"/>
    <mergeCell ref="AV88:AV89"/>
    <mergeCell ref="AW88:AW89"/>
    <mergeCell ref="R88:S89"/>
    <mergeCell ref="T88:U89"/>
    <mergeCell ref="V88:W89"/>
    <mergeCell ref="X88:Y89"/>
    <mergeCell ref="Z88:AA89"/>
    <mergeCell ref="AE88:AI89"/>
    <mergeCell ref="B88:E89"/>
    <mergeCell ref="F88:G89"/>
    <mergeCell ref="H88:I89"/>
    <mergeCell ref="J88:K89"/>
    <mergeCell ref="L88:M89"/>
    <mergeCell ref="N88:O89"/>
    <mergeCell ref="P88:Q89"/>
    <mergeCell ref="AJ83:AK84"/>
    <mergeCell ref="AL83:AM84"/>
    <mergeCell ref="AN83:AO84"/>
    <mergeCell ref="AP83:AQ84"/>
    <mergeCell ref="AU83:AU84"/>
    <mergeCell ref="AV83:AV84"/>
    <mergeCell ref="R83:S84"/>
    <mergeCell ref="T83:U84"/>
    <mergeCell ref="V83:W84"/>
    <mergeCell ref="X83:Y84"/>
    <mergeCell ref="Z83:AA84"/>
    <mergeCell ref="AE83:AI84"/>
    <mergeCell ref="A80:I81"/>
    <mergeCell ref="B83:E84"/>
    <mergeCell ref="F83:G84"/>
    <mergeCell ref="H83:I84"/>
    <mergeCell ref="J83:K84"/>
    <mergeCell ref="L83:M84"/>
    <mergeCell ref="N83:O84"/>
    <mergeCell ref="P83:Q84"/>
    <mergeCell ref="AE74:AK75"/>
    <mergeCell ref="AL74:AQ75"/>
    <mergeCell ref="AV74:AV75"/>
    <mergeCell ref="AW74:AW75"/>
    <mergeCell ref="AX74:AY75"/>
    <mergeCell ref="AU75:AU76"/>
    <mergeCell ref="AW83:AW84"/>
    <mergeCell ref="AY83:AY84"/>
    <mergeCell ref="BA69:BA70"/>
    <mergeCell ref="AZ83:AZ84"/>
    <mergeCell ref="C72:AB77"/>
    <mergeCell ref="C78:D78"/>
    <mergeCell ref="E78:AB78"/>
    <mergeCell ref="AZ64:AZ65"/>
    <mergeCell ref="B69:E70"/>
    <mergeCell ref="F69:G70"/>
    <mergeCell ref="H69:I70"/>
    <mergeCell ref="J69:K70"/>
    <mergeCell ref="L69:M70"/>
    <mergeCell ref="N69:O70"/>
    <mergeCell ref="P69:Q70"/>
    <mergeCell ref="AJ64:AK65"/>
    <mergeCell ref="AL64:AM65"/>
    <mergeCell ref="AN64:AO65"/>
    <mergeCell ref="AP64:AQ65"/>
    <mergeCell ref="AU64:AU65"/>
    <mergeCell ref="AV64:AV65"/>
    <mergeCell ref="R64:S65"/>
    <mergeCell ref="T64:U65"/>
    <mergeCell ref="AE55:AK56"/>
    <mergeCell ref="AL55:AQ56"/>
    <mergeCell ref="AV55:AV56"/>
    <mergeCell ref="AW55:AW56"/>
    <mergeCell ref="AX55:AY56"/>
    <mergeCell ref="AU56:AU57"/>
    <mergeCell ref="AW64:AW65"/>
    <mergeCell ref="AY64:AY65"/>
    <mergeCell ref="BB69:BB70"/>
    <mergeCell ref="BC69:BC70"/>
    <mergeCell ref="AJ69:AK70"/>
    <mergeCell ref="AL69:AM70"/>
    <mergeCell ref="AN69:AO70"/>
    <mergeCell ref="AP69:AQ70"/>
    <mergeCell ref="AV69:AV70"/>
    <mergeCell ref="AW69:AW70"/>
    <mergeCell ref="R69:S70"/>
    <mergeCell ref="T69:U70"/>
    <mergeCell ref="V69:W70"/>
    <mergeCell ref="X69:Y70"/>
    <mergeCell ref="Z69:AA70"/>
    <mergeCell ref="AE69:AI70"/>
    <mergeCell ref="C53:AB58"/>
    <mergeCell ref="C59:D59"/>
    <mergeCell ref="E59:AB59"/>
    <mergeCell ref="V64:W65"/>
    <mergeCell ref="X64:Y65"/>
    <mergeCell ref="Z64:AA65"/>
    <mergeCell ref="AE64:AI65"/>
    <mergeCell ref="AX69:AX70"/>
    <mergeCell ref="AY69:AY70"/>
    <mergeCell ref="AZ69:AZ70"/>
    <mergeCell ref="A61:I62"/>
    <mergeCell ref="B64:E65"/>
    <mergeCell ref="F64:G65"/>
    <mergeCell ref="H64:I65"/>
    <mergeCell ref="J64:K65"/>
    <mergeCell ref="L64:M65"/>
    <mergeCell ref="N64:O65"/>
    <mergeCell ref="P64:Q65"/>
    <mergeCell ref="P45:Q46"/>
    <mergeCell ref="AX50:AX51"/>
    <mergeCell ref="AY50:AY51"/>
    <mergeCell ref="AZ50:AZ51"/>
    <mergeCell ref="BA50:BA51"/>
    <mergeCell ref="BB50:BB51"/>
    <mergeCell ref="BC50:BC51"/>
    <mergeCell ref="AJ50:AK51"/>
    <mergeCell ref="AL50:AM51"/>
    <mergeCell ref="AN50:AO51"/>
    <mergeCell ref="AP50:AQ51"/>
    <mergeCell ref="AV50:AV51"/>
    <mergeCell ref="AW50:AW51"/>
    <mergeCell ref="R50:S51"/>
    <mergeCell ref="T50:U51"/>
    <mergeCell ref="V50:W51"/>
    <mergeCell ref="X50:Y51"/>
    <mergeCell ref="Z50:AA51"/>
    <mergeCell ref="AE50:AI51"/>
    <mergeCell ref="BA32:BA33"/>
    <mergeCell ref="Z32:AA33"/>
    <mergeCell ref="AE32:AI33"/>
    <mergeCell ref="AJ32:AK33"/>
    <mergeCell ref="AL32:AM33"/>
    <mergeCell ref="AN32:AO33"/>
    <mergeCell ref="AP32:AQ33"/>
    <mergeCell ref="B50:E51"/>
    <mergeCell ref="F50:G51"/>
    <mergeCell ref="H50:I51"/>
    <mergeCell ref="J50:K51"/>
    <mergeCell ref="L50:M51"/>
    <mergeCell ref="N50:O51"/>
    <mergeCell ref="P50:Q51"/>
    <mergeCell ref="AJ45:AK46"/>
    <mergeCell ref="AL45:AM46"/>
    <mergeCell ref="AN45:AO46"/>
    <mergeCell ref="AP45:AQ46"/>
    <mergeCell ref="AU45:AU46"/>
    <mergeCell ref="AV45:AV46"/>
    <mergeCell ref="R45:S46"/>
    <mergeCell ref="T45:U46"/>
    <mergeCell ref="V45:W46"/>
    <mergeCell ref="X45:Y46"/>
    <mergeCell ref="Z45:AA46"/>
    <mergeCell ref="AE45:AI46"/>
    <mergeCell ref="B45:E46"/>
    <mergeCell ref="F45:G46"/>
    <mergeCell ref="H45:I46"/>
    <mergeCell ref="J45:K46"/>
    <mergeCell ref="L45:M46"/>
    <mergeCell ref="N45:O46"/>
    <mergeCell ref="BD407:BE410"/>
    <mergeCell ref="BF407:BJ410"/>
    <mergeCell ref="A24:I25"/>
    <mergeCell ref="B27:E28"/>
    <mergeCell ref="F27:G28"/>
    <mergeCell ref="H27:I28"/>
    <mergeCell ref="J27:K28"/>
    <mergeCell ref="L27:M28"/>
    <mergeCell ref="C18:H18"/>
    <mergeCell ref="I18:L18"/>
    <mergeCell ref="M18:R19"/>
    <mergeCell ref="C19:H20"/>
    <mergeCell ref="I19:L19"/>
    <mergeCell ref="I20:L20"/>
    <mergeCell ref="N32:O33"/>
    <mergeCell ref="P32:Q33"/>
    <mergeCell ref="AW45:AW46"/>
    <mergeCell ref="AY45:AY46"/>
    <mergeCell ref="AZ45:AZ46"/>
    <mergeCell ref="J32:K33"/>
    <mergeCell ref="L32:M33"/>
    <mergeCell ref="Z27:AA28"/>
    <mergeCell ref="AE27:AI28"/>
    <mergeCell ref="AJ27:AK28"/>
    <mergeCell ref="AL27:AM28"/>
    <mergeCell ref="AN27:AO28"/>
    <mergeCell ref="AP27:AQ28"/>
    <mergeCell ref="N27:O28"/>
    <mergeCell ref="BB32:BB33"/>
    <mergeCell ref="BC32:BC33"/>
    <mergeCell ref="AU38:AU39"/>
    <mergeCell ref="AV32:AV33"/>
    <mergeCell ref="C40:D40"/>
    <mergeCell ref="E40:AB40"/>
    <mergeCell ref="P27:Q28"/>
    <mergeCell ref="R27:S28"/>
    <mergeCell ref="T27:U28"/>
    <mergeCell ref="V27:W28"/>
    <mergeCell ref="X27:Y28"/>
    <mergeCell ref="C21:H21"/>
    <mergeCell ref="I21:L21"/>
    <mergeCell ref="M20:R21"/>
    <mergeCell ref="S18:AR21"/>
    <mergeCell ref="AE37:AK38"/>
    <mergeCell ref="AL37:AQ38"/>
    <mergeCell ref="AV37:AV38"/>
    <mergeCell ref="AW37:AW38"/>
    <mergeCell ref="AX37:AY38"/>
    <mergeCell ref="A42:I43"/>
    <mergeCell ref="AW32:AW33"/>
    <mergeCell ref="AX32:AX33"/>
    <mergeCell ref="AY32:AY33"/>
    <mergeCell ref="C35:AB39"/>
    <mergeCell ref="C17:H17"/>
    <mergeCell ref="I17:L17"/>
    <mergeCell ref="M17:R17"/>
    <mergeCell ref="S17:AR17"/>
    <mergeCell ref="R32:S33"/>
    <mergeCell ref="T32:U33"/>
    <mergeCell ref="V32:W33"/>
    <mergeCell ref="X32:Y33"/>
    <mergeCell ref="AU27:AU28"/>
    <mergeCell ref="AV27:AV28"/>
    <mergeCell ref="AW27:AW28"/>
    <mergeCell ref="AY27:AY28"/>
    <mergeCell ref="AZ27:AZ28"/>
    <mergeCell ref="B32:E33"/>
    <mergeCell ref="F32:G33"/>
    <mergeCell ref="H32:I33"/>
    <mergeCell ref="AZ32:AZ33"/>
  </mergeCells>
  <phoneticPr fontId="3"/>
  <dataValidations count="6">
    <dataValidation type="whole" allowBlank="1" showInputMessage="1" showErrorMessage="1" sqref="AF327:AH338 AF347:AH366 AF375:AH394 AF403:AH406 AF411:AH490" xr:uid="{A4E57174-7216-472E-AB6A-37C9F3C05A2E}">
      <formula1>1</formula1>
      <formula2>10</formula2>
    </dataValidation>
    <dataValidation type="list" allowBlank="1" showInputMessage="1" showErrorMessage="1" sqref="I327:K338 I375:K394 I403:K406 I347:K366 I411:K490" xr:uid="{7DBED72B-22C1-424D-B0D8-FF3F9EBC7839}">
      <formula1>"△,定,×,－"</formula1>
    </dataValidation>
    <dataValidation type="list" allowBlank="1" showInputMessage="1" showErrorMessage="1" sqref="I339:K346 I367:K374 I395:K402 I255:K322" xr:uid="{8B449ED7-77BB-4D16-A6F9-CB5AD8AD24E2}">
      <formula1>"○,定,×,－"</formula1>
    </dataValidation>
    <dataValidation type="whole" allowBlank="1" showInputMessage="1" showErrorMessage="1" sqref="L27:M28 X27:Y28 L32:M33 X32:Y33 AN32:AO33 AN27:AO28 L45:M46 X45:Y46 L50:M51 X50:Y51 AN50:AO51 AN45:AO46 L64:M65 X64:Y65 L69:M70 X69:Y70 AN69:AO70 AN64:AO65 L83:M84 X83:Y84 L88:M89 X88:Y89 AN88:AO89 AN83:AO84 L102:M103 X102:Y103 L107:M108 X107:Y108 AN107:AO108 AN102:AO103 L121:M122 X121:Y122 L126:M127 X126:Y127 AN126:AO127 AN121:AO122 L140:M141 X140:Y141 L145:M146 X145:Y146 AN145:AO146 AN140:AO141 L159:M160 X159:Y160 L164:M165 X164:Y165 AN164:AO165 AN159:AO160 L178:M179 X178:Y179 L183:M184 X183:Y184 AN183:AO184 AN178:AO179 L197:M198 X197:Y198 L202:M203 X202:Y203 AN202:AO203 AN197:AO198" xr:uid="{46835C58-6759-431B-8377-F3436B9ACD52}">
      <formula1>0</formula1>
      <formula2>59</formula2>
    </dataValidation>
    <dataValidation type="list" allowBlank="1" showInputMessage="1" showErrorMessage="1" sqref="C40:D40 C59:D59 C78:D78 C97:D97 C116:D116 C135:D135 C154:D154 C173:D173 C192:D192 C211:D211" xr:uid="{E307FE7E-5F7E-4F30-BFC3-EDCCDF76C976}">
      <formula1>"☑,□"</formula1>
    </dataValidation>
    <dataValidation type="whole" allowBlank="1" showInputMessage="1" showErrorMessage="1" sqref="H27:I28 H32:I33 H45:I46 H50:I51 H64:I65 H69:I70 H83:I84 H88:I89 H102:I103 H107:I108 H121:I122 H126:I127 H140:I141 H145:I146 H159:I160 H164:I165 H178:I179 H183:I184 H197:I198 H202:I203" xr:uid="{018F0DAA-D791-4118-84B0-EE313560EC61}">
      <formula1>5</formula1>
      <formula2>28</formula2>
    </dataValidation>
  </dataValidations>
  <pageMargins left="0.9055118110236221" right="0.51181102362204722" top="0.55118110236220474" bottom="0.55118110236220474" header="0.31496062992125984" footer="0.31496062992125984"/>
  <pageSetup paperSize="9" scale="50" fitToHeight="0" orientation="portrait" cellComments="asDisplayed" r:id="rId1"/>
  <headerFooter>
    <oddFooter>&amp;C&amp;P /&amp;Nページ</oddFooter>
  </headerFooter>
  <rowBreaks count="4" manualBreakCount="4">
    <brk id="60" max="44" man="1"/>
    <brk id="240" max="44" man="1"/>
    <brk id="326" max="44" man="1"/>
    <brk id="410" max="4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記載例</vt:lpstr>
      <vt:lpstr>支給額計算書</vt:lpstr>
      <vt:lpstr>記載例!Print_Area</vt:lpstr>
      <vt:lpstr>支給額計算書!Print_Area</vt:lpstr>
      <vt:lpstr>記載例!Print_Titles</vt:lpstr>
      <vt:lpstr>支給額計算書!Print_Titles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坂本　陽飛</cp:lastModifiedBy>
  <cp:lastPrinted>2021-06-28T06:56:47Z</cp:lastPrinted>
  <dcterms:modified xsi:type="dcterms:W3CDTF">2021-07-14T01:11:30Z</dcterms:modified>
</cp:coreProperties>
</file>