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健康福祉部（本庁）\各課専用\障害者支援課\福祉サービス担当\16 物価高騰対策\R7\R7（R7.12補）\09 申請周知\府HP掲載\"/>
    </mc:Choice>
  </mc:AlternateContent>
  <xr:revisionPtr revIDLastSave="0" documentId="13_ncr:1_{81227FA3-9683-4958-978A-5A6E20F8B5F4}" xr6:coauthVersionLast="47" xr6:coauthVersionMax="47" xr10:uidLastSave="{00000000-0000-0000-0000-000000000000}"/>
  <bookViews>
    <workbookView xWindow="1905" yWindow="0" windowWidth="19590" windowHeight="15585" xr2:uid="{00000000-000D-0000-FFFF-FFFF00000000}"/>
  </bookViews>
  <sheets>
    <sheet name="様式" sheetId="6" r:id="rId1"/>
    <sheet name="記入例" sheetId="8" r:id="rId2"/>
    <sheet name="様式(１案)" sheetId="1" state="hidden" r:id="rId3"/>
    <sheet name="記入例（１案）" sheetId="5" state="hidden" r:id="rId4"/>
    <sheet name="参照先（光熱費）" sheetId="2" state="hidden" r:id="rId5"/>
    <sheet name="参照先（食材費）" sheetId="3" state="hidden" r:id="rId6"/>
    <sheet name="参照先（燃料費）" sheetId="4" state="hidden" r:id="rId7"/>
  </sheets>
  <externalReferences>
    <externalReference r:id="rId8"/>
  </externalReferences>
  <definedNames>
    <definedName name="A光熱費支援事業">[1]障害者施設!$B$3:$D$61</definedName>
    <definedName name="A光熱費支援事業名">[1]障害者施設!$B$3:$B$61</definedName>
    <definedName name="B食材費支援事業">[1]障害者施設!$B$64:$D$72</definedName>
    <definedName name="B食材費支援事業名">[1]障害者施設!$B$64:$B$72</definedName>
    <definedName name="_xlnm.Print_Area" localSheetId="1">記入例!$B$2:$AS$130</definedName>
    <definedName name="_xlnm.Print_Area" localSheetId="3">'記入例（１案）'!$A$1:$V$112</definedName>
    <definedName name="_xlnm.Print_Area" localSheetId="0">様式!$B$2:$AS$130</definedName>
    <definedName name="_xlnm.Print_Area" localSheetId="2">'様式(１案)'!$A$1:$V$112</definedName>
    <definedName name="単独・多機能の別">[1]障害者施設!$A$76:$A$78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3" i="6" l="1"/>
  <c r="AO43" i="6" s="1"/>
  <c r="AO45" i="8"/>
  <c r="AO44" i="8"/>
  <c r="AO43" i="8"/>
  <c r="AO46" i="8"/>
  <c r="AO47" i="8"/>
  <c r="AO48" i="8"/>
  <c r="AO49" i="8"/>
  <c r="AO50" i="8"/>
  <c r="AO51" i="8"/>
  <c r="AO52" i="8"/>
  <c r="AL61" i="8"/>
  <c r="AL62" i="8"/>
  <c r="AO62" i="8" s="1"/>
  <c r="AO63" i="8"/>
  <c r="AO64" i="8"/>
  <c r="AO65" i="8"/>
  <c r="AO66" i="8"/>
  <c r="AO67" i="8"/>
  <c r="AO68" i="8"/>
  <c r="AO69" i="8"/>
  <c r="AO70" i="8"/>
  <c r="AO61" i="8"/>
  <c r="AO46" i="6"/>
  <c r="AO47" i="6"/>
  <c r="AO48" i="6"/>
  <c r="AO49" i="6"/>
  <c r="AO50" i="6"/>
  <c r="AO51" i="6"/>
  <c r="AO52" i="6"/>
  <c r="AD117" i="8"/>
  <c r="L117" i="8"/>
  <c r="X91" i="8"/>
  <c r="R91" i="8"/>
  <c r="AJ89" i="8"/>
  <c r="AJ87" i="8"/>
  <c r="X89" i="8"/>
  <c r="X87" i="8"/>
  <c r="AD89" i="8"/>
  <c r="AD87" i="8"/>
  <c r="R89" i="8"/>
  <c r="R87" i="8"/>
  <c r="AL70" i="8"/>
  <c r="AL69" i="8"/>
  <c r="AL68" i="8"/>
  <c r="AL67" i="8"/>
  <c r="AL66" i="8"/>
  <c r="AL65" i="8"/>
  <c r="AL63" i="8"/>
  <c r="AL64" i="8"/>
  <c r="AL52" i="8"/>
  <c r="AL51" i="8"/>
  <c r="AL50" i="8"/>
  <c r="AL49" i="8"/>
  <c r="AL48" i="8"/>
  <c r="AL47" i="8"/>
  <c r="AL46" i="8"/>
  <c r="AL45" i="8"/>
  <c r="AL44" i="8"/>
  <c r="AL43" i="8"/>
  <c r="AD117" i="6"/>
  <c r="L117" i="6"/>
  <c r="X91" i="6"/>
  <c r="R91" i="6"/>
  <c r="AJ89" i="6"/>
  <c r="AJ87" i="6"/>
  <c r="AD89" i="6"/>
  <c r="AD87" i="6"/>
  <c r="X89" i="6"/>
  <c r="X87" i="6"/>
  <c r="R89" i="6"/>
  <c r="R87" i="6"/>
  <c r="AO70" i="6"/>
  <c r="AO69" i="6"/>
  <c r="AO68" i="6"/>
  <c r="AO67" i="6"/>
  <c r="AO66" i="6"/>
  <c r="AO65" i="6"/>
  <c r="AO64" i="6"/>
  <c r="AO63" i="6"/>
  <c r="AO62" i="6"/>
  <c r="AL70" i="6"/>
  <c r="AL69" i="6"/>
  <c r="AL68" i="6"/>
  <c r="AL66" i="6"/>
  <c r="AL65" i="6"/>
  <c r="AL64" i="6"/>
  <c r="AL63" i="6"/>
  <c r="AL62" i="6"/>
  <c r="AL61" i="6"/>
  <c r="AO61" i="6" s="1"/>
  <c r="AL67" i="6"/>
  <c r="AL52" i="6"/>
  <c r="AL51" i="6"/>
  <c r="AL50" i="6"/>
  <c r="AL49" i="6"/>
  <c r="AL48" i="6"/>
  <c r="AL47" i="6"/>
  <c r="AL46" i="6"/>
  <c r="AL45" i="6"/>
  <c r="AO45" i="6" s="1"/>
  <c r="AL44" i="6"/>
  <c r="AO44" i="6" s="1"/>
  <c r="N71" i="6" l="1"/>
  <c r="AD112" i="6" s="1"/>
  <c r="N53" i="6"/>
  <c r="AD107" i="6" s="1"/>
  <c r="N53" i="8"/>
  <c r="N71" i="8"/>
  <c r="Q86" i="1"/>
  <c r="E86" i="1"/>
  <c r="P74" i="1"/>
  <c r="P73" i="1"/>
  <c r="F73" i="1"/>
  <c r="AD107" i="8" l="1"/>
  <c r="L107" i="8"/>
  <c r="AD112" i="8"/>
  <c r="AH98" i="8"/>
  <c r="L112" i="8"/>
  <c r="L112" i="6"/>
  <c r="AH98" i="6"/>
  <c r="L107" i="6"/>
  <c r="E35" i="1"/>
  <c r="T28" i="1"/>
  <c r="S28" i="1"/>
  <c r="Q86" i="5"/>
  <c r="F73" i="5"/>
  <c r="F74" i="5" s="1"/>
  <c r="R55" i="5"/>
  <c r="Q55" i="5"/>
  <c r="R54" i="5"/>
  <c r="Q54" i="5"/>
  <c r="R53" i="5"/>
  <c r="Q53" i="5"/>
  <c r="R52" i="5"/>
  <c r="Q52" i="5"/>
  <c r="S46" i="5"/>
  <c r="T46" i="5" s="1"/>
  <c r="S45" i="5"/>
  <c r="T45" i="5" s="1"/>
  <c r="S44" i="5"/>
  <c r="T44" i="5" s="1"/>
  <c r="S43" i="5"/>
  <c r="T43" i="5" s="1"/>
  <c r="S42" i="5"/>
  <c r="T42" i="5" s="1"/>
  <c r="S41" i="5"/>
  <c r="T41" i="5" s="1"/>
  <c r="S40" i="5"/>
  <c r="T40" i="5" s="1"/>
  <c r="T34" i="5"/>
  <c r="S34" i="5"/>
  <c r="S33" i="5"/>
  <c r="T33" i="5" s="1"/>
  <c r="S32" i="5"/>
  <c r="T32" i="5" s="1"/>
  <c r="S31" i="5"/>
  <c r="T31" i="5" s="1"/>
  <c r="T30" i="5"/>
  <c r="S30" i="5"/>
  <c r="S29" i="5"/>
  <c r="T29" i="5" s="1"/>
  <c r="S28" i="5"/>
  <c r="T28" i="5" s="1"/>
  <c r="E35" i="5" s="1"/>
  <c r="H56" i="5" l="1"/>
  <c r="E47" i="5"/>
  <c r="Q78" i="5" s="1"/>
  <c r="E86" i="5"/>
  <c r="P73" i="5"/>
  <c r="P74" i="5" s="1"/>
  <c r="F74" i="1"/>
  <c r="R52" i="1"/>
  <c r="R53" i="1"/>
  <c r="S41" i="1"/>
  <c r="T41" i="1" s="1"/>
  <c r="S40" i="1"/>
  <c r="T40" i="1" s="1"/>
  <c r="S42" i="1"/>
  <c r="T42" i="1" s="1"/>
  <c r="S43" i="1"/>
  <c r="T43" i="1" s="1"/>
  <c r="S44" i="1"/>
  <c r="T44" i="1" s="1"/>
  <c r="S45" i="1"/>
  <c r="T45" i="1" s="1"/>
  <c r="S46" i="1"/>
  <c r="T46" i="1" s="1"/>
  <c r="Q89" i="5" l="1"/>
  <c r="E89" i="5"/>
  <c r="E92" i="5"/>
  <c r="Q92" i="5"/>
  <c r="E47" i="1"/>
  <c r="Q78" i="1" s="1"/>
  <c r="Q92" i="1"/>
  <c r="E92" i="1"/>
  <c r="R54" i="1"/>
  <c r="Q53" i="1"/>
  <c r="Q54" i="1"/>
  <c r="Q55" i="1"/>
  <c r="R55" i="1" s="1"/>
  <c r="Q52" i="1"/>
  <c r="S30" i="1"/>
  <c r="T30" i="1" s="1"/>
  <c r="S31" i="1"/>
  <c r="T31" i="1" s="1"/>
  <c r="S32" i="1"/>
  <c r="T32" i="1" s="1"/>
  <c r="S33" i="1"/>
  <c r="T33" i="1" s="1"/>
  <c r="S34" i="1"/>
  <c r="T34" i="1" s="1"/>
  <c r="S29" i="1"/>
  <c r="T29" i="1" s="1"/>
  <c r="H56" i="1" l="1"/>
  <c r="Q89" i="1" s="1"/>
  <c r="E89" i="1" l="1"/>
</calcChain>
</file>

<file path=xl/sharedStrings.xml><?xml version="1.0" encoding="utf-8"?>
<sst xmlns="http://schemas.openxmlformats.org/spreadsheetml/2006/main" count="881" uniqueCount="264">
  <si>
    <t>別記様式　〈障害者施設等〉</t>
    <rPh sb="6" eb="9">
      <t>ショウガイシャ</t>
    </rPh>
    <rPh sb="9" eb="11">
      <t>シセツ</t>
    </rPh>
    <rPh sb="11" eb="12">
      <t>トウ</t>
    </rPh>
    <phoneticPr fontId="3"/>
  </si>
  <si>
    <t>（申請日）令和　　 年 　　月 　　日</t>
    <rPh sb="5" eb="7">
      <t>レイワ</t>
    </rPh>
    <rPh sb="10" eb="11">
      <t>ネン</t>
    </rPh>
    <rPh sb="14" eb="15">
      <t>ガツ</t>
    </rPh>
    <rPh sb="18" eb="19">
      <t>ニチ</t>
    </rPh>
    <phoneticPr fontId="3"/>
  </si>
  <si>
    <t>　京都府知事　西脇　隆俊　様</t>
    <rPh sb="1" eb="4">
      <t>キョウトフ</t>
    </rPh>
    <rPh sb="4" eb="6">
      <t>チジ</t>
    </rPh>
    <rPh sb="7" eb="9">
      <t>ニシワキ</t>
    </rPh>
    <rPh sb="10" eb="12">
      <t>タカトシ</t>
    </rPh>
    <rPh sb="13" eb="14">
      <t>サマ</t>
    </rPh>
    <phoneticPr fontId="3"/>
  </si>
  <si>
    <t>申請者に関する情報</t>
    <rPh sb="0" eb="3">
      <t>シンセイシャ</t>
    </rPh>
    <rPh sb="4" eb="5">
      <t>カン</t>
    </rPh>
    <rPh sb="7" eb="9">
      <t>ジョウホウ</t>
    </rPh>
    <phoneticPr fontId="3"/>
  </si>
  <si>
    <t>フリガナ</t>
    <phoneticPr fontId="3"/>
  </si>
  <si>
    <t>法人名等</t>
    <rPh sb="0" eb="2">
      <t>ホウジン</t>
    </rPh>
    <rPh sb="2" eb="3">
      <t>メイ</t>
    </rPh>
    <rPh sb="3" eb="4">
      <t>トウ</t>
    </rPh>
    <phoneticPr fontId="3"/>
  </si>
  <si>
    <t>代表者役職（理事長等）</t>
    <rPh sb="0" eb="3">
      <t>ダイヒョウシャ</t>
    </rPh>
    <rPh sb="3" eb="5">
      <t>ヤクショク</t>
    </rPh>
    <rPh sb="6" eb="9">
      <t>リジチョウ</t>
    </rPh>
    <rPh sb="9" eb="10">
      <t>トウ</t>
    </rPh>
    <phoneticPr fontId="3"/>
  </si>
  <si>
    <t>法人所在地
※番地や建物名まで記載してください。</t>
    <rPh sb="0" eb="2">
      <t>ホウジン</t>
    </rPh>
    <rPh sb="2" eb="5">
      <t>ショザイチ</t>
    </rPh>
    <phoneticPr fontId="3"/>
  </si>
  <si>
    <t>〒</t>
    <phoneticPr fontId="3"/>
  </si>
  <si>
    <t>－</t>
    <phoneticPr fontId="3"/>
  </si>
  <si>
    <t>都・道・府・県</t>
    <rPh sb="0" eb="1">
      <t>ミヤコ</t>
    </rPh>
    <rPh sb="2" eb="3">
      <t>ドウ</t>
    </rPh>
    <rPh sb="4" eb="5">
      <t>フ</t>
    </rPh>
    <rPh sb="6" eb="7">
      <t>ケン</t>
    </rPh>
    <phoneticPr fontId="3"/>
  </si>
  <si>
    <t>※都道府県名から後を、番地や建物名まで記載してください。</t>
    <rPh sb="1" eb="5">
      <t>トドウフケン</t>
    </rPh>
    <phoneticPr fontId="3"/>
  </si>
  <si>
    <t>担当者氏名</t>
    <rPh sb="0" eb="3">
      <t>タントウシャ</t>
    </rPh>
    <rPh sb="3" eb="5">
      <t>シメイ</t>
    </rPh>
    <phoneticPr fontId="3"/>
  </si>
  <si>
    <t>連絡先メールアドレス</t>
    <rPh sb="0" eb="3">
      <t>レンラクサキ</t>
    </rPh>
    <phoneticPr fontId="3"/>
  </si>
  <si>
    <t>【誓約事項】</t>
    <rPh sb="1" eb="3">
      <t>セイヤク</t>
    </rPh>
    <rPh sb="3" eb="5">
      <t>ジコウ</t>
    </rPh>
    <phoneticPr fontId="3"/>
  </si>
  <si>
    <r>
      <t xml:space="preserve">下記について、相違ないことを確認の上、チェックボックスをチェックしてください。
</t>
    </r>
    <r>
      <rPr>
        <sz val="12"/>
        <color theme="1"/>
        <rFont val="ＭＳ 明朝"/>
        <family val="1"/>
        <charset val="128"/>
      </rPr>
      <t>※全ての項目がチェックされていないと申請できません。</t>
    </r>
    <rPh sb="0" eb="2">
      <t>カキ</t>
    </rPh>
    <rPh sb="7" eb="9">
      <t>ソウイ</t>
    </rPh>
    <rPh sb="14" eb="16">
      <t>カクニン</t>
    </rPh>
    <rPh sb="17" eb="18">
      <t>ウエ</t>
    </rPh>
    <rPh sb="41" eb="42">
      <t>スベ</t>
    </rPh>
    <rPh sb="44" eb="46">
      <t>コウモク</t>
    </rPh>
    <rPh sb="58" eb="60">
      <t>シンセイ</t>
    </rPh>
    <phoneticPr fontId="3"/>
  </si>
  <si>
    <t>本交付金交付要領に定める事項をいずれも遵守することを誓約します。</t>
    <rPh sb="0" eb="1">
      <t>ホン</t>
    </rPh>
    <rPh sb="4" eb="6">
      <t>コウフ</t>
    </rPh>
    <rPh sb="6" eb="8">
      <t>ヨウリョウ</t>
    </rPh>
    <phoneticPr fontId="3"/>
  </si>
  <si>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3"/>
  </si>
  <si>
    <t>本交付金の交付決定後、交付要件に違反する事実や申請書類の不正その他支給要件を満たさないことが発覚した場合は、交付金を返還します。</t>
    <rPh sb="0" eb="1">
      <t>ホン</t>
    </rPh>
    <phoneticPr fontId="3"/>
  </si>
  <si>
    <t>京都府知事から検査、報告又は是正のための措置の求めがあった場合はこれに応じます。</t>
    <phoneticPr fontId="3"/>
  </si>
  <si>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3"/>
  </si>
  <si>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3"/>
  </si>
  <si>
    <t>申請内容　</t>
    <rPh sb="0" eb="4">
      <t>シンセイナイヨウ</t>
    </rPh>
    <phoneticPr fontId="3"/>
  </si>
  <si>
    <t>Ａ　光熱費支援事業</t>
    <rPh sb="2" eb="5">
      <t>コウネツヒ</t>
    </rPh>
    <rPh sb="5" eb="7">
      <t>シエン</t>
    </rPh>
    <rPh sb="7" eb="9">
      <t>ジギョウ</t>
    </rPh>
    <phoneticPr fontId="3"/>
  </si>
  <si>
    <t>①事業所・施設名</t>
    <rPh sb="1" eb="4">
      <t>ジギョウショ</t>
    </rPh>
    <rPh sb="5" eb="7">
      <t>シセツ</t>
    </rPh>
    <rPh sb="7" eb="8">
      <t>メイ</t>
    </rPh>
    <phoneticPr fontId="3"/>
  </si>
  <si>
    <t>➁事業所番号
(10桁)</t>
    <rPh sb="1" eb="4">
      <t>ジギョウショ</t>
    </rPh>
    <rPh sb="4" eb="6">
      <t>バンゴウ</t>
    </rPh>
    <rPh sb="10" eb="11">
      <t>ケタ</t>
    </rPh>
    <phoneticPr fontId="3"/>
  </si>
  <si>
    <t>単独・多機能の別</t>
    <rPh sb="0" eb="2">
      <t>タンドク</t>
    </rPh>
    <rPh sb="3" eb="6">
      <t>タキノウ</t>
    </rPh>
    <rPh sb="7" eb="8">
      <t>ベツ</t>
    </rPh>
    <phoneticPr fontId="3"/>
  </si>
  <si>
    <t>入所・通所系</t>
    <rPh sb="0" eb="2">
      <t>ニュウショ</t>
    </rPh>
    <rPh sb="3" eb="5">
      <t>ツウショ</t>
    </rPh>
    <rPh sb="5" eb="6">
      <t>ケイ</t>
    </rPh>
    <phoneticPr fontId="3"/>
  </si>
  <si>
    <t>⑤単価</t>
    <rPh sb="1" eb="3">
      <t>タンカ</t>
    </rPh>
    <phoneticPr fontId="3"/>
  </si>
  <si>
    <t>⑥申請額
入所・通所：④×⑤
訪問：１×⑤</t>
    <rPh sb="1" eb="3">
      <t>シンセイ</t>
    </rPh>
    <rPh sb="3" eb="4">
      <t>ガク</t>
    </rPh>
    <phoneticPr fontId="3"/>
  </si>
  <si>
    <t>④定員</t>
    <rPh sb="1" eb="3">
      <t>テイイン</t>
    </rPh>
    <phoneticPr fontId="3"/>
  </si>
  <si>
    <t>④のうち短期入所の定員数</t>
    <rPh sb="4" eb="8">
      <t>タンキニュウショ</t>
    </rPh>
    <rPh sb="9" eb="11">
      <t>テイイン</t>
    </rPh>
    <rPh sb="11" eb="12">
      <t>スウ</t>
    </rPh>
    <phoneticPr fontId="3"/>
  </si>
  <si>
    <t>1</t>
    <phoneticPr fontId="3"/>
  </si>
  <si>
    <t>円</t>
    <rPh sb="0" eb="1">
      <t>エン</t>
    </rPh>
    <phoneticPr fontId="3"/>
  </si>
  <si>
    <t>2</t>
    <phoneticPr fontId="3"/>
  </si>
  <si>
    <t>3</t>
    <phoneticPr fontId="3"/>
  </si>
  <si>
    <t>4</t>
    <phoneticPr fontId="3"/>
  </si>
  <si>
    <t>5</t>
    <phoneticPr fontId="3"/>
  </si>
  <si>
    <t>6</t>
    <phoneticPr fontId="3"/>
  </si>
  <si>
    <t>7</t>
    <phoneticPr fontId="3"/>
  </si>
  <si>
    <t>光熱費小計（a）</t>
    <rPh sb="0" eb="5">
      <t>コウネツヒショウケイ</t>
    </rPh>
    <phoneticPr fontId="3"/>
  </si>
  <si>
    <t>Ｂ　食材費支援事業</t>
    <rPh sb="2" eb="4">
      <t>ショクザイ</t>
    </rPh>
    <rPh sb="4" eb="5">
      <t>ヒ</t>
    </rPh>
    <rPh sb="5" eb="7">
      <t>シエン</t>
    </rPh>
    <rPh sb="7" eb="9">
      <t>ジギョウ</t>
    </rPh>
    <phoneticPr fontId="3"/>
  </si>
  <si>
    <t>①事業所・施設名</t>
    <phoneticPr fontId="3"/>
  </si>
  <si>
    <t>②サービス種別</t>
    <rPh sb="5" eb="7">
      <t>シュベツ</t>
    </rPh>
    <phoneticPr fontId="3"/>
  </si>
  <si>
    <t>③定員</t>
    <rPh sb="1" eb="3">
      <t>テイイン</t>
    </rPh>
    <phoneticPr fontId="3"/>
  </si>
  <si>
    <t>④
単価</t>
    <rPh sb="2" eb="4">
      <t>タンカ</t>
    </rPh>
    <phoneticPr fontId="3"/>
  </si>
  <si>
    <t>⑤申請額
(③×④)</t>
    <rPh sb="1" eb="3">
      <t>シンセイ</t>
    </rPh>
    <phoneticPr fontId="3"/>
  </si>
  <si>
    <t>食材費小計（b）</t>
    <rPh sb="0" eb="2">
      <t>ショクザイ</t>
    </rPh>
    <rPh sb="2" eb="3">
      <t>ヒ</t>
    </rPh>
    <rPh sb="3" eb="5">
      <t>ショウケイ</t>
    </rPh>
    <phoneticPr fontId="3"/>
  </si>
  <si>
    <t>※法人等が一括して複数施設を申請することができます。</t>
    <rPh sb="1" eb="4">
      <t>ホウジントウ</t>
    </rPh>
    <rPh sb="5" eb="7">
      <t>イッカツ</t>
    </rPh>
    <rPh sb="9" eb="11">
      <t>フクスウ</t>
    </rPh>
    <rPh sb="11" eb="13">
      <t>シセツ</t>
    </rPh>
    <rPh sb="14" eb="16">
      <t>シンセイ</t>
    </rPh>
    <phoneticPr fontId="3"/>
  </si>
  <si>
    <t>※行が足りない場合は、適宜追加してください。</t>
    <rPh sb="1" eb="2">
      <t>ギョウ</t>
    </rPh>
    <rPh sb="3" eb="4">
      <t>タ</t>
    </rPh>
    <rPh sb="7" eb="9">
      <t>バアイ</t>
    </rPh>
    <rPh sb="11" eb="13">
      <t>テキギ</t>
    </rPh>
    <rPh sb="13" eb="15">
      <t>ツイカ</t>
    </rPh>
    <phoneticPr fontId="3"/>
  </si>
  <si>
    <t>収支予算及び収支決算見込</t>
    <rPh sb="0" eb="4">
      <t>シュウシヨサン</t>
    </rPh>
    <rPh sb="4" eb="5">
      <t>オヨ</t>
    </rPh>
    <rPh sb="6" eb="10">
      <t>シュウシケッサン</t>
    </rPh>
    <rPh sb="10" eb="12">
      <t>ミコ</t>
    </rPh>
    <phoneticPr fontId="3"/>
  </si>
  <si>
    <t>収入</t>
    <rPh sb="0" eb="2">
      <t>シュウニュウ</t>
    </rPh>
    <phoneticPr fontId="3"/>
  </si>
  <si>
    <t>支出</t>
    <rPh sb="0" eb="2">
      <t>シシュツ</t>
    </rPh>
    <phoneticPr fontId="3"/>
  </si>
  <si>
    <t>補助金収入</t>
    <rPh sb="0" eb="5">
      <t>ホジョキンシュウニュウ</t>
    </rPh>
    <phoneticPr fontId="3"/>
  </si>
  <si>
    <t>光熱費</t>
    <rPh sb="0" eb="3">
      <t>コウネツヒ</t>
    </rPh>
    <phoneticPr fontId="3"/>
  </si>
  <si>
    <t>食材費</t>
    <rPh sb="0" eb="3">
      <t>ショクザイヒ</t>
    </rPh>
    <phoneticPr fontId="3"/>
  </si>
  <si>
    <t>【添付資料】</t>
    <rPh sb="1" eb="3">
      <t>テンプ</t>
    </rPh>
    <rPh sb="3" eb="5">
      <t>シリョウ</t>
    </rPh>
    <phoneticPr fontId="3"/>
  </si>
  <si>
    <t>・</t>
    <phoneticPr fontId="3"/>
  </si>
  <si>
    <t>【申立事項】</t>
    <rPh sb="1" eb="2">
      <t>モウ</t>
    </rPh>
    <rPh sb="2" eb="3">
      <t>タ</t>
    </rPh>
    <rPh sb="3" eb="5">
      <t>ジコウ</t>
    </rPh>
    <phoneticPr fontId="3"/>
  </si>
  <si>
    <t>下記の通り相違ないことを確認の上、チェックボックスをチェックしてください。</t>
    <rPh sb="0" eb="2">
      <t>カキ</t>
    </rPh>
    <rPh sb="3" eb="4">
      <t>トオ</t>
    </rPh>
    <rPh sb="5" eb="7">
      <t>ソウイ</t>
    </rPh>
    <rPh sb="12" eb="14">
      <t>カクニン</t>
    </rPh>
    <rPh sb="15" eb="16">
      <t>ウエ</t>
    </rPh>
    <phoneticPr fontId="3"/>
  </si>
  <si>
    <t>※全ての項目がチェックされないと申請できません。</t>
    <rPh sb="1" eb="2">
      <t>スベ</t>
    </rPh>
    <rPh sb="4" eb="6">
      <t>コウモク</t>
    </rPh>
    <rPh sb="16" eb="18">
      <t>シンセイ</t>
    </rPh>
    <phoneticPr fontId="3"/>
  </si>
  <si>
    <t>申請する事業所については、事業の対象期間において、継続して当該施設を設置し、サービス等の提供を行っています。</t>
    <rPh sb="0" eb="2">
      <t>シンセイ</t>
    </rPh>
    <rPh sb="4" eb="7">
      <t>ジギョウショ</t>
    </rPh>
    <rPh sb="13" eb="15">
      <t>ジギョウ</t>
    </rPh>
    <rPh sb="16" eb="18">
      <t>タイショウ</t>
    </rPh>
    <rPh sb="18" eb="20">
      <t>キカン</t>
    </rPh>
    <rPh sb="25" eb="27">
      <t>ケイゾク</t>
    </rPh>
    <rPh sb="29" eb="31">
      <t>トウガイ</t>
    </rPh>
    <rPh sb="31" eb="33">
      <t>シセツ</t>
    </rPh>
    <rPh sb="34" eb="36">
      <t>ウンエイ</t>
    </rPh>
    <rPh sb="36" eb="37">
      <t>ナド</t>
    </rPh>
    <rPh sb="37" eb="38">
      <t>オコナ</t>
    </rPh>
    <phoneticPr fontId="3"/>
  </si>
  <si>
    <t>本交付金における別表２の区分において、他の区分と重複の申請を行っていません。</t>
    <rPh sb="0" eb="1">
      <t>ホン</t>
    </rPh>
    <rPh sb="1" eb="3">
      <t>コウフ</t>
    </rPh>
    <rPh sb="8" eb="10">
      <t>ベッピョウ</t>
    </rPh>
    <rPh sb="12" eb="14">
      <t>クブン</t>
    </rPh>
    <rPh sb="19" eb="20">
      <t>タ</t>
    </rPh>
    <rPh sb="21" eb="23">
      <t>クブン</t>
    </rPh>
    <rPh sb="24" eb="26">
      <t>ジュウフク</t>
    </rPh>
    <rPh sb="27" eb="29">
      <t>シンセイ</t>
    </rPh>
    <rPh sb="30" eb="31">
      <t>オコナ</t>
    </rPh>
    <phoneticPr fontId="3"/>
  </si>
  <si>
    <t>上記申請内容に相違ありません。</t>
    <rPh sb="0" eb="2">
      <t>ジョウキ</t>
    </rPh>
    <rPh sb="2" eb="4">
      <t>シンセイ</t>
    </rPh>
    <rPh sb="4" eb="6">
      <t>ナイヨウ</t>
    </rPh>
    <rPh sb="7" eb="9">
      <t>ソウイ</t>
    </rPh>
    <phoneticPr fontId="3"/>
  </si>
  <si>
    <t>病院（民間）</t>
    <rPh sb="3" eb="5">
      <t>ミンカン</t>
    </rPh>
    <phoneticPr fontId="3"/>
  </si>
  <si>
    <t>病院（公立・公的）</t>
    <rPh sb="3" eb="5">
      <t>コウリツ</t>
    </rPh>
    <rPh sb="6" eb="8">
      <t>コウテキ</t>
    </rPh>
    <phoneticPr fontId="3"/>
  </si>
  <si>
    <t>医科診療所・歯科診療所（民間）（有床：7床以上）</t>
    <rPh sb="12" eb="14">
      <t>ミンカン</t>
    </rPh>
    <phoneticPr fontId="3"/>
  </si>
  <si>
    <t>医科診療所・歯科診療所（公立・公的）（有床：8床以上）</t>
    <rPh sb="12" eb="14">
      <t>コウリツ</t>
    </rPh>
    <rPh sb="15" eb="17">
      <t>コウテキ</t>
    </rPh>
    <phoneticPr fontId="3"/>
  </si>
  <si>
    <t>医科診療所・歯科診療所（民間）（有床：1～6床まで）</t>
    <rPh sb="0" eb="2">
      <t>イカ</t>
    </rPh>
    <rPh sb="6" eb="8">
      <t>シカ</t>
    </rPh>
    <rPh sb="8" eb="11">
      <t>シンリョウジョ</t>
    </rPh>
    <rPh sb="12" eb="14">
      <t>ミンカン</t>
    </rPh>
    <phoneticPr fontId="3"/>
  </si>
  <si>
    <t>医科診療所・歯科診療所（公立・公的）（有床：1～6床まで）</t>
    <rPh sb="0" eb="2">
      <t>イカ</t>
    </rPh>
    <rPh sb="6" eb="8">
      <t>シカ</t>
    </rPh>
    <rPh sb="8" eb="11">
      <t>シンリョウジョ</t>
    </rPh>
    <rPh sb="12" eb="14">
      <t>コウリツ</t>
    </rPh>
    <rPh sb="15" eb="17">
      <t>コウテキ</t>
    </rPh>
    <phoneticPr fontId="3"/>
  </si>
  <si>
    <t>医科診療所・歯科診療所（民間）（無床）</t>
    <rPh sb="0" eb="2">
      <t>イカ</t>
    </rPh>
    <rPh sb="6" eb="8">
      <t>シカ</t>
    </rPh>
    <rPh sb="8" eb="11">
      <t>シンリョウジョ</t>
    </rPh>
    <rPh sb="12" eb="14">
      <t>ミンカン</t>
    </rPh>
    <phoneticPr fontId="3"/>
  </si>
  <si>
    <t>医科診療所・歯科診療所（公立・公的）（無床）</t>
    <rPh sb="0" eb="2">
      <t>イカ</t>
    </rPh>
    <rPh sb="6" eb="8">
      <t>シカ</t>
    </rPh>
    <rPh sb="8" eb="11">
      <t>シンリョウジョ</t>
    </rPh>
    <rPh sb="12" eb="14">
      <t>コウリツ</t>
    </rPh>
    <rPh sb="15" eb="17">
      <t>コウテキ</t>
    </rPh>
    <phoneticPr fontId="3"/>
  </si>
  <si>
    <t>（民間）入所系　障害者支援施設</t>
  </si>
  <si>
    <t>（民間）入所系　福祉型障害児入所施設</t>
  </si>
  <si>
    <t>（民間）入所系　医療型障害児入所施設</t>
  </si>
  <si>
    <t>（民間）入所系　共同生活援助</t>
  </si>
  <si>
    <t>（民間）入所系　療養介護</t>
  </si>
  <si>
    <t>（民間）入所系　短期入所併設</t>
  </si>
  <si>
    <t>（民間）入所系　短期入所単独</t>
  </si>
  <si>
    <t>（民間）入所系　宿泊型自立訓練</t>
  </si>
  <si>
    <t>（民間）通所系　生活介護</t>
  </si>
  <si>
    <t>（民間）通所系　自立訓練（機能訓練）</t>
  </si>
  <si>
    <t>（民間）通所系　自立訓練（生活訓練）</t>
  </si>
  <si>
    <t>（民間）通所系　就労移行支援</t>
  </si>
  <si>
    <t>（民間）通所系　就労継続支援Ａ型</t>
  </si>
  <si>
    <t>（民間）通所系　就労継続支援Ｂ型</t>
  </si>
  <si>
    <t>（民間）通所系　児童発達支援</t>
  </si>
  <si>
    <t>（民間）通所系　放課後等デイサービス</t>
  </si>
  <si>
    <t>（民間）訪問系　居宅介護</t>
  </si>
  <si>
    <t>（民間）訪問系　重度訪問介護</t>
  </si>
  <si>
    <t>（民間）訪問系　同行援護</t>
  </si>
  <si>
    <t>（民間）訪問系　行動援護</t>
  </si>
  <si>
    <t>（民間）訪問系　重度障害者等包括支援</t>
  </si>
  <si>
    <t>（民間）訪問系　就労定着支援</t>
  </si>
  <si>
    <t>（民間）訪問系　自立生活援助</t>
  </si>
  <si>
    <t>（民間）訪問系　居宅訪問型児童発達支援</t>
  </si>
  <si>
    <t>（民間）訪問系　保育所等訪問支援</t>
  </si>
  <si>
    <t>（民間）訪問系　地域移行支援</t>
  </si>
  <si>
    <t>（民間）訪問系　地域定着支援</t>
  </si>
  <si>
    <t>（民間）訪問系　計画相談支援</t>
  </si>
  <si>
    <t>（民間）訪問系　障害児相談支援</t>
  </si>
  <si>
    <t>（公立・公的）入所系　福祉型障害児入所施設</t>
  </si>
  <si>
    <t>（公立・公的）入所系　医療型障害児入所施設</t>
  </si>
  <si>
    <t>（公立・公的）入所系　共同生活援助</t>
  </si>
  <si>
    <t>（公立・公的）入所系　療養介護</t>
  </si>
  <si>
    <t>（公立・公的）入所系　短期入所併設</t>
  </si>
  <si>
    <t>（公立・公的）入所系　短期入所単独</t>
  </si>
  <si>
    <t>（公立・公的）入所系　宿泊型自立訓練</t>
  </si>
  <si>
    <t>（公立・公的）通所系　生活介護</t>
  </si>
  <si>
    <t>（公立・公的）通所系　自立訓練（機能訓練）</t>
  </si>
  <si>
    <t>（公立・公的）通所系　就労移行支援</t>
  </si>
  <si>
    <t>（公立・公的）通所系　就労継続支援Ａ型</t>
  </si>
  <si>
    <t>（公立・公的）通所系　就労継続支援Ｂ型</t>
  </si>
  <si>
    <t>（公立・公的）通所系　児童発達支援</t>
  </si>
  <si>
    <t>（公立・公的）通所系　放課後等デイサービス</t>
  </si>
  <si>
    <t>（公立・公的）訪問系　居宅介護</t>
  </si>
  <si>
    <t>（公立・公的）訪問系　重度訪問介護</t>
  </si>
  <si>
    <t>（公立・公的）訪問系　同行援護</t>
  </si>
  <si>
    <t>（公立・公的）訪問系　行動援護</t>
  </si>
  <si>
    <t>（公立・公的）訪問系　重度障害者等包括支援</t>
  </si>
  <si>
    <t>（公立・公的）訪問系　就労定着支援</t>
  </si>
  <si>
    <t>（公立・公的）訪問系　自立生活援助</t>
  </si>
  <si>
    <t>（公立・公的）訪問系　居宅訪問型児童発達支援</t>
  </si>
  <si>
    <t>（公立・公的）訪問系　保育所等訪問支援</t>
  </si>
  <si>
    <t>（公立・公的）訪問系　地域移行支援</t>
  </si>
  <si>
    <t>（公立・公的）訪問系　地域定着支援</t>
  </si>
  <si>
    <t>（公立・公的）訪問系　計画相談支援</t>
  </si>
  <si>
    <t>（公立・公的）訪問系　障害児相談支援</t>
  </si>
  <si>
    <t>種別</t>
    <rPh sb="0" eb="2">
      <t>シュベツ</t>
    </rPh>
    <phoneticPr fontId="3"/>
  </si>
  <si>
    <t>単価</t>
    <rPh sb="0" eb="2">
      <t>タンカ</t>
    </rPh>
    <phoneticPr fontId="3"/>
  </si>
  <si>
    <t>③サービス種別</t>
    <rPh sb="5" eb="6">
      <t>タネ</t>
    </rPh>
    <phoneticPr fontId="3"/>
  </si>
  <si>
    <t>×定員</t>
  </si>
  <si>
    <t>×施設</t>
  </si>
  <si>
    <t>（公立・公的）入所系　障害者支援施設</t>
    <phoneticPr fontId="3"/>
  </si>
  <si>
    <t>（別紙）口座振替依頼書</t>
    <phoneticPr fontId="3"/>
  </si>
  <si>
    <t>代表者氏名</t>
    <rPh sb="0" eb="2">
      <t>ダイヒョウ</t>
    </rPh>
    <rPh sb="2" eb="4">
      <t>シメイ</t>
    </rPh>
    <phoneticPr fontId="3"/>
  </si>
  <si>
    <t>担当者電話番号(内線等)</t>
    <rPh sb="0" eb="3">
      <t>タントウシャ</t>
    </rPh>
    <rPh sb="3" eb="5">
      <t>デンワ</t>
    </rPh>
    <rPh sb="5" eb="7">
      <t>バンゴウ</t>
    </rPh>
    <phoneticPr fontId="3"/>
  </si>
  <si>
    <r>
      <rPr>
        <sz val="12"/>
        <rFont val="ＭＳ ゴシック"/>
        <family val="3"/>
        <charset val="128"/>
      </rPr>
      <t>振込先口座の通帳の写し</t>
    </r>
    <r>
      <rPr>
        <sz val="10"/>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phoneticPr fontId="3"/>
  </si>
  <si>
    <t>単</t>
    <rPh sb="0" eb="1">
      <t>タン</t>
    </rPh>
    <phoneticPr fontId="3"/>
  </si>
  <si>
    <t>多</t>
    <rPh sb="0" eb="1">
      <t>タ</t>
    </rPh>
    <phoneticPr fontId="3"/>
  </si>
  <si>
    <r>
      <t>令和</t>
    </r>
    <r>
      <rPr>
        <sz val="16"/>
        <color rgb="FFFF0000"/>
        <rFont val="ＭＳ ゴシック"/>
        <family val="3"/>
        <charset val="128"/>
      </rPr>
      <t>７</t>
    </r>
    <r>
      <rPr>
        <sz val="16"/>
        <rFont val="ＭＳ ゴシック"/>
        <family val="3"/>
        <charset val="128"/>
      </rPr>
      <t>年度京都府医療機関等物価高騰対策事業交付金申請書兼実績報告書</t>
    </r>
    <rPh sb="0" eb="2">
      <t>レイワ</t>
    </rPh>
    <rPh sb="3" eb="5">
      <t>ネンド</t>
    </rPh>
    <rPh sb="5" eb="8">
      <t>キョウトフ</t>
    </rPh>
    <rPh sb="8" eb="10">
      <t>イリョウ</t>
    </rPh>
    <rPh sb="10" eb="12">
      <t>キカン</t>
    </rPh>
    <rPh sb="12" eb="13">
      <t>トウ</t>
    </rPh>
    <rPh sb="13" eb="15">
      <t>ブッカ</t>
    </rPh>
    <rPh sb="15" eb="17">
      <t>コウトウ</t>
    </rPh>
    <rPh sb="17" eb="19">
      <t>タイサク</t>
    </rPh>
    <rPh sb="19" eb="21">
      <t>ジギョウ</t>
    </rPh>
    <rPh sb="21" eb="24">
      <t>コウフキン</t>
    </rPh>
    <rPh sb="24" eb="26">
      <t>コウフキン</t>
    </rPh>
    <rPh sb="26" eb="31">
      <t>ジッセキホウコクショ</t>
    </rPh>
    <phoneticPr fontId="3"/>
  </si>
  <si>
    <r>
      <t>※</t>
    </r>
    <r>
      <rPr>
        <u/>
        <sz val="12"/>
        <color rgb="FFFF0000"/>
        <rFont val="ＭＳ ゴシック"/>
        <family val="3"/>
        <charset val="128"/>
      </rPr>
      <t>令和７年12月１日時点</t>
    </r>
    <r>
      <rPr>
        <u/>
        <sz val="12"/>
        <color theme="1"/>
        <rFont val="ＭＳ ゴシック"/>
        <family val="3"/>
        <charset val="128"/>
      </rPr>
      <t>の情報を記載してください。</t>
    </r>
    <phoneticPr fontId="3"/>
  </si>
  <si>
    <t>Ｃ　燃料費支援事業</t>
    <phoneticPr fontId="3"/>
  </si>
  <si>
    <t>台</t>
    <rPh sb="0" eb="1">
      <t>ダイ</t>
    </rPh>
    <phoneticPr fontId="3"/>
  </si>
  <si>
    <t>合計台数</t>
    <phoneticPr fontId="3"/>
  </si>
  <si>
    <t>申請合計
金額【ｃ】</t>
    <phoneticPr fontId="3"/>
  </si>
  <si>
    <t>Ｃ　燃料費支援事業</t>
    <rPh sb="2" eb="5">
      <t>ネンリョウヒ</t>
    </rPh>
    <rPh sb="5" eb="7">
      <t>シエン</t>
    </rPh>
    <rPh sb="7" eb="9">
      <t>ジギョウ</t>
    </rPh>
    <phoneticPr fontId="3"/>
  </si>
  <si>
    <t>申請額合計
（a＋b＋ｃ）</t>
    <phoneticPr fontId="3"/>
  </si>
  <si>
    <r>
      <rPr>
        <sz val="12"/>
        <rFont val="ＭＳ ゴシック"/>
        <family val="3"/>
        <charset val="128"/>
      </rPr>
      <t>　（</t>
    </r>
    <r>
      <rPr>
        <u/>
        <sz val="12"/>
        <rFont val="ＭＳ ゴシック"/>
        <family val="3"/>
        <charset val="128"/>
      </rPr>
      <t>施設ごとに申請することも可能ですが、申請は法人名等で申請ください。）</t>
    </r>
    <phoneticPr fontId="3"/>
  </si>
  <si>
    <t>※令和７年12月１日時点の情報を記載してください。</t>
    <phoneticPr fontId="3"/>
  </si>
  <si>
    <t>当該補助金の全額を光熱費・食材費・燃料費に支出し、目的外には使用しません。</t>
    <rPh sb="0" eb="2">
      <t>トウガイ</t>
    </rPh>
    <rPh sb="2" eb="5">
      <t>ホジョキン</t>
    </rPh>
    <rPh sb="6" eb="8">
      <t>ゼンガク</t>
    </rPh>
    <rPh sb="9" eb="12">
      <t>コウネツヒ</t>
    </rPh>
    <rPh sb="13" eb="16">
      <t>ショクザイヒ</t>
    </rPh>
    <rPh sb="17" eb="20">
      <t>ネンリョウヒ</t>
    </rPh>
    <rPh sb="21" eb="23">
      <t>シシュツ</t>
    </rPh>
    <rPh sb="25" eb="28">
      <t>モクテキガイ</t>
    </rPh>
    <rPh sb="30" eb="32">
      <t>シヨウ</t>
    </rPh>
    <phoneticPr fontId="3"/>
  </si>
  <si>
    <t>申請する自動車台数と申請金額
（18,000円／台）</t>
    <phoneticPr fontId="3"/>
  </si>
  <si>
    <t>都道府県名</t>
  </si>
  <si>
    <t>事業所</t>
    <rPh sb="0" eb="3">
      <t>ジギョウショ</t>
    </rPh>
    <phoneticPr fontId="3"/>
  </si>
  <si>
    <t>個人</t>
    <rPh sb="0" eb="2">
      <t>コジン</t>
    </rPh>
    <phoneticPr fontId="3"/>
  </si>
  <si>
    <t>その他</t>
    <rPh sb="2" eb="3">
      <t>タ</t>
    </rPh>
    <phoneticPr fontId="3"/>
  </si>
  <si>
    <t>（民間）通所系　就労選択支援</t>
    <rPh sb="10" eb="12">
      <t>センタク</t>
    </rPh>
    <phoneticPr fontId="3"/>
  </si>
  <si>
    <t>（公立・公的）通所系　自立訓練（生活訓練）</t>
    <phoneticPr fontId="3"/>
  </si>
  <si>
    <t>（公立・公的）通所系　就労選択支援</t>
    <rPh sb="13" eb="15">
      <t>センタク</t>
    </rPh>
    <phoneticPr fontId="3"/>
  </si>
  <si>
    <t>①登録番号（ナンバー)</t>
    <phoneticPr fontId="3"/>
  </si>
  <si>
    <t>②事業所・施設名</t>
    <rPh sb="1" eb="4">
      <t>ジギョウショ</t>
    </rPh>
    <rPh sb="5" eb="7">
      <t>シセツ</t>
    </rPh>
    <rPh sb="7" eb="8">
      <t>メイ</t>
    </rPh>
    <phoneticPr fontId="3"/>
  </si>
  <si>
    <t>③事業所番号
(10桁)</t>
    <rPh sb="1" eb="4">
      <t>ジギョウショ</t>
    </rPh>
    <rPh sb="4" eb="6">
      <t>バンゴウ</t>
    </rPh>
    <rPh sb="10" eb="11">
      <t>ケタ</t>
    </rPh>
    <phoneticPr fontId="3"/>
  </si>
  <si>
    <t>④サービス種別</t>
    <rPh sb="5" eb="6">
      <t>タネ</t>
    </rPh>
    <phoneticPr fontId="3"/>
  </si>
  <si>
    <t>⑤所有者</t>
    <rPh sb="1" eb="4">
      <t>ショユウシャ</t>
    </rPh>
    <phoneticPr fontId="3"/>
  </si>
  <si>
    <t>社会福祉法人　○○会</t>
    <rPh sb="0" eb="4">
      <t>シャカイフクシ</t>
    </rPh>
    <rPh sb="4" eb="6">
      <t>ホウジン</t>
    </rPh>
    <rPh sb="9" eb="10">
      <t>カイ</t>
    </rPh>
    <phoneticPr fontId="3"/>
  </si>
  <si>
    <t>シャカイフクシホウジン　○○カイ</t>
    <phoneticPr fontId="3"/>
  </si>
  <si>
    <t>123－4567</t>
    <phoneticPr fontId="3"/>
  </si>
  <si>
    <t>京都</t>
    <rPh sb="0" eb="2">
      <t>キョウト</t>
    </rPh>
    <phoneticPr fontId="3"/>
  </si>
  <si>
    <t>府</t>
  </si>
  <si>
    <t>○○市△△</t>
    <rPh sb="2" eb="3">
      <t>シ</t>
    </rPh>
    <phoneticPr fontId="3"/>
  </si>
  <si>
    <t>京都　太郎</t>
    <phoneticPr fontId="3"/>
  </si>
  <si>
    <t>キョウト タロウ</t>
    <phoneticPr fontId="3"/>
  </si>
  <si>
    <t>理事長</t>
    <rPh sb="0" eb="3">
      <t>リジチョウ</t>
    </rPh>
    <phoneticPr fontId="3"/>
  </si>
  <si>
    <t>京都　次郎</t>
    <rPh sb="0" eb="2">
      <t>キョウト</t>
    </rPh>
    <rPh sb="3" eb="5">
      <t>ジロウ</t>
    </rPh>
    <phoneticPr fontId="3"/>
  </si>
  <si>
    <t>XXX@XXXXXXX</t>
    <phoneticPr fontId="3"/>
  </si>
  <si>
    <t>1234</t>
    <phoneticPr fontId="3"/>
  </si>
  <si>
    <t>○○○</t>
    <phoneticPr fontId="3"/>
  </si>
  <si>
    <t>8</t>
    <phoneticPr fontId="3"/>
  </si>
  <si>
    <t>9</t>
    <phoneticPr fontId="3"/>
  </si>
  <si>
    <t>0</t>
    <phoneticPr fontId="3"/>
  </si>
  <si>
    <t>京都あ・1234</t>
    <rPh sb="0" eb="2">
      <t>キョウト</t>
    </rPh>
    <phoneticPr fontId="3"/>
  </si>
  <si>
    <t>別記様式　〈障害者施設等〉</t>
    <phoneticPr fontId="3"/>
  </si>
  <si>
    <t>（申請日）令和　　 年 　　月 　　日</t>
    <phoneticPr fontId="3"/>
  </si>
  <si>
    <t>申請者に関する情報</t>
    <phoneticPr fontId="3"/>
  </si>
  <si>
    <t>代表者職名（理事長等）</t>
    <rPh sb="0" eb="3">
      <t>ダイヒョウシャ</t>
    </rPh>
    <rPh sb="3" eb="5">
      <t>ショクメイ</t>
    </rPh>
    <rPh sb="6" eb="9">
      <t>リジチョウ</t>
    </rPh>
    <rPh sb="9" eb="10">
      <t>トウ</t>
    </rPh>
    <phoneticPr fontId="3"/>
  </si>
  <si>
    <t>代表者名</t>
    <rPh sb="0" eb="4">
      <t>ダイヒョウシャメイ</t>
    </rPh>
    <phoneticPr fontId="3"/>
  </si>
  <si>
    <t>法人名</t>
    <rPh sb="0" eb="3">
      <t>ホウジンメイ</t>
    </rPh>
    <phoneticPr fontId="3"/>
  </si>
  <si>
    <t>法人所在地
※番地や建物名まで記載してください。</t>
    <phoneticPr fontId="3"/>
  </si>
  <si>
    <t>都道府県名</t>
    <rPh sb="0" eb="5">
      <t>トドウフケンメイ</t>
    </rPh>
    <phoneticPr fontId="3"/>
  </si>
  <si>
    <t>※都道府県名から後を、番地や建物名まで記載してください。</t>
    <phoneticPr fontId="3"/>
  </si>
  <si>
    <t>担当者電話番号(内線等)</t>
    <phoneticPr fontId="3"/>
  </si>
  <si>
    <t>京都府知事から検査、報告又は是正のための措置の求めがあった場合はこれに応じます。</t>
  </si>
  <si>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</si>
  <si>
    <t>申請内容</t>
    <rPh sb="0" eb="2">
      <t>シンセイ</t>
    </rPh>
    <rPh sb="2" eb="4">
      <t>ナイヨウ</t>
    </rPh>
    <phoneticPr fontId="3"/>
  </si>
  <si>
    <t>➁事業所番号
(10桁)</t>
    <phoneticPr fontId="3"/>
  </si>
  <si>
    <t>単独・多機能の別</t>
    <phoneticPr fontId="3"/>
  </si>
  <si>
    <t>③サービス種別</t>
    <phoneticPr fontId="3"/>
  </si>
  <si>
    <t>入所系・通所系</t>
    <rPh sb="0" eb="3">
      <t>ニュウショケイ</t>
    </rPh>
    <rPh sb="4" eb="6">
      <t>ツウショ</t>
    </rPh>
    <rPh sb="6" eb="7">
      <t>ケイ</t>
    </rPh>
    <phoneticPr fontId="3"/>
  </si>
  <si>
    <t>④定員</t>
    <phoneticPr fontId="3"/>
  </si>
  <si>
    <t>④のうち短期入所の定員数</t>
    <phoneticPr fontId="3"/>
  </si>
  <si>
    <t>⑤単価</t>
    <phoneticPr fontId="3"/>
  </si>
  <si>
    <t>⑥申請額
入所・通所：④×⑤
訪問：１×⑤</t>
    <phoneticPr fontId="3"/>
  </si>
  <si>
    <t>光熱費小計（a）</t>
    <phoneticPr fontId="3"/>
  </si>
  <si>
    <t>食材費小計（b）</t>
    <phoneticPr fontId="3"/>
  </si>
  <si>
    <t>　（施設ごとに申請することも可能ですが、申請は法人名等で申請ください。）</t>
  </si>
  <si>
    <t>収支予算及び収支決算見込</t>
    <phoneticPr fontId="3"/>
  </si>
  <si>
    <t>Ａ．光熱費支援事業</t>
    <phoneticPr fontId="3"/>
  </si>
  <si>
    <t>補助金収入</t>
    <rPh sb="0" eb="3">
      <t>ホジョキン</t>
    </rPh>
    <rPh sb="3" eb="5">
      <t>シュウニュウ</t>
    </rPh>
    <phoneticPr fontId="3"/>
  </si>
  <si>
    <t>Ｂ．食材費支援事業</t>
    <rPh sb="2" eb="5">
      <t>ショクザイヒ</t>
    </rPh>
    <phoneticPr fontId="3"/>
  </si>
  <si>
    <t>食材費</t>
    <rPh sb="0" eb="2">
      <t>ショクザイ</t>
    </rPh>
    <rPh sb="2" eb="3">
      <t>ヒ</t>
    </rPh>
    <phoneticPr fontId="3"/>
  </si>
  <si>
    <t>燃料費</t>
    <rPh sb="0" eb="3">
      <t>ネンリョウヒ</t>
    </rPh>
    <phoneticPr fontId="3"/>
  </si>
  <si>
    <t>Ｃ．燃料費支援事業</t>
    <rPh sb="2" eb="5">
      <t>ネンリョウヒ</t>
    </rPh>
    <rPh sb="5" eb="7">
      <t>シエン</t>
    </rPh>
    <phoneticPr fontId="3"/>
  </si>
  <si>
    <t>・</t>
  </si>
  <si>
    <t>（別紙）口座振替依頼書</t>
  </si>
  <si>
    <r>
      <rPr>
        <sz val="13"/>
        <rFont val="ＭＳ ゴシック"/>
        <family val="3"/>
        <charset val="128"/>
      </rPr>
      <t>振込先口座の通帳の写し（表紙裏の口座名義がカタカナで記載されているページ及び表の口座名義人が記載されているページ）</t>
    </r>
    <rPh sb="0" eb="3">
      <t>フリコミサキ</t>
    </rPh>
    <rPh sb="3" eb="5">
      <t>コウザ</t>
    </rPh>
    <rPh sb="6" eb="8">
      <t>ツウチョウ</t>
    </rPh>
    <rPh sb="9" eb="10">
      <t>ウツ</t>
    </rPh>
    <phoneticPr fontId="3"/>
  </si>
  <si>
    <t>【添付資料】</t>
    <phoneticPr fontId="3"/>
  </si>
  <si>
    <t>【申立事項】</t>
    <phoneticPr fontId="3"/>
  </si>
  <si>
    <t xml:space="preserve">⑥申請額
入所・通所：④×⑤
</t>
    <phoneticPr fontId="3"/>
  </si>
  <si>
    <t xml:space="preserve">⑥申請額
入所・通所：④×⑤
</t>
    <rPh sb="1" eb="3">
      <t>シンセイ</t>
    </rPh>
    <rPh sb="3" eb="4">
      <t>ガク</t>
    </rPh>
    <phoneticPr fontId="3"/>
  </si>
  <si>
    <t>社会福祉法人　○○会</t>
    <phoneticPr fontId="3"/>
  </si>
  <si>
    <t>キョウト　タロウ</t>
    <phoneticPr fontId="3"/>
  </si>
  <si>
    <t>○○市△△</t>
    <phoneticPr fontId="3"/>
  </si>
  <si>
    <t>②車両種別</t>
    <rPh sb="1" eb="3">
      <t>シャリョウ</t>
    </rPh>
    <rPh sb="3" eb="5">
      <t>シュベツ</t>
    </rPh>
    <phoneticPr fontId="3"/>
  </si>
  <si>
    <t>③所有者</t>
    <phoneticPr fontId="3"/>
  </si>
  <si>
    <t>④事業所・施設名</t>
    <phoneticPr fontId="3"/>
  </si>
  <si>
    <t>⑤事業所番号
(10桁)</t>
    <phoneticPr fontId="3"/>
  </si>
  <si>
    <t>⑥サービス種別</t>
    <phoneticPr fontId="3"/>
  </si>
  <si>
    <t>京都い・1234</t>
    <rPh sb="0" eb="2">
      <t>キョウト</t>
    </rPh>
    <phoneticPr fontId="3"/>
  </si>
  <si>
    <t>（公立・公的）入所系　福祉型障害児入所施設</t>
    <phoneticPr fontId="3"/>
  </si>
  <si>
    <t>（公立・公的）入所系　医療型障害児入所施設</t>
    <phoneticPr fontId="3"/>
  </si>
  <si>
    <t>（公立・公的）入所系　共同生活援助</t>
    <phoneticPr fontId="3"/>
  </si>
  <si>
    <t>（公立・公的）入所系　療養介護</t>
    <phoneticPr fontId="3"/>
  </si>
  <si>
    <t>（公立・公的）入所系　短期入所併設</t>
    <phoneticPr fontId="3"/>
  </si>
  <si>
    <t>（公立・公的）入所系　短期入所単独</t>
    <phoneticPr fontId="3"/>
  </si>
  <si>
    <t>（公立・公的）入所系　宿泊型自立訓練</t>
    <phoneticPr fontId="3"/>
  </si>
  <si>
    <t>（公立・公的）通所系　生活介護</t>
    <phoneticPr fontId="3"/>
  </si>
  <si>
    <t>（公立・公的）通所系　自立訓練（機能訓練）</t>
    <phoneticPr fontId="3"/>
  </si>
  <si>
    <t>（公立・公的）通所系　就労移行支援</t>
    <phoneticPr fontId="3"/>
  </si>
  <si>
    <t>（公立・公的）通所系　就労継続支援Ａ型</t>
    <phoneticPr fontId="3"/>
  </si>
  <si>
    <t>（公立・公的）通所系　就労継続支援Ｂ型</t>
    <phoneticPr fontId="3"/>
  </si>
  <si>
    <t>（公立・公的）通所系　児童発達支援</t>
    <phoneticPr fontId="3"/>
  </si>
  <si>
    <r>
      <t xml:space="preserve">下記について、相違ないことを確認の上、チェックボックスをチェックしてください。
</t>
    </r>
    <r>
      <rPr>
        <b/>
        <u/>
        <sz val="13"/>
        <color theme="1"/>
        <rFont val="ＭＳ ゴシック"/>
        <family val="3"/>
        <charset val="128"/>
      </rPr>
      <t>※全ての項目がチェックされていないと申請できません。</t>
    </r>
    <rPh sb="0" eb="2">
      <t>カキ</t>
    </rPh>
    <rPh sb="7" eb="9">
      <t>ソウイ</t>
    </rPh>
    <rPh sb="14" eb="16">
      <t>カクニン</t>
    </rPh>
    <rPh sb="17" eb="18">
      <t>ウエ</t>
    </rPh>
    <rPh sb="41" eb="42">
      <t>スベ</t>
    </rPh>
    <rPh sb="44" eb="46">
      <t>コウモク</t>
    </rPh>
    <rPh sb="58" eb="60">
      <t>シンセイ</t>
    </rPh>
    <phoneticPr fontId="3"/>
  </si>
  <si>
    <r>
      <t>※</t>
    </r>
    <r>
      <rPr>
        <b/>
        <u/>
        <sz val="13"/>
        <color rgb="FFFF0000"/>
        <rFont val="ＭＳ ゴシック"/>
        <family val="3"/>
        <charset val="128"/>
      </rPr>
      <t>令和７年12月１日時点</t>
    </r>
    <r>
      <rPr>
        <b/>
        <u/>
        <sz val="13"/>
        <color theme="1"/>
        <rFont val="ＭＳ ゴシック"/>
        <family val="3"/>
        <charset val="128"/>
      </rPr>
      <t>の情報を記載してください。</t>
    </r>
    <phoneticPr fontId="3"/>
  </si>
  <si>
    <t>　　　　　　‐</t>
    <phoneticPr fontId="3"/>
  </si>
  <si>
    <t>都・道・府・県</t>
  </si>
  <si>
    <t>①登録番号
（ナンバー)</t>
    <phoneticPr fontId="3"/>
  </si>
  <si>
    <t>A．光熱費支援事業</t>
    <rPh sb="2" eb="5">
      <t>コウネツヒ</t>
    </rPh>
    <rPh sb="5" eb="7">
      <t>シエン</t>
    </rPh>
    <rPh sb="7" eb="9">
      <t>ジギョウ</t>
    </rPh>
    <phoneticPr fontId="3"/>
  </si>
  <si>
    <t>B．食材費支援事業</t>
    <rPh sb="2" eb="5">
      <t>ショクザイヒ</t>
    </rPh>
    <rPh sb="5" eb="7">
      <t>シエン</t>
    </rPh>
    <rPh sb="7" eb="9">
      <t>ジギョウ</t>
    </rPh>
    <phoneticPr fontId="3"/>
  </si>
  <si>
    <t>C．燃料費支援事業</t>
    <rPh sb="2" eb="5">
      <t>ネンリョウヒ</t>
    </rPh>
    <rPh sb="5" eb="7">
      <t>シエン</t>
    </rPh>
    <rPh sb="7" eb="9">
      <t>ジギョウ</t>
    </rPh>
    <phoneticPr fontId="3"/>
  </si>
  <si>
    <t>　123-4567</t>
    <phoneticPr fontId="3"/>
  </si>
  <si>
    <t>京都　次郎</t>
    <phoneticPr fontId="3"/>
  </si>
  <si>
    <t>○○○</t>
  </si>
  <si>
    <t>京都府知事　西脇　隆俊　様</t>
    <rPh sb="0" eb="3">
      <t>キョウトフ</t>
    </rPh>
    <rPh sb="3" eb="5">
      <t>チジ</t>
    </rPh>
    <rPh sb="6" eb="8">
      <t>ニシワキ</t>
    </rPh>
    <rPh sb="9" eb="10">
      <t>リュウ</t>
    </rPh>
    <rPh sb="10" eb="11">
      <t>トシ</t>
    </rPh>
    <rPh sb="12" eb="13">
      <t>サマ</t>
    </rPh>
    <phoneticPr fontId="3"/>
  </si>
  <si>
    <t>京都府知事　西脇　隆俊　様</t>
    <phoneticPr fontId="3"/>
  </si>
  <si>
    <t>（民間）自動車</t>
    <rPh sb="1" eb="3">
      <t>ミンカン</t>
    </rPh>
    <rPh sb="4" eb="7">
      <t>ジドウシャ</t>
    </rPh>
    <phoneticPr fontId="3"/>
  </si>
  <si>
    <t>（民間）自動二輪車等</t>
    <rPh sb="1" eb="3">
      <t>ミンカン</t>
    </rPh>
    <rPh sb="4" eb="6">
      <t>ジドウ</t>
    </rPh>
    <rPh sb="6" eb="9">
      <t>ニリンシャ</t>
    </rPh>
    <rPh sb="9" eb="10">
      <t>トウ</t>
    </rPh>
    <phoneticPr fontId="3"/>
  </si>
  <si>
    <t>（公）自動車</t>
    <rPh sb="1" eb="2">
      <t>コウ</t>
    </rPh>
    <rPh sb="3" eb="6">
      <t>ジドウシャ</t>
    </rPh>
    <phoneticPr fontId="3"/>
  </si>
  <si>
    <t>（公）自動二輪車等</t>
    <rPh sb="1" eb="2">
      <t>コウ</t>
    </rPh>
    <rPh sb="3" eb="5">
      <t>ジドウ</t>
    </rPh>
    <rPh sb="5" eb="8">
      <t>ニリンシャ</t>
    </rPh>
    <rPh sb="8" eb="9">
      <t>トウ</t>
    </rPh>
    <phoneticPr fontId="3"/>
  </si>
  <si>
    <t>合計</t>
    <phoneticPr fontId="3"/>
  </si>
  <si>
    <t>京都う・1234</t>
    <rPh sb="0" eb="2">
      <t>キョウト</t>
    </rPh>
    <phoneticPr fontId="3"/>
  </si>
  <si>
    <t>△△△</t>
    <phoneticPr fontId="3"/>
  </si>
  <si>
    <t>申請する自動車台数と申請金額
（民間：18,000円／台、公：9,000／台）</t>
    <rPh sb="16" eb="18">
      <t>ミンカン</t>
    </rPh>
    <rPh sb="29" eb="30">
      <t>コウ</t>
    </rPh>
    <rPh sb="37" eb="38">
      <t>ダイ</t>
    </rPh>
    <phoneticPr fontId="3"/>
  </si>
  <si>
    <t>申請する自動二輪車等台数と申請金額
（民間：3,000円／台、公：1,500／台）</t>
    <rPh sb="4" eb="6">
      <t>ジドウ</t>
    </rPh>
    <rPh sb="6" eb="10">
      <t>ニリンシャトウ</t>
    </rPh>
    <rPh sb="19" eb="21">
      <t>ミンカン</t>
    </rPh>
    <rPh sb="31" eb="32">
      <t>コウ</t>
    </rPh>
    <rPh sb="39" eb="40">
      <t>ダイ</t>
    </rPh>
    <phoneticPr fontId="3"/>
  </si>
  <si>
    <t>令和７年度京都府医療機関等物価高騰対策事業等交付金申請書兼実績報告書</t>
    <rPh sb="21" eb="22">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</si>
</sst>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_);[Red]\(0\)"/>
    <numFmt numFmtId="178" formatCode="#,##0_ "/>
    <numFmt numFmtId="179" formatCode="#,##0_ ;[Red]\-#,##0\ "/>
  </numFmts>
  <fonts count="42">
    <font>
      <sz val="11"/>
      <color theme="1"/>
      <name val="Yu Gothic"/>
      <family val="2"/>
      <scheme val="minor"/>
    </font>
    <font>
      <sz val="11"/>
      <color theme="1"/>
      <name val="Yu Gothic"/>
      <family val="2"/>
      <scheme val="minor"/>
    </font>
    <font>
      <sz val="14"/>
      <color theme="1"/>
      <name val="ＭＳ ゴシック"/>
      <family val="3"/>
      <charset val="128"/>
    </font>
    <font>
      <sz val="6"/>
      <name val="Yu Gothic"/>
      <family val="3"/>
      <charset val="128"/>
      <scheme val="minor"/>
    </font>
    <font>
      <sz val="11"/>
      <color theme="1"/>
      <name val="ＭＳ ゴシック"/>
      <family val="3"/>
      <charset val="128"/>
    </font>
    <font>
      <sz val="12"/>
      <color theme="1"/>
      <name val="ＭＳ ゴシック"/>
      <family val="3"/>
      <charset val="128"/>
    </font>
    <font>
      <sz val="12"/>
      <color theme="1"/>
      <name val="ＭＳ 明朝"/>
      <family val="1"/>
      <charset val="128"/>
    </font>
    <font>
      <sz val="14"/>
      <name val="ＭＳ ゴシック"/>
      <family val="3"/>
      <charset val="128"/>
    </font>
    <font>
      <sz val="6"/>
      <color theme="1"/>
      <name val="ＭＳ ゴシック"/>
      <family val="3"/>
      <charset val="128"/>
    </font>
    <font>
      <sz val="10"/>
      <color theme="1"/>
      <name val="ＭＳ ゴシック"/>
      <family val="3"/>
      <charset val="128"/>
    </font>
    <font>
      <sz val="12"/>
      <name val="ＭＳ ゴシック"/>
      <family val="3"/>
      <charset val="128"/>
    </font>
    <font>
      <b/>
      <sz val="12"/>
      <color theme="1"/>
      <name val="ＭＳ ゴシック"/>
      <family val="3"/>
      <charset val="128"/>
    </font>
    <font>
      <sz val="12"/>
      <color theme="1"/>
      <name val="Yu Gothic"/>
      <family val="2"/>
      <scheme val="minor"/>
    </font>
    <font>
      <u/>
      <sz val="12"/>
      <color theme="1"/>
      <name val="ＭＳ ゴシック"/>
      <family val="3"/>
      <charset val="128"/>
    </font>
    <font>
      <u/>
      <sz val="12"/>
      <color rgb="FFFF0000"/>
      <name val="ＭＳ ゴシック"/>
      <family val="3"/>
      <charset val="128"/>
    </font>
    <font>
      <sz val="20"/>
      <color rgb="FFFF0000"/>
      <name val="ＭＳ ゴシック"/>
      <family val="3"/>
      <charset val="128"/>
    </font>
    <font>
      <sz val="20"/>
      <color rgb="FFFF0000"/>
      <name val="Yu Gothic"/>
      <family val="2"/>
      <scheme val="minor"/>
    </font>
    <font>
      <u/>
      <sz val="12"/>
      <name val="ＭＳ ゴシック"/>
      <family val="3"/>
      <charset val="128"/>
    </font>
    <font>
      <b/>
      <sz val="12"/>
      <color theme="1"/>
      <name val="Yu Gothic"/>
      <family val="2"/>
      <scheme val="minor"/>
    </font>
    <font>
      <b/>
      <sz val="12"/>
      <color rgb="FFFF0000"/>
      <name val="Yu Gothic"/>
      <family val="2"/>
      <scheme val="minor"/>
    </font>
    <font>
      <sz val="11"/>
      <color rgb="FFFF0000"/>
      <name val="Yu Gothic"/>
      <family val="2"/>
      <scheme val="minor"/>
    </font>
    <font>
      <sz val="14"/>
      <color theme="1"/>
      <name val="Yu Gothic"/>
      <family val="2"/>
      <scheme val="minor"/>
    </font>
    <font>
      <sz val="11"/>
      <name val="Yu Gothic"/>
      <family val="2"/>
      <scheme val="minor"/>
    </font>
    <font>
      <sz val="16"/>
      <name val="ＭＳ ゴシック"/>
      <family val="3"/>
      <charset val="128"/>
    </font>
    <font>
      <sz val="11"/>
      <name val="ＭＳ ゴシック"/>
      <family val="3"/>
      <charset val="128"/>
    </font>
    <font>
      <sz val="12"/>
      <name val="ＭＳ 明朝"/>
      <family val="1"/>
      <charset val="128"/>
    </font>
    <font>
      <sz val="10"/>
      <name val="ＭＳ ゴシック"/>
      <family val="3"/>
      <charset val="128"/>
    </font>
    <font>
      <b/>
      <sz val="14"/>
      <name val="ＭＳ ゴシック"/>
      <family val="3"/>
      <charset val="128"/>
    </font>
    <font>
      <sz val="14"/>
      <name val="Yu Gothic"/>
      <family val="3"/>
      <charset val="128"/>
      <scheme val="minor"/>
    </font>
    <font>
      <sz val="14"/>
      <name val="Yu Gothic"/>
      <family val="2"/>
      <scheme val="minor"/>
    </font>
    <font>
      <sz val="16"/>
      <color rgb="FFFF0000"/>
      <name val="ＭＳ ゴシック"/>
      <family val="3"/>
      <charset val="128"/>
    </font>
    <font>
      <b/>
      <sz val="10"/>
      <color theme="1"/>
      <name val="ＭＳ ゴシック"/>
      <family val="3"/>
      <charset val="128"/>
    </font>
    <font>
      <b/>
      <sz val="20"/>
      <color rgb="FFFF0000"/>
      <name val="ＭＳ ゴシック"/>
      <family val="3"/>
      <charset val="128"/>
    </font>
    <font>
      <b/>
      <sz val="20"/>
      <color rgb="FFFF0000"/>
      <name val="Yu Gothic"/>
      <family val="2"/>
      <scheme val="minor"/>
    </font>
    <font>
      <b/>
      <sz val="11"/>
      <color theme="1"/>
      <name val="ＭＳ ゴシック"/>
      <family val="3"/>
      <charset val="128"/>
    </font>
    <font>
      <u/>
      <sz val="11"/>
      <color theme="10"/>
      <name val="Yu Gothic"/>
      <family val="2"/>
      <scheme val="minor"/>
    </font>
    <font>
      <sz val="13"/>
      <name val="ＭＳ ゴシック"/>
      <family val="3"/>
      <charset val="128"/>
    </font>
    <font>
      <sz val="16"/>
      <color theme="1"/>
      <name val="ＭＳ ゴシック"/>
      <family val="3"/>
      <charset val="128"/>
    </font>
    <font>
      <sz val="13"/>
      <color theme="1"/>
      <name val="ＭＳ ゴシック"/>
      <family val="3"/>
      <charset val="128"/>
    </font>
    <font>
      <b/>
      <u/>
      <sz val="13"/>
      <color theme="1"/>
      <name val="ＭＳ ゴシック"/>
      <family val="3"/>
      <charset val="128"/>
    </font>
    <font>
      <b/>
      <sz val="14"/>
      <color rgb="FFFF0000"/>
      <name val="ＭＳ ゴシック"/>
      <family val="3"/>
      <charset val="128"/>
    </font>
    <font>
      <b/>
      <u/>
      <sz val="13"/>
      <color rgb="FFFF0000"/>
      <name val="ＭＳ 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76">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bottom style="medium">
        <color auto="1"/>
      </bottom>
      <diagonal/>
    </border>
    <border>
      <left style="dashed">
        <color auto="1"/>
      </left>
      <right/>
      <top style="medium">
        <color auto="1"/>
      </top>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medium">
        <color auto="1"/>
      </bottom>
      <diagonal/>
    </border>
    <border>
      <left style="dashed">
        <color auto="1"/>
      </left>
      <right/>
      <top style="medium">
        <color auto="1"/>
      </top>
      <bottom style="thin">
        <color auto="1"/>
      </bottom>
      <diagonal/>
    </border>
    <border>
      <left style="dashed">
        <color auto="1"/>
      </left>
      <right/>
      <top style="thin">
        <color auto="1"/>
      </top>
      <bottom style="thin">
        <color auto="1"/>
      </bottom>
      <diagonal/>
    </border>
    <border>
      <left style="dashed">
        <color auto="1"/>
      </left>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style="medium">
        <color auto="1"/>
      </right>
      <top/>
      <bottom style="thin">
        <color indexed="64"/>
      </bottom>
      <diagonal/>
    </border>
    <border>
      <left style="thin">
        <color auto="1"/>
      </left>
      <right style="thin">
        <color auto="1"/>
      </right>
      <top/>
      <bottom style="medium">
        <color auto="1"/>
      </bottom>
      <diagonal/>
    </border>
    <border>
      <left style="medium">
        <color indexed="64"/>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35" fillId="0" borderId="0" applyNumberFormat="0" applyFill="0" applyBorder="0" applyAlignment="0" applyProtection="0"/>
  </cellStyleXfs>
  <cellXfs count="1031">
    <xf numFmtId="0" fontId="0" fillId="0" borderId="0" xfId="0"/>
    <xf numFmtId="0" fontId="0" fillId="0" borderId="0" xfId="0" applyProtection="1">
      <protection locked="0"/>
    </xf>
    <xf numFmtId="0" fontId="2" fillId="0" borderId="0" xfId="0" applyFont="1" applyProtection="1">
      <protection locked="0"/>
    </xf>
    <xf numFmtId="0" fontId="4" fillId="0" borderId="0" xfId="0" applyFont="1" applyProtection="1">
      <protection locked="0"/>
    </xf>
    <xf numFmtId="0" fontId="2" fillId="0" borderId="32" xfId="0" applyFont="1" applyBorder="1" applyProtection="1">
      <protection locked="0"/>
    </xf>
    <xf numFmtId="0" fontId="4" fillId="0" borderId="33" xfId="0" applyFont="1" applyBorder="1" applyProtection="1">
      <protection locked="0"/>
    </xf>
    <xf numFmtId="0" fontId="4" fillId="0" borderId="7" xfId="0" applyFont="1" applyBorder="1" applyProtection="1">
      <protection locked="0"/>
    </xf>
    <xf numFmtId="0" fontId="4" fillId="0" borderId="8" xfId="0" applyFont="1" applyBorder="1" applyProtection="1">
      <protection locked="0"/>
    </xf>
    <xf numFmtId="0" fontId="4" fillId="0" borderId="7" xfId="0" applyFont="1" applyBorder="1" applyAlignment="1" applyProtection="1">
      <alignment wrapText="1"/>
      <protection locked="0"/>
    </xf>
    <xf numFmtId="0" fontId="4" fillId="0" borderId="0" xfId="0" applyFont="1" applyAlignment="1" applyProtection="1">
      <alignment wrapText="1"/>
      <protection locked="0"/>
    </xf>
    <xf numFmtId="0" fontId="2" fillId="0" borderId="7" xfId="0" applyFont="1" applyBorder="1" applyProtection="1">
      <protection locked="0"/>
    </xf>
    <xf numFmtId="0" fontId="5" fillId="0" borderId="0" xfId="0" applyFont="1" applyProtection="1">
      <protection locked="0"/>
    </xf>
    <xf numFmtId="0" fontId="7"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protection locked="0"/>
    </xf>
    <xf numFmtId="0" fontId="5" fillId="0" borderId="13" xfId="0" applyFont="1" applyBorder="1" applyAlignment="1" applyProtection="1">
      <alignment vertical="center"/>
      <protection locked="0"/>
    </xf>
    <xf numFmtId="0" fontId="4" fillId="0" borderId="13" xfId="0" applyFont="1" applyBorder="1" applyAlignment="1" applyProtection="1">
      <alignment vertical="center" textRotation="255"/>
      <protection locked="0"/>
    </xf>
    <xf numFmtId="0" fontId="4" fillId="0" borderId="7" xfId="0" applyFont="1" applyBorder="1" applyAlignment="1" applyProtection="1">
      <alignment vertical="center" textRotation="255"/>
      <protection locked="0"/>
    </xf>
    <xf numFmtId="49" fontId="5" fillId="2" borderId="40" xfId="0" applyNumberFormat="1" applyFont="1" applyFill="1" applyBorder="1" applyAlignment="1" applyProtection="1">
      <alignment horizontal="center" vertical="center"/>
      <protection locked="0"/>
    </xf>
    <xf numFmtId="49" fontId="5" fillId="2" borderId="40" xfId="0" applyNumberFormat="1" applyFont="1" applyFill="1" applyBorder="1" applyAlignment="1" applyProtection="1">
      <alignment horizontal="center" vertical="center" shrinkToFit="1"/>
      <protection locked="0"/>
    </xf>
    <xf numFmtId="49" fontId="5" fillId="2" borderId="28"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38" fontId="5" fillId="3" borderId="3" xfId="1" applyFont="1" applyFill="1" applyBorder="1" applyAlignment="1" applyProtection="1">
      <alignment horizontal="center" vertical="center"/>
    </xf>
    <xf numFmtId="38" fontId="5" fillId="3" borderId="4" xfId="1" applyFont="1" applyFill="1" applyBorder="1" applyAlignment="1" applyProtection="1">
      <alignment horizontal="right" vertical="center"/>
    </xf>
    <xf numFmtId="0" fontId="5" fillId="0" borderId="13" xfId="0" applyFont="1" applyBorder="1" applyAlignment="1" applyProtection="1">
      <alignment horizontal="center" vertical="center"/>
      <protection locked="0"/>
    </xf>
    <xf numFmtId="49" fontId="5" fillId="2" borderId="41" xfId="0" applyNumberFormat="1" applyFont="1" applyFill="1" applyBorder="1" applyAlignment="1" applyProtection="1">
      <alignment horizontal="center" vertical="center"/>
      <protection locked="0"/>
    </xf>
    <xf numFmtId="49" fontId="5" fillId="2" borderId="41" xfId="0" applyNumberFormat="1" applyFont="1" applyFill="1" applyBorder="1" applyAlignment="1" applyProtection="1">
      <alignment horizontal="center" vertical="center" shrinkToFit="1"/>
      <protection locked="0"/>
    </xf>
    <xf numFmtId="49" fontId="5" fillId="2" borderId="43" xfId="0" applyNumberFormat="1" applyFont="1" applyFill="1" applyBorder="1" applyAlignment="1" applyProtection="1">
      <alignment horizontal="center" vertical="center" shrinkToFit="1"/>
      <protection locked="0"/>
    </xf>
    <xf numFmtId="49" fontId="5" fillId="2" borderId="44" xfId="0" applyNumberFormat="1" applyFont="1" applyFill="1" applyBorder="1" applyAlignment="1" applyProtection="1">
      <alignment horizontal="center" vertical="center" shrinkToFit="1"/>
      <protection locked="0"/>
    </xf>
    <xf numFmtId="38" fontId="5" fillId="3" borderId="46" xfId="1" applyFont="1" applyFill="1" applyBorder="1" applyAlignment="1" applyProtection="1">
      <alignment horizontal="center" vertical="center"/>
    </xf>
    <xf numFmtId="38" fontId="5" fillId="3" borderId="45" xfId="1" applyFont="1" applyFill="1" applyBorder="1" applyAlignment="1" applyProtection="1">
      <alignment horizontal="right" vertical="center"/>
    </xf>
    <xf numFmtId="49" fontId="5" fillId="2" borderId="48" xfId="0" applyNumberFormat="1" applyFont="1" applyFill="1" applyBorder="1" applyAlignment="1" applyProtection="1">
      <alignment horizontal="center" vertical="center"/>
      <protection locked="0"/>
    </xf>
    <xf numFmtId="49" fontId="5" fillId="2" borderId="48" xfId="0" applyNumberFormat="1" applyFont="1" applyFill="1" applyBorder="1" applyAlignment="1" applyProtection="1">
      <alignment horizontal="center" vertical="center" shrinkToFit="1"/>
      <protection locked="0"/>
    </xf>
    <xf numFmtId="49" fontId="5" fillId="2" borderId="50" xfId="0" applyNumberFormat="1" applyFont="1" applyFill="1" applyBorder="1" applyAlignment="1" applyProtection="1">
      <alignment horizontal="center" vertical="center" shrinkToFit="1"/>
      <protection locked="0"/>
    </xf>
    <xf numFmtId="49" fontId="5" fillId="2" borderId="51" xfId="0" applyNumberFormat="1" applyFont="1" applyFill="1" applyBorder="1" applyAlignment="1" applyProtection="1">
      <alignment horizontal="center" vertical="center" shrinkToFit="1"/>
      <protection locked="0"/>
    </xf>
    <xf numFmtId="38" fontId="5" fillId="3" borderId="14" xfId="1" applyFont="1" applyFill="1" applyBorder="1" applyAlignment="1" applyProtection="1">
      <alignment horizontal="right" vertical="center"/>
    </xf>
    <xf numFmtId="38" fontId="11" fillId="0" borderId="0" xfId="1" applyFont="1" applyFill="1" applyBorder="1" applyAlignment="1" applyProtection="1">
      <protection locked="0"/>
    </xf>
    <xf numFmtId="0" fontId="9" fillId="2" borderId="53"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38" fontId="5" fillId="0" borderId="0" xfId="1" applyFont="1" applyFill="1" applyBorder="1" applyAlignment="1" applyProtection="1">
      <alignment horizontal="right" vertical="center"/>
      <protection locked="0"/>
    </xf>
    <xf numFmtId="0" fontId="9" fillId="0" borderId="7" xfId="0" applyFont="1" applyBorder="1" applyAlignment="1" applyProtection="1">
      <alignment wrapText="1"/>
      <protection locked="0"/>
    </xf>
    <xf numFmtId="0" fontId="21" fillId="0" borderId="0" xfId="0" applyFont="1" applyProtection="1">
      <protection locked="0"/>
    </xf>
    <xf numFmtId="0" fontId="5" fillId="0" borderId="8" xfId="0" applyFont="1" applyBorder="1" applyAlignment="1" applyProtection="1">
      <alignment vertical="center"/>
      <protection locked="0"/>
    </xf>
    <xf numFmtId="0" fontId="2" fillId="0" borderId="25" xfId="0" applyFont="1" applyBorder="1" applyProtection="1">
      <protection locked="0"/>
    </xf>
    <xf numFmtId="0" fontId="2" fillId="2" borderId="26" xfId="0" applyFont="1" applyFill="1" applyBorder="1" applyProtection="1">
      <protection locked="0"/>
    </xf>
    <xf numFmtId="0" fontId="5" fillId="0" borderId="26"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0" fillId="0" borderId="0" xfId="0" applyAlignment="1">
      <alignment shrinkToFit="1"/>
    </xf>
    <xf numFmtId="176" fontId="10" fillId="2" borderId="5" xfId="1" applyNumberFormat="1" applyFont="1" applyFill="1" applyBorder="1" applyAlignment="1" applyProtection="1">
      <alignment horizontal="center" vertical="center"/>
      <protection locked="0"/>
    </xf>
    <xf numFmtId="176" fontId="10" fillId="2" borderId="57" xfId="1" applyNumberFormat="1" applyFont="1" applyFill="1" applyBorder="1" applyAlignment="1" applyProtection="1">
      <alignment horizontal="center" vertical="center"/>
      <protection locked="0"/>
    </xf>
    <xf numFmtId="176" fontId="10" fillId="2" borderId="15" xfId="1" applyNumberFormat="1" applyFont="1" applyFill="1" applyBorder="1" applyAlignment="1" applyProtection="1">
      <alignment horizontal="center" vertical="center"/>
      <protection locked="0"/>
    </xf>
    <xf numFmtId="38" fontId="11" fillId="0" borderId="0" xfId="1" applyFont="1" applyFill="1" applyBorder="1" applyAlignment="1" applyProtection="1">
      <alignment horizontal="center"/>
      <protection locked="0"/>
    </xf>
    <xf numFmtId="176" fontId="10" fillId="2" borderId="59" xfId="1" applyNumberFormat="1" applyFont="1" applyFill="1" applyBorder="1" applyAlignment="1" applyProtection="1">
      <alignment horizontal="center" vertical="center"/>
      <protection locked="0"/>
    </xf>
    <xf numFmtId="176" fontId="10" fillId="2" borderId="60" xfId="1" applyNumberFormat="1" applyFont="1" applyFill="1" applyBorder="1" applyAlignment="1" applyProtection="1">
      <alignment horizontal="center" vertical="center"/>
      <protection locked="0"/>
    </xf>
    <xf numFmtId="176" fontId="10" fillId="2" borderId="61" xfId="1" applyNumberFormat="1" applyFont="1" applyFill="1" applyBorder="1" applyAlignment="1" applyProtection="1">
      <alignment horizontal="center" vertical="center"/>
      <protection locked="0"/>
    </xf>
    <xf numFmtId="38" fontId="5" fillId="3" borderId="30" xfId="1" applyFont="1" applyFill="1" applyBorder="1" applyAlignment="1" applyProtection="1">
      <alignment horizontal="center" vertical="center"/>
    </xf>
    <xf numFmtId="49" fontId="5" fillId="2" borderId="62" xfId="0" applyNumberFormat="1" applyFont="1" applyFill="1" applyBorder="1" applyAlignment="1" applyProtection="1">
      <alignment horizontal="center" vertical="center" shrinkToFit="1"/>
      <protection locked="0"/>
    </xf>
    <xf numFmtId="49" fontId="0" fillId="2" borderId="44" xfId="0" applyNumberFormat="1" applyFill="1" applyBorder="1" applyAlignment="1" applyProtection="1">
      <alignment horizontal="center" vertical="center" shrinkToFit="1"/>
      <protection locked="0"/>
    </xf>
    <xf numFmtId="49" fontId="0" fillId="2" borderId="63" xfId="0" applyNumberFormat="1" applyFill="1" applyBorder="1" applyAlignment="1" applyProtection="1">
      <alignment horizontal="center" vertical="center" shrinkToFit="1"/>
      <protection locked="0"/>
    </xf>
    <xf numFmtId="0" fontId="2" fillId="0" borderId="31" xfId="0" applyFont="1" applyBorder="1"/>
    <xf numFmtId="0" fontId="4" fillId="0" borderId="32" xfId="0" applyFont="1" applyBorder="1"/>
    <xf numFmtId="0" fontId="2" fillId="0" borderId="32" xfId="0" applyFont="1" applyBorder="1"/>
    <xf numFmtId="0" fontId="4" fillId="0" borderId="7" xfId="0" applyFont="1" applyBorder="1"/>
    <xf numFmtId="0" fontId="5" fillId="0" borderId="8" xfId="0" applyFont="1" applyBorder="1" applyAlignment="1">
      <alignment wrapText="1"/>
    </xf>
    <xf numFmtId="0" fontId="5" fillId="0" borderId="0" xfId="0" applyFont="1"/>
    <xf numFmtId="0" fontId="5" fillId="0" borderId="8" xfId="0" applyFont="1" applyBorder="1"/>
    <xf numFmtId="0" fontId="5" fillId="0" borderId="1" xfId="0" applyFont="1" applyBorder="1" applyAlignment="1">
      <alignment horizontal="center" vertical="center" wrapText="1"/>
    </xf>
    <xf numFmtId="0" fontId="9" fillId="0" borderId="39" xfId="0" applyFont="1" applyBorder="1" applyAlignment="1">
      <alignment vertical="center" wrapText="1"/>
    </xf>
    <xf numFmtId="38" fontId="5" fillId="0" borderId="2" xfId="1" applyFont="1" applyFill="1" applyBorder="1" applyAlignment="1" applyProtection="1">
      <alignment horizontal="right" vertical="center"/>
    </xf>
    <xf numFmtId="38" fontId="5" fillId="0" borderId="47" xfId="1" applyFont="1" applyFill="1" applyBorder="1" applyAlignment="1" applyProtection="1">
      <alignment horizontal="right" vertical="center"/>
    </xf>
    <xf numFmtId="38" fontId="5" fillId="0" borderId="27" xfId="1" applyFont="1" applyFill="1" applyBorder="1" applyAlignment="1" applyProtection="1">
      <alignment horizontal="right" vertical="center"/>
    </xf>
    <xf numFmtId="0" fontId="0" fillId="0" borderId="27" xfId="0" applyBorder="1"/>
    <xf numFmtId="0" fontId="5" fillId="0" borderId="26" xfId="0" applyFont="1" applyBorder="1" applyAlignment="1">
      <alignment vertical="center"/>
    </xf>
    <xf numFmtId="0" fontId="11" fillId="0" borderId="27" xfId="0" applyFont="1" applyBorder="1"/>
    <xf numFmtId="0" fontId="5" fillId="0" borderId="6" xfId="0" applyFont="1" applyBorder="1" applyAlignment="1">
      <alignment horizontal="right" vertical="center"/>
    </xf>
    <xf numFmtId="0" fontId="5" fillId="0" borderId="47" xfId="0" applyFont="1" applyBorder="1" applyAlignment="1">
      <alignment horizontal="right" vertical="center"/>
    </xf>
    <xf numFmtId="0" fontId="5" fillId="0" borderId="16" xfId="0" applyFont="1" applyBorder="1" applyAlignment="1">
      <alignment horizontal="right" vertical="center"/>
    </xf>
    <xf numFmtId="0" fontId="10" fillId="0" borderId="3" xfId="0" applyFont="1" applyBorder="1" applyAlignment="1">
      <alignment horizontal="center" vertical="center"/>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8" xfId="0" applyFont="1" applyBorder="1" applyAlignment="1">
      <alignment horizontal="center" vertical="center"/>
    </xf>
    <xf numFmtId="0" fontId="10" fillId="0" borderId="30" xfId="0" applyFont="1" applyBorder="1" applyAlignment="1">
      <alignment horizontal="center" vertical="center" wrapText="1"/>
    </xf>
    <xf numFmtId="0" fontId="7" fillId="0" borderId="7" xfId="0" applyFont="1" applyBorder="1" applyProtection="1">
      <protection locked="0"/>
    </xf>
    <xf numFmtId="0" fontId="26" fillId="0" borderId="7" xfId="0" applyFont="1" applyBorder="1" applyAlignment="1" applyProtection="1">
      <alignment wrapText="1"/>
      <protection locked="0"/>
    </xf>
    <xf numFmtId="0" fontId="22" fillId="0" borderId="37" xfId="0" applyFont="1" applyBorder="1" applyProtection="1">
      <protection locked="0"/>
    </xf>
    <xf numFmtId="0" fontId="7" fillId="0" borderId="2" xfId="0" applyFont="1" applyBorder="1" applyProtection="1">
      <protection locked="0"/>
    </xf>
    <xf numFmtId="0" fontId="7" fillId="0" borderId="8" xfId="0" applyFont="1" applyBorder="1" applyProtection="1">
      <protection locked="0"/>
    </xf>
    <xf numFmtId="0" fontId="22" fillId="0" borderId="48" xfId="0" applyFont="1" applyBorder="1" applyAlignment="1">
      <alignment horizontal="center"/>
    </xf>
    <xf numFmtId="0" fontId="26" fillId="0" borderId="7" xfId="0" applyFont="1" applyBorder="1" applyProtection="1">
      <protection locked="0"/>
    </xf>
    <xf numFmtId="0" fontId="27" fillId="0" borderId="7" xfId="0" applyFont="1" applyBorder="1" applyAlignment="1" applyProtection="1">
      <alignment horizontal="left" vertical="center"/>
      <protection locked="0"/>
    </xf>
    <xf numFmtId="0" fontId="7" fillId="0" borderId="7" xfId="0" applyFont="1" applyBorder="1"/>
    <xf numFmtId="49" fontId="5" fillId="2" borderId="21" xfId="0" applyNumberFormat="1" applyFont="1" applyFill="1" applyBorder="1" applyAlignment="1" applyProtection="1">
      <alignment horizontal="center" vertical="center"/>
      <protection locked="0"/>
    </xf>
    <xf numFmtId="49" fontId="5" fillId="2" borderId="44" xfId="0" applyNumberFormat="1" applyFont="1" applyFill="1" applyBorder="1" applyAlignment="1" applyProtection="1">
      <alignment horizontal="center" vertical="center"/>
      <protection locked="0"/>
    </xf>
    <xf numFmtId="49" fontId="5" fillId="2" borderId="51" xfId="0" applyNumberFormat="1" applyFont="1" applyFill="1" applyBorder="1" applyAlignment="1" applyProtection="1">
      <alignment horizontal="center" vertical="center"/>
      <protection locked="0"/>
    </xf>
    <xf numFmtId="49" fontId="5" fillId="2" borderId="64" xfId="0" applyNumberFormat="1" applyFont="1" applyFill="1" applyBorder="1" applyAlignment="1" applyProtection="1">
      <alignment vertical="center" shrinkToFit="1"/>
      <protection locked="0"/>
    </xf>
    <xf numFmtId="49" fontId="5" fillId="2" borderId="47" xfId="0" applyNumberFormat="1" applyFont="1" applyFill="1" applyBorder="1" applyAlignment="1" applyProtection="1">
      <alignment vertical="center" shrinkToFit="1"/>
      <protection locked="0"/>
    </xf>
    <xf numFmtId="49" fontId="5" fillId="2" borderId="16" xfId="0" applyNumberFormat="1" applyFont="1" applyFill="1" applyBorder="1" applyAlignment="1" applyProtection="1">
      <alignment vertical="center" shrinkToFit="1"/>
      <protection locked="0"/>
    </xf>
    <xf numFmtId="49" fontId="5" fillId="2" borderId="3" xfId="0" applyNumberFormat="1" applyFont="1" applyFill="1" applyBorder="1" applyAlignment="1" applyProtection="1">
      <alignment horizontal="center" vertical="center"/>
      <protection locked="0"/>
    </xf>
    <xf numFmtId="49" fontId="5" fillId="2" borderId="46" xfId="0" applyNumberFormat="1" applyFont="1" applyFill="1" applyBorder="1" applyAlignment="1" applyProtection="1">
      <alignment horizontal="center" vertical="center"/>
      <protection locked="0"/>
    </xf>
    <xf numFmtId="49" fontId="5" fillId="2" borderId="30" xfId="0" applyNumberFormat="1" applyFont="1" applyFill="1" applyBorder="1" applyAlignment="1" applyProtection="1">
      <alignment horizontal="center" vertical="center"/>
      <protection locked="0"/>
    </xf>
    <xf numFmtId="0" fontId="0" fillId="0" borderId="26" xfId="0" applyBorder="1"/>
    <xf numFmtId="38" fontId="11" fillId="0" borderId="26" xfId="1" applyFont="1" applyFill="1" applyBorder="1" applyAlignment="1" applyProtection="1">
      <alignment horizontal="center"/>
    </xf>
    <xf numFmtId="0" fontId="11" fillId="0" borderId="26" xfId="0" applyFont="1" applyBorder="1" applyProtection="1">
      <protection locked="0"/>
    </xf>
    <xf numFmtId="38" fontId="5" fillId="0" borderId="0" xfId="1" applyFont="1" applyFill="1" applyBorder="1" applyAlignment="1">
      <alignment horizontal="right" vertical="center"/>
    </xf>
    <xf numFmtId="0" fontId="4" fillId="0" borderId="0" xfId="0" applyFont="1"/>
    <xf numFmtId="0" fontId="5" fillId="0" borderId="10" xfId="0" applyFont="1" applyBorder="1" applyAlignment="1">
      <alignment horizontal="center" vertical="center"/>
    </xf>
    <xf numFmtId="0" fontId="5" fillId="0" borderId="46" xfId="0" applyFont="1" applyBorder="1" applyAlignment="1">
      <alignment horizontal="center" vertical="center"/>
    </xf>
    <xf numFmtId="0" fontId="4" fillId="0" borderId="7" xfId="0" applyFont="1" applyBorder="1" applyAlignment="1">
      <alignment horizontal="center" vertical="center" textRotation="255"/>
    </xf>
    <xf numFmtId="0" fontId="0" fillId="0" borderId="8" xfId="0" applyBorder="1" applyProtection="1">
      <protection locked="0"/>
    </xf>
    <xf numFmtId="0" fontId="0" fillId="0" borderId="27" xfId="0" applyBorder="1" applyProtection="1">
      <protection locked="0"/>
    </xf>
    <xf numFmtId="0" fontId="4" fillId="0" borderId="8" xfId="0" applyFont="1" applyBorder="1"/>
    <xf numFmtId="0" fontId="5" fillId="0" borderId="7" xfId="0" applyFont="1" applyBorder="1" applyAlignment="1">
      <alignment horizontal="center" vertical="center" textRotation="255"/>
    </xf>
    <xf numFmtId="38" fontId="15" fillId="0" borderId="0" xfId="1" applyFont="1" applyFill="1" applyBorder="1" applyAlignment="1" applyProtection="1">
      <alignment vertical="center"/>
    </xf>
    <xf numFmtId="38" fontId="16" fillId="0" borderId="0" xfId="1" applyFont="1" applyFill="1" applyBorder="1" applyAlignment="1" applyProtection="1">
      <alignment vertical="center"/>
    </xf>
    <xf numFmtId="38" fontId="5" fillId="3" borderId="10" xfId="1" applyFont="1" applyFill="1" applyBorder="1" applyAlignment="1" applyProtection="1">
      <alignment horizontal="center" vertical="center"/>
    </xf>
    <xf numFmtId="0" fontId="2" fillId="0" borderId="8" xfId="0" applyFont="1" applyBorder="1" applyProtection="1">
      <protection locked="0"/>
    </xf>
    <xf numFmtId="0" fontId="7" fillId="0" borderId="1" xfId="0" applyFont="1" applyBorder="1" applyAlignment="1">
      <alignment vertical="center"/>
    </xf>
    <xf numFmtId="0" fontId="7" fillId="0" borderId="37" xfId="0" applyFont="1" applyBorder="1" applyAlignment="1">
      <alignment vertical="center"/>
    </xf>
    <xf numFmtId="0" fontId="24" fillId="0" borderId="7" xfId="0" applyFont="1" applyBorder="1" applyProtection="1">
      <protection locked="0"/>
    </xf>
    <xf numFmtId="0" fontId="24" fillId="0" borderId="0" xfId="0" applyFont="1" applyProtection="1">
      <protection locked="0"/>
    </xf>
    <xf numFmtId="0" fontId="24" fillId="0" borderId="0" xfId="0" applyFont="1"/>
    <xf numFmtId="0" fontId="24" fillId="0" borderId="8" xfId="0" applyFont="1" applyBorder="1" applyProtection="1">
      <protection locked="0"/>
    </xf>
    <xf numFmtId="0" fontId="5"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2" borderId="0" xfId="0" applyFont="1" applyFill="1" applyAlignment="1" applyProtection="1">
      <alignment wrapText="1"/>
      <protection locked="0"/>
    </xf>
    <xf numFmtId="0" fontId="2" fillId="2" borderId="0" xfId="0" applyFont="1" applyFill="1" applyProtection="1">
      <protection locked="0"/>
    </xf>
    <xf numFmtId="0" fontId="5" fillId="0" borderId="0" xfId="0" applyFont="1" applyAlignment="1">
      <alignment horizontal="left" vertical="center"/>
    </xf>
    <xf numFmtId="0" fontId="2" fillId="2" borderId="0" xfId="0" applyFont="1" applyFill="1" applyAlignment="1" applyProtection="1">
      <alignment vertical="center" wrapText="1"/>
      <protection locked="0"/>
    </xf>
    <xf numFmtId="0" fontId="2" fillId="0" borderId="0" xfId="0" applyFont="1" applyAlignment="1">
      <alignment horizontal="left" vertical="center"/>
    </xf>
    <xf numFmtId="0" fontId="7"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Protection="1">
      <protection locked="0"/>
    </xf>
    <xf numFmtId="0" fontId="11" fillId="0" borderId="0" xfId="0" applyFont="1" applyAlignment="1">
      <alignment horizontal="center" vertical="center"/>
    </xf>
    <xf numFmtId="0" fontId="11" fillId="0" borderId="0" xfId="0" applyFont="1" applyAlignment="1" applyProtection="1">
      <alignment horizontal="right" vertical="center"/>
      <protection locked="0"/>
    </xf>
    <xf numFmtId="0" fontId="5" fillId="0" borderId="8" xfId="0" applyFont="1" applyBorder="1" applyProtection="1">
      <protection locked="0"/>
    </xf>
    <xf numFmtId="0" fontId="13" fillId="0" borderId="0" xfId="0" applyFont="1" applyAlignment="1">
      <alignment horizontal="left" vertical="center"/>
    </xf>
    <xf numFmtId="0" fontId="9" fillId="0" borderId="0" xfId="0" applyFont="1" applyProtection="1">
      <protection locked="0"/>
    </xf>
    <xf numFmtId="0" fontId="11" fillId="0" borderId="0" xfId="0" applyFont="1" applyAlignment="1">
      <alignment vertical="center" wrapText="1"/>
    </xf>
    <xf numFmtId="0" fontId="11"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9" fillId="0" borderId="0" xfId="0" applyFont="1" applyAlignment="1" applyProtection="1">
      <alignment horizontal="center" vertical="center"/>
      <protection locked="0"/>
    </xf>
    <xf numFmtId="0" fontId="20" fillId="0" borderId="0" xfId="0" applyFont="1" applyProtection="1">
      <protection locked="0"/>
    </xf>
    <xf numFmtId="0" fontId="2" fillId="0" borderId="0" xfId="0" applyFont="1" applyAlignment="1" applyProtection="1">
      <alignment horizontal="left" vertical="center"/>
      <protection locked="0"/>
    </xf>
    <xf numFmtId="0" fontId="14" fillId="0" borderId="0" xfId="0" applyFont="1" applyAlignment="1">
      <alignment horizontal="left" vertical="center"/>
    </xf>
    <xf numFmtId="0" fontId="4" fillId="0" borderId="0" xfId="0" applyFont="1" applyAlignment="1">
      <alignment horizontal="center" vertical="center" wrapText="1"/>
    </xf>
    <xf numFmtId="0" fontId="10" fillId="0" borderId="0" xfId="0" applyFont="1" applyAlignment="1">
      <alignment horizontal="left" vertical="center"/>
    </xf>
    <xf numFmtId="0" fontId="5" fillId="0" borderId="0" xfId="0" applyFont="1" applyAlignment="1">
      <alignment vertical="center"/>
    </xf>
    <xf numFmtId="0" fontId="12" fillId="0" borderId="0" xfId="0" applyFont="1"/>
    <xf numFmtId="0" fontId="22" fillId="0" borderId="0" xfId="0" applyFont="1" applyProtection="1">
      <protection locked="0"/>
    </xf>
    <xf numFmtId="0" fontId="7" fillId="4" borderId="7"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pplyProtection="1">
      <alignment vertical="center"/>
      <protection locked="0"/>
    </xf>
    <xf numFmtId="0" fontId="17" fillId="0" borderId="0" xfId="0" applyFont="1" applyAlignment="1" applyProtection="1">
      <alignment horizontal="left" vertical="center"/>
      <protection locked="0"/>
    </xf>
    <xf numFmtId="0" fontId="7" fillId="0" borderId="0" xfId="0" applyFont="1" applyProtection="1">
      <protection locked="0"/>
    </xf>
    <xf numFmtId="0" fontId="7" fillId="4" borderId="7" xfId="0" applyFont="1" applyFill="1" applyBorder="1" applyAlignment="1" applyProtection="1">
      <alignment vertical="center"/>
      <protection locked="0"/>
    </xf>
    <xf numFmtId="0" fontId="26" fillId="0" borderId="0" xfId="0" applyFont="1" applyAlignment="1" applyProtection="1">
      <alignment vertical="center"/>
      <protection locked="0"/>
    </xf>
    <xf numFmtId="0" fontId="26" fillId="0" borderId="0" xfId="0" applyFont="1" applyProtection="1">
      <protection locked="0"/>
    </xf>
    <xf numFmtId="0" fontId="22" fillId="0" borderId="8" xfId="0" applyFont="1" applyBorder="1" applyProtection="1">
      <protection locked="0"/>
    </xf>
    <xf numFmtId="0" fontId="7" fillId="0" borderId="0" xfId="0" applyFont="1"/>
    <xf numFmtId="0" fontId="28" fillId="0" borderId="0" xfId="0" applyFont="1"/>
    <xf numFmtId="0" fontId="28" fillId="0" borderId="0" xfId="0" applyFont="1" applyAlignment="1" applyProtection="1">
      <alignment horizontal="center"/>
      <protection locked="0"/>
    </xf>
    <xf numFmtId="0" fontId="28" fillId="0" borderId="0" xfId="0" applyFont="1" applyProtection="1">
      <protection locked="0"/>
    </xf>
    <xf numFmtId="0" fontId="29" fillId="0" borderId="0" xfId="0" applyFont="1" applyProtection="1">
      <protection locked="0"/>
    </xf>
    <xf numFmtId="0" fontId="29" fillId="0" borderId="8" xfId="0" applyFont="1" applyBorder="1" applyProtection="1">
      <protection locked="0"/>
    </xf>
    <xf numFmtId="0" fontId="10" fillId="0" borderId="0" xfId="0" applyFont="1"/>
    <xf numFmtId="0" fontId="7" fillId="0" borderId="0" xfId="0" applyFont="1" applyAlignment="1" applyProtection="1">
      <alignment horizontal="center"/>
      <protection locked="0"/>
    </xf>
    <xf numFmtId="0" fontId="10" fillId="0" borderId="0" xfId="0" applyFont="1" applyProtection="1">
      <protection locked="0"/>
    </xf>
    <xf numFmtId="0" fontId="25" fillId="0" borderId="0" xfId="0" applyFont="1"/>
    <xf numFmtId="0" fontId="7" fillId="2" borderId="0" xfId="0" applyFont="1" applyFill="1" applyProtection="1">
      <protection locked="0"/>
    </xf>
    <xf numFmtId="0" fontId="7" fillId="2" borderId="0" xfId="0" applyFont="1" applyFill="1"/>
    <xf numFmtId="0" fontId="5" fillId="0" borderId="0" xfId="0" applyFont="1" applyAlignment="1" applyProtection="1">
      <alignment vertical="center"/>
      <protection locked="0"/>
    </xf>
    <xf numFmtId="0" fontId="5" fillId="0" borderId="37" xfId="0" applyFont="1" applyBorder="1" applyAlignment="1">
      <alignment horizontal="center" vertical="center" wrapText="1"/>
    </xf>
    <xf numFmtId="38" fontId="5" fillId="3" borderId="55" xfId="1" applyFont="1" applyFill="1" applyBorder="1" applyAlignment="1" applyProtection="1">
      <alignment horizontal="right" vertical="center"/>
    </xf>
    <xf numFmtId="38" fontId="5" fillId="3" borderId="38" xfId="1" applyFont="1" applyFill="1" applyBorder="1" applyAlignment="1" applyProtection="1">
      <alignment horizontal="center" vertical="center"/>
    </xf>
    <xf numFmtId="0" fontId="4" fillId="0" borderId="0" xfId="0" applyFont="1" applyAlignment="1">
      <alignment vertical="center" textRotation="255"/>
    </xf>
    <xf numFmtId="0" fontId="4" fillId="0" borderId="0" xfId="0" applyFont="1" applyAlignment="1">
      <alignment horizontal="center" vertical="center" textRotation="255"/>
    </xf>
    <xf numFmtId="0" fontId="5" fillId="2" borderId="45" xfId="0" applyFont="1" applyFill="1" applyBorder="1" applyAlignment="1">
      <alignment vertical="center" wrapText="1"/>
    </xf>
    <xf numFmtId="0" fontId="5" fillId="2" borderId="14" xfId="0" applyFont="1" applyFill="1" applyBorder="1" applyAlignment="1">
      <alignment vertical="center" wrapText="1"/>
    </xf>
    <xf numFmtId="0" fontId="5" fillId="0" borderId="13" xfId="0" applyFont="1" applyBorder="1" applyAlignment="1">
      <alignment vertical="center" textRotation="255"/>
    </xf>
    <xf numFmtId="0" fontId="5" fillId="2" borderId="55" xfId="0" applyFont="1" applyFill="1" applyBorder="1" applyAlignment="1">
      <alignment vertical="center" wrapText="1"/>
    </xf>
    <xf numFmtId="49" fontId="5" fillId="2" borderId="54" xfId="0" applyNumberFormat="1" applyFont="1" applyFill="1" applyBorder="1" applyAlignment="1" applyProtection="1">
      <alignment horizontal="center" vertical="center" shrinkToFit="1"/>
      <protection locked="0"/>
    </xf>
    <xf numFmtId="49" fontId="5" fillId="2" borderId="65" xfId="0" applyNumberFormat="1" applyFont="1" applyFill="1" applyBorder="1" applyAlignment="1" applyProtection="1">
      <alignment horizontal="center" vertical="center" shrinkToFit="1"/>
      <protection locked="0"/>
    </xf>
    <xf numFmtId="49" fontId="5" fillId="2" borderId="66" xfId="0" applyNumberFormat="1" applyFont="1" applyFill="1" applyBorder="1" applyAlignment="1" applyProtection="1">
      <alignment horizontal="center" vertical="center" shrinkToFit="1"/>
      <protection locked="0"/>
    </xf>
    <xf numFmtId="49" fontId="5" fillId="2" borderId="11" xfId="0" applyNumberFormat="1" applyFont="1" applyFill="1" applyBorder="1" applyAlignment="1" applyProtection="1">
      <alignment horizontal="center" vertical="center" shrinkToFit="1"/>
      <protection locked="0"/>
    </xf>
    <xf numFmtId="49" fontId="5" fillId="2" borderId="6" xfId="0" applyNumberFormat="1" applyFont="1" applyFill="1" applyBorder="1" applyAlignment="1" applyProtection="1">
      <alignment horizontal="center" vertical="center" shrinkToFit="1"/>
      <protection locked="0"/>
    </xf>
    <xf numFmtId="49" fontId="5" fillId="2" borderId="64" xfId="0" applyNumberFormat="1" applyFont="1" applyFill="1" applyBorder="1" applyAlignment="1" applyProtection="1">
      <alignment horizontal="center" vertical="center" shrinkToFit="1"/>
      <protection locked="0"/>
    </xf>
    <xf numFmtId="49" fontId="5" fillId="2" borderId="47" xfId="0" applyNumberFormat="1" applyFont="1" applyFill="1" applyBorder="1" applyAlignment="1" applyProtection="1">
      <alignment horizontal="center" vertical="center" shrinkToFit="1"/>
      <protection locked="0"/>
    </xf>
    <xf numFmtId="49" fontId="5" fillId="2" borderId="27" xfId="0" applyNumberFormat="1" applyFont="1" applyFill="1" applyBorder="1" applyAlignment="1" applyProtection="1">
      <alignment horizontal="center" vertical="center" shrinkToFit="1"/>
      <protection locked="0"/>
    </xf>
    <xf numFmtId="0" fontId="4" fillId="0" borderId="26" xfId="0" applyFont="1" applyBorder="1" applyAlignment="1">
      <alignment horizontal="center" vertical="center"/>
    </xf>
    <xf numFmtId="49" fontId="5" fillId="2" borderId="0" xfId="0" applyNumberFormat="1" applyFont="1" applyFill="1" applyAlignment="1" applyProtection="1">
      <alignment horizontal="center" vertical="center" shrinkToFit="1"/>
      <protection locked="0"/>
    </xf>
    <xf numFmtId="49" fontId="0" fillId="2" borderId="57" xfId="0" applyNumberFormat="1" applyFill="1" applyBorder="1" applyAlignment="1" applyProtection="1">
      <alignment horizontal="center" vertical="center" shrinkToFit="1"/>
      <protection locked="0"/>
    </xf>
    <xf numFmtId="49" fontId="5" fillId="2" borderId="57" xfId="0" applyNumberFormat="1" applyFont="1" applyFill="1" applyBorder="1" applyAlignment="1" applyProtection="1">
      <alignment horizontal="center" vertical="center" shrinkToFit="1"/>
      <protection locked="0"/>
    </xf>
    <xf numFmtId="49" fontId="0" fillId="2" borderId="26" xfId="0" applyNumberFormat="1" applyFill="1" applyBorder="1" applyAlignment="1" applyProtection="1">
      <alignment horizontal="center" vertical="center" shrinkToFit="1"/>
      <protection locked="0"/>
    </xf>
    <xf numFmtId="0" fontId="22" fillId="0" borderId="58" xfId="0" applyFont="1" applyBorder="1" applyAlignment="1">
      <alignment horizontal="center"/>
    </xf>
    <xf numFmtId="0" fontId="5" fillId="0" borderId="67" xfId="0" applyFont="1" applyBorder="1" applyAlignment="1">
      <alignment vertical="center"/>
    </xf>
    <xf numFmtId="49" fontId="24" fillId="2" borderId="20" xfId="0" applyNumberFormat="1" applyFont="1" applyFill="1" applyBorder="1" applyAlignment="1" applyProtection="1">
      <alignment vertical="center"/>
      <protection locked="0"/>
    </xf>
    <xf numFmtId="0" fontId="5" fillId="0" borderId="35" xfId="0" applyFont="1" applyBorder="1" applyAlignment="1">
      <alignment horizontal="center" vertical="center"/>
    </xf>
    <xf numFmtId="0" fontId="5" fillId="2" borderId="55"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4" fillId="0" borderId="0" xfId="0" applyFont="1" applyAlignment="1">
      <alignment vertical="center" readingOrder="1"/>
    </xf>
    <xf numFmtId="0" fontId="4" fillId="5" borderId="66" xfId="0" applyFont="1" applyFill="1" applyBorder="1" applyAlignment="1">
      <alignment horizontal="center" vertical="center" readingOrder="1"/>
    </xf>
    <xf numFmtId="0" fontId="4" fillId="5" borderId="11" xfId="0" applyFont="1" applyFill="1" applyBorder="1" applyAlignment="1">
      <alignment horizontal="center" vertical="center" readingOrder="1"/>
    </xf>
    <xf numFmtId="0" fontId="4" fillId="5" borderId="12" xfId="0" applyFont="1" applyFill="1" applyBorder="1" applyAlignment="1">
      <alignment horizontal="center" vertical="center" readingOrder="1"/>
    </xf>
    <xf numFmtId="0" fontId="4" fillId="0" borderId="12" xfId="0" applyFont="1" applyBorder="1" applyAlignment="1">
      <alignment horizontal="center" vertical="center" readingOrder="1"/>
    </xf>
    <xf numFmtId="0" fontId="4" fillId="5" borderId="41" xfId="0" applyFont="1" applyFill="1" applyBorder="1" applyAlignment="1">
      <alignment horizontal="center" vertical="center" readingOrder="1"/>
    </xf>
    <xf numFmtId="0" fontId="4" fillId="5" borderId="43" xfId="0" applyFont="1" applyFill="1" applyBorder="1" applyAlignment="1">
      <alignment horizontal="center" vertical="center" readingOrder="1"/>
    </xf>
    <xf numFmtId="0" fontId="4" fillId="5" borderId="42" xfId="0" applyFont="1" applyFill="1" applyBorder="1" applyAlignment="1">
      <alignment horizontal="center" vertical="center" readingOrder="1"/>
    </xf>
    <xf numFmtId="0" fontId="4" fillId="0" borderId="42" xfId="0" applyFont="1" applyBorder="1" applyAlignment="1">
      <alignment horizontal="center" vertical="center" readingOrder="1"/>
    </xf>
    <xf numFmtId="0" fontId="4" fillId="5" borderId="48" xfId="0" applyFont="1" applyFill="1" applyBorder="1" applyAlignment="1">
      <alignment horizontal="center" vertical="center" readingOrder="1"/>
    </xf>
    <xf numFmtId="0" fontId="4" fillId="5" borderId="50" xfId="0" applyFont="1" applyFill="1" applyBorder="1" applyAlignment="1">
      <alignment horizontal="center" vertical="center" readingOrder="1"/>
    </xf>
    <xf numFmtId="0" fontId="4" fillId="5" borderId="49" xfId="0" applyFont="1" applyFill="1" applyBorder="1" applyAlignment="1">
      <alignment horizontal="center" vertical="center" readingOrder="1"/>
    </xf>
    <xf numFmtId="0" fontId="4" fillId="0" borderId="49" xfId="0" applyFont="1" applyBorder="1" applyAlignment="1">
      <alignment horizontal="center" vertical="center" readingOrder="1"/>
    </xf>
    <xf numFmtId="0" fontId="37" fillId="0" borderId="0" xfId="0" applyFont="1" applyAlignment="1">
      <alignment vertical="center" readingOrder="1"/>
    </xf>
    <xf numFmtId="0" fontId="4" fillId="0" borderId="38" xfId="0" applyFont="1" applyBorder="1" applyAlignment="1">
      <alignment horizontal="center" vertical="center" readingOrder="1"/>
    </xf>
    <xf numFmtId="0" fontId="4" fillId="0" borderId="26" xfId="0" applyFont="1" applyBorder="1" applyAlignment="1">
      <alignment vertical="center" readingOrder="1"/>
    </xf>
    <xf numFmtId="0" fontId="2" fillId="0" borderId="0" xfId="0" applyFont="1" applyAlignment="1">
      <alignment vertical="center" readingOrder="1"/>
    </xf>
    <xf numFmtId="0" fontId="4" fillId="0" borderId="1" xfId="0" applyFont="1" applyBorder="1" applyAlignment="1">
      <alignment vertical="center" readingOrder="1"/>
    </xf>
    <xf numFmtId="0" fontId="5" fillId="0" borderId="37" xfId="0" applyFont="1" applyBorder="1" applyAlignment="1">
      <alignment vertical="center" readingOrder="1"/>
    </xf>
    <xf numFmtId="0" fontId="4" fillId="0" borderId="37" xfId="0" applyFont="1" applyBorder="1" applyAlignment="1">
      <alignment vertical="center" readingOrder="1"/>
    </xf>
    <xf numFmtId="0" fontId="4" fillId="0" borderId="2" xfId="0" applyFont="1" applyBorder="1" applyAlignment="1">
      <alignment vertical="center" readingOrder="1"/>
    </xf>
    <xf numFmtId="0" fontId="4" fillId="0" borderId="7" xfId="0" applyFont="1" applyBorder="1" applyAlignment="1">
      <alignment vertical="center" readingOrder="1"/>
    </xf>
    <xf numFmtId="0" fontId="4" fillId="0" borderId="8" xfId="0" applyFont="1" applyBorder="1" applyAlignment="1">
      <alignment vertical="center" readingOrder="1"/>
    </xf>
    <xf numFmtId="0" fontId="37" fillId="0" borderId="7" xfId="0" applyFont="1" applyBorder="1" applyAlignment="1">
      <alignment vertical="center" readingOrder="1"/>
    </xf>
    <xf numFmtId="0" fontId="37" fillId="0" borderId="8" xfId="0" applyFont="1" applyBorder="1" applyAlignment="1">
      <alignment vertical="center" readingOrder="1"/>
    </xf>
    <xf numFmtId="0" fontId="4" fillId="0" borderId="0" xfId="0" applyFont="1" applyAlignment="1">
      <alignment horizontal="center" vertical="center" readingOrder="1"/>
    </xf>
    <xf numFmtId="0" fontId="2" fillId="0" borderId="0" xfId="0" applyFont="1" applyAlignment="1">
      <alignment horizontal="center" vertical="center" textRotation="255" readingOrder="1"/>
    </xf>
    <xf numFmtId="0" fontId="38" fillId="0" borderId="7" xfId="0" applyFont="1" applyBorder="1" applyAlignment="1">
      <alignment vertical="center" readingOrder="1"/>
    </xf>
    <xf numFmtId="0" fontId="38" fillId="0" borderId="0" xfId="0" applyFont="1" applyAlignment="1">
      <alignment vertical="center" readingOrder="1"/>
    </xf>
    <xf numFmtId="0" fontId="38" fillId="5" borderId="0" xfId="0" applyFont="1" applyFill="1" applyAlignment="1">
      <alignment vertical="center" readingOrder="1"/>
    </xf>
    <xf numFmtId="0" fontId="5" fillId="0" borderId="0" xfId="0" applyFont="1" applyAlignment="1">
      <alignment vertical="center" readingOrder="1"/>
    </xf>
    <xf numFmtId="0" fontId="5" fillId="5" borderId="0" xfId="0" applyFont="1" applyFill="1" applyAlignment="1">
      <alignment vertical="center" readingOrder="1"/>
    </xf>
    <xf numFmtId="0" fontId="2" fillId="0" borderId="7" xfId="0" applyFont="1" applyBorder="1" applyAlignment="1">
      <alignment vertical="center" readingOrder="1"/>
    </xf>
    <xf numFmtId="0" fontId="2" fillId="0" borderId="8" xfId="0" applyFont="1" applyBorder="1" applyAlignment="1">
      <alignment vertical="center" readingOrder="1"/>
    </xf>
    <xf numFmtId="0" fontId="4" fillId="0" borderId="0" xfId="0" applyFont="1" applyAlignment="1">
      <alignment horizontal="center" vertical="center" wrapText="1" readingOrder="1"/>
    </xf>
    <xf numFmtId="0" fontId="4" fillId="0" borderId="0" xfId="0" applyFont="1" applyAlignment="1">
      <alignment horizontal="right" vertical="center" readingOrder="1"/>
    </xf>
    <xf numFmtId="0" fontId="39" fillId="0" borderId="0" xfId="0" applyFont="1" applyAlignment="1">
      <alignment vertical="center" readingOrder="1"/>
    </xf>
    <xf numFmtId="0" fontId="4" fillId="0" borderId="25" xfId="0" applyFont="1" applyBorder="1" applyAlignment="1">
      <alignment vertical="center" readingOrder="1"/>
    </xf>
    <xf numFmtId="0" fontId="4" fillId="0" borderId="27" xfId="0" applyFont="1" applyBorder="1" applyAlignment="1">
      <alignment vertical="center" readingOrder="1"/>
    </xf>
    <xf numFmtId="0" fontId="4" fillId="4" borderId="26" xfId="0" applyFont="1" applyFill="1" applyBorder="1" applyAlignment="1">
      <alignment vertical="center" readingOrder="1"/>
    </xf>
    <xf numFmtId="0" fontId="4" fillId="0" borderId="55" xfId="0" applyFont="1" applyBorder="1" applyAlignment="1">
      <alignment horizontal="center" vertical="center" wrapText="1" readingOrder="1"/>
    </xf>
    <xf numFmtId="0" fontId="4" fillId="0" borderId="45" xfId="0" applyFont="1" applyBorder="1" applyAlignment="1">
      <alignment horizontal="center" vertical="center" readingOrder="1"/>
    </xf>
    <xf numFmtId="0" fontId="4" fillId="0" borderId="14" xfId="0" applyFont="1" applyBorder="1" applyAlignment="1">
      <alignment horizontal="center" vertical="center" readingOrder="1"/>
    </xf>
    <xf numFmtId="0" fontId="4" fillId="0" borderId="3" xfId="0" applyFont="1" applyBorder="1" applyAlignment="1">
      <alignment horizontal="center" vertical="center" readingOrder="1"/>
    </xf>
    <xf numFmtId="0" fontId="4" fillId="0" borderId="46" xfId="0" applyFont="1" applyBorder="1" applyAlignment="1">
      <alignment horizontal="center" vertical="center" readingOrder="1"/>
    </xf>
    <xf numFmtId="0" fontId="4" fillId="0" borderId="0" xfId="0" applyFont="1" applyAlignment="1" applyProtection="1">
      <alignment vertical="center" readingOrder="1"/>
      <protection locked="0"/>
    </xf>
    <xf numFmtId="0" fontId="4" fillId="0" borderId="1" xfId="0" applyFont="1" applyBorder="1" applyAlignment="1" applyProtection="1">
      <alignment vertical="center" readingOrder="1"/>
      <protection locked="0"/>
    </xf>
    <xf numFmtId="0" fontId="5" fillId="0" borderId="37" xfId="0" applyFont="1" applyBorder="1" applyAlignment="1" applyProtection="1">
      <alignment vertical="center" readingOrder="1"/>
      <protection locked="0"/>
    </xf>
    <xf numFmtId="0" fontId="4" fillId="0" borderId="37" xfId="0" applyFont="1" applyBorder="1" applyAlignment="1" applyProtection="1">
      <alignment vertical="center" readingOrder="1"/>
      <protection locked="0"/>
    </xf>
    <xf numFmtId="0" fontId="4" fillId="0" borderId="2" xfId="0" applyFont="1" applyBorder="1" applyAlignment="1" applyProtection="1">
      <alignment vertical="center" readingOrder="1"/>
      <protection locked="0"/>
    </xf>
    <xf numFmtId="0" fontId="4" fillId="0" borderId="7" xfId="0" applyFont="1" applyBorder="1" applyAlignment="1" applyProtection="1">
      <alignment vertical="center" readingOrder="1"/>
      <protection locked="0"/>
    </xf>
    <xf numFmtId="0" fontId="4" fillId="0" borderId="8" xfId="0" applyFont="1" applyBorder="1" applyAlignment="1" applyProtection="1">
      <alignment vertical="center" readingOrder="1"/>
      <protection locked="0"/>
    </xf>
    <xf numFmtId="0" fontId="37" fillId="0" borderId="7" xfId="0" applyFont="1" applyBorder="1" applyAlignment="1" applyProtection="1">
      <alignment vertical="center" readingOrder="1"/>
      <protection locked="0"/>
    </xf>
    <xf numFmtId="0" fontId="37" fillId="0" borderId="0" xfId="0" applyFont="1" applyAlignment="1" applyProtection="1">
      <alignment vertical="center" readingOrder="1"/>
      <protection locked="0"/>
    </xf>
    <xf numFmtId="0" fontId="37" fillId="0" borderId="8" xfId="0" applyFont="1" applyBorder="1" applyAlignment="1" applyProtection="1">
      <alignment vertical="center" readingOrder="1"/>
      <protection locked="0"/>
    </xf>
    <xf numFmtId="0" fontId="5" fillId="0" borderId="0" xfId="0" applyFont="1" applyAlignment="1" applyProtection="1">
      <alignment vertical="center" readingOrder="1"/>
      <protection locked="0"/>
    </xf>
    <xf numFmtId="0" fontId="4" fillId="0" borderId="0" xfId="0" applyFont="1" applyAlignment="1" applyProtection="1">
      <alignment horizontal="center" vertical="center" readingOrder="1"/>
      <protection locked="0"/>
    </xf>
    <xf numFmtId="0" fontId="2" fillId="0" borderId="0" xfId="0" applyFont="1" applyAlignment="1" applyProtection="1">
      <alignment horizontal="center" vertical="center" textRotation="255" readingOrder="1"/>
      <protection locked="0"/>
    </xf>
    <xf numFmtId="0" fontId="38" fillId="0" borderId="7" xfId="0" applyFont="1" applyBorder="1" applyAlignment="1" applyProtection="1">
      <alignment vertical="center" readingOrder="1"/>
      <protection locked="0"/>
    </xf>
    <xf numFmtId="0" fontId="38" fillId="0" borderId="0" xfId="0" applyFont="1" applyAlignment="1" applyProtection="1">
      <alignment vertical="center" readingOrder="1"/>
      <protection locked="0"/>
    </xf>
    <xf numFmtId="0" fontId="38" fillId="5" borderId="0" xfId="0" applyFont="1" applyFill="1" applyAlignment="1" applyProtection="1">
      <alignment vertical="center" readingOrder="1"/>
      <protection locked="0"/>
    </xf>
    <xf numFmtId="0" fontId="5" fillId="5" borderId="0" xfId="0" applyFont="1" applyFill="1" applyAlignment="1" applyProtection="1">
      <alignment vertical="center" readingOrder="1"/>
      <protection locked="0"/>
    </xf>
    <xf numFmtId="0" fontId="4" fillId="4" borderId="0" xfId="0" applyFont="1" applyFill="1" applyAlignment="1" applyProtection="1">
      <alignment vertical="center" readingOrder="1"/>
      <protection locked="0"/>
    </xf>
    <xf numFmtId="0" fontId="4" fillId="0" borderId="34" xfId="0" applyFont="1" applyBorder="1" applyAlignment="1" applyProtection="1">
      <alignment vertical="center" readingOrder="1"/>
      <protection locked="0"/>
    </xf>
    <xf numFmtId="0" fontId="4" fillId="0" borderId="35" xfId="0" applyFont="1" applyBorder="1" applyAlignment="1" applyProtection="1">
      <alignment vertical="center" readingOrder="1"/>
      <protection locked="0"/>
    </xf>
    <xf numFmtId="0" fontId="4" fillId="0" borderId="36" xfId="0" applyFont="1" applyBorder="1" applyAlignment="1" applyProtection="1">
      <alignment vertical="center" readingOrder="1"/>
      <protection locked="0"/>
    </xf>
    <xf numFmtId="0" fontId="4" fillId="0" borderId="55" xfId="0" applyFont="1" applyBorder="1" applyAlignment="1" applyProtection="1">
      <alignment horizontal="center" vertical="center" wrapText="1" readingOrder="1"/>
      <protection locked="0"/>
    </xf>
    <xf numFmtId="0" fontId="4" fillId="5" borderId="66" xfId="0" applyFont="1" applyFill="1" applyBorder="1" applyAlignment="1" applyProtection="1">
      <alignment horizontal="center" vertical="center" readingOrder="1"/>
      <protection locked="0"/>
    </xf>
    <xf numFmtId="0" fontId="4" fillId="5" borderId="11" xfId="0" applyFont="1" applyFill="1" applyBorder="1" applyAlignment="1" applyProtection="1">
      <alignment horizontal="center" vertical="center" readingOrder="1"/>
      <protection locked="0"/>
    </xf>
    <xf numFmtId="0" fontId="4" fillId="5" borderId="12" xfId="0" applyFont="1" applyFill="1" applyBorder="1" applyAlignment="1" applyProtection="1">
      <alignment horizontal="center" vertical="center" readingOrder="1"/>
      <protection locked="0"/>
    </xf>
    <xf numFmtId="0" fontId="4" fillId="0" borderId="12" xfId="0" applyFont="1" applyBorder="1" applyAlignment="1" applyProtection="1">
      <alignment horizontal="center" vertical="center" readingOrder="1"/>
      <protection locked="0"/>
    </xf>
    <xf numFmtId="0" fontId="4" fillId="0" borderId="45" xfId="0" applyFont="1" applyBorder="1" applyAlignment="1" applyProtection="1">
      <alignment horizontal="center" vertical="center" readingOrder="1"/>
      <protection locked="0"/>
    </xf>
    <xf numFmtId="0" fontId="4" fillId="5" borderId="41" xfId="0" applyFont="1" applyFill="1" applyBorder="1" applyAlignment="1" applyProtection="1">
      <alignment horizontal="center" vertical="center" readingOrder="1"/>
      <protection locked="0"/>
    </xf>
    <xf numFmtId="0" fontId="4" fillId="5" borderId="43" xfId="0" applyFont="1" applyFill="1" applyBorder="1" applyAlignment="1" applyProtection="1">
      <alignment horizontal="center" vertical="center" readingOrder="1"/>
      <protection locked="0"/>
    </xf>
    <xf numFmtId="0" fontId="4" fillId="5" borderId="42" xfId="0" applyFont="1" applyFill="1" applyBorder="1" applyAlignment="1" applyProtection="1">
      <alignment horizontal="center" vertical="center" readingOrder="1"/>
      <protection locked="0"/>
    </xf>
    <xf numFmtId="0" fontId="4" fillId="0" borderId="42" xfId="0" applyFont="1" applyBorder="1" applyAlignment="1" applyProtection="1">
      <alignment horizontal="center" vertical="center" readingOrder="1"/>
      <protection locked="0"/>
    </xf>
    <xf numFmtId="0" fontId="4" fillId="0" borderId="14" xfId="0" applyFont="1" applyBorder="1" applyAlignment="1" applyProtection="1">
      <alignment horizontal="center" vertical="center" readingOrder="1"/>
      <protection locked="0"/>
    </xf>
    <xf numFmtId="0" fontId="4" fillId="5" borderId="48" xfId="0" applyFont="1" applyFill="1" applyBorder="1" applyAlignment="1" applyProtection="1">
      <alignment horizontal="center" vertical="center" readingOrder="1"/>
      <protection locked="0"/>
    </xf>
    <xf numFmtId="0" fontId="4" fillId="5" borderId="50" xfId="0" applyFont="1" applyFill="1" applyBorder="1" applyAlignment="1" applyProtection="1">
      <alignment horizontal="center" vertical="center" readingOrder="1"/>
      <protection locked="0"/>
    </xf>
    <xf numFmtId="0" fontId="4" fillId="5" borderId="49" xfId="0" applyFont="1" applyFill="1" applyBorder="1" applyAlignment="1" applyProtection="1">
      <alignment horizontal="center" vertical="center" readingOrder="1"/>
      <protection locked="0"/>
    </xf>
    <xf numFmtId="0" fontId="4" fillId="0" borderId="49" xfId="0" applyFont="1" applyBorder="1" applyAlignment="1" applyProtection="1">
      <alignment horizontal="center" vertical="center" readingOrder="1"/>
      <protection locked="0"/>
    </xf>
    <xf numFmtId="0" fontId="2" fillId="0" borderId="7" xfId="0" applyFont="1" applyBorder="1" applyAlignment="1" applyProtection="1">
      <alignment vertical="center" readingOrder="1"/>
      <protection locked="0"/>
    </xf>
    <xf numFmtId="0" fontId="2" fillId="0" borderId="0" xfId="0" applyFont="1" applyAlignment="1" applyProtection="1">
      <alignment vertical="center" readingOrder="1"/>
      <protection locked="0"/>
    </xf>
    <xf numFmtId="0" fontId="2" fillId="0" borderId="8" xfId="0" applyFont="1" applyBorder="1" applyAlignment="1" applyProtection="1">
      <alignment vertical="center" readingOrder="1"/>
      <protection locked="0"/>
    </xf>
    <xf numFmtId="0" fontId="4" fillId="0" borderId="0" xfId="0" applyFont="1" applyAlignment="1" applyProtection="1">
      <alignment horizontal="center" vertical="center" wrapText="1" readingOrder="1"/>
      <protection locked="0"/>
    </xf>
    <xf numFmtId="0" fontId="4" fillId="0" borderId="38" xfId="0" applyFont="1" applyBorder="1" applyAlignment="1" applyProtection="1">
      <alignment horizontal="center" vertical="center" readingOrder="1"/>
      <protection locked="0"/>
    </xf>
    <xf numFmtId="0" fontId="4" fillId="0" borderId="3" xfId="0" applyFont="1" applyBorder="1" applyAlignment="1" applyProtection="1">
      <alignment horizontal="center" vertical="center" readingOrder="1"/>
      <protection locked="0"/>
    </xf>
    <xf numFmtId="0" fontId="4" fillId="0" borderId="46" xfId="0" applyFont="1" applyBorder="1" applyAlignment="1" applyProtection="1">
      <alignment horizontal="center" vertical="center" readingOrder="1"/>
      <protection locked="0"/>
    </xf>
    <xf numFmtId="0" fontId="39" fillId="0" borderId="0" xfId="0" applyFont="1" applyAlignment="1" applyProtection="1">
      <alignment vertical="center" readingOrder="1"/>
      <protection locked="0"/>
    </xf>
    <xf numFmtId="0" fontId="4" fillId="0" borderId="25" xfId="0" applyFont="1" applyBorder="1" applyAlignment="1" applyProtection="1">
      <alignment vertical="center" readingOrder="1"/>
      <protection locked="0"/>
    </xf>
    <xf numFmtId="0" fontId="4" fillId="0" borderId="26" xfId="0" applyFont="1" applyBorder="1" applyAlignment="1" applyProtection="1">
      <alignment vertical="center" readingOrder="1"/>
      <protection locked="0"/>
    </xf>
    <xf numFmtId="0" fontId="4" fillId="0" borderId="27" xfId="0" applyFont="1" applyBorder="1" applyAlignment="1" applyProtection="1">
      <alignment vertical="center" readingOrder="1"/>
      <protection locked="0"/>
    </xf>
    <xf numFmtId="0" fontId="4" fillId="4" borderId="26" xfId="0" applyFont="1" applyFill="1" applyBorder="1" applyAlignment="1" applyProtection="1">
      <alignment vertical="center" readingOrder="1"/>
      <protection locked="0"/>
    </xf>
    <xf numFmtId="0" fontId="4" fillId="6" borderId="4" xfId="0" applyFont="1" applyFill="1" applyBorder="1" applyAlignment="1" applyProtection="1">
      <alignment horizontal="center" vertical="center" readingOrder="1"/>
      <protection locked="0"/>
    </xf>
    <xf numFmtId="0" fontId="4" fillId="6" borderId="6" xfId="0" applyFont="1" applyFill="1" applyBorder="1" applyAlignment="1" applyProtection="1">
      <alignment horizontal="center" vertical="center" readingOrder="1"/>
      <protection locked="0"/>
    </xf>
    <xf numFmtId="0" fontId="4" fillId="6" borderId="57" xfId="0" applyFont="1" applyFill="1" applyBorder="1" applyAlignment="1" applyProtection="1">
      <alignment vertical="center" readingOrder="1"/>
      <protection locked="0"/>
    </xf>
    <xf numFmtId="0" fontId="4" fillId="6" borderId="47" xfId="0" applyFont="1" applyFill="1" applyBorder="1" applyAlignment="1" applyProtection="1">
      <alignment vertical="center" readingOrder="1"/>
      <protection locked="0"/>
    </xf>
    <xf numFmtId="0" fontId="4" fillId="5" borderId="41" xfId="0" applyFont="1" applyFill="1" applyBorder="1" applyAlignment="1" applyProtection="1">
      <alignment horizontal="left" vertical="center" readingOrder="1"/>
      <protection locked="0"/>
    </xf>
    <xf numFmtId="0" fontId="4" fillId="5" borderId="43" xfId="0" applyFont="1" applyFill="1" applyBorder="1" applyAlignment="1" applyProtection="1">
      <alignment horizontal="left" vertical="center" readingOrder="1"/>
      <protection locked="0"/>
    </xf>
    <xf numFmtId="0" fontId="4" fillId="5" borderId="42" xfId="0" applyFont="1" applyFill="1" applyBorder="1" applyAlignment="1" applyProtection="1">
      <alignment horizontal="left" vertical="center" readingOrder="1"/>
      <protection locked="0"/>
    </xf>
    <xf numFmtId="0" fontId="4" fillId="6" borderId="45" xfId="0" applyFont="1" applyFill="1" applyBorder="1" applyAlignment="1" applyProtection="1">
      <alignment horizontal="left" vertical="center" readingOrder="1"/>
      <protection locked="0"/>
    </xf>
    <xf numFmtId="0" fontId="4" fillId="6" borderId="57" xfId="0" applyFont="1" applyFill="1" applyBorder="1" applyAlignment="1" applyProtection="1">
      <alignment horizontal="left" vertical="center" readingOrder="1"/>
      <protection locked="0"/>
    </xf>
    <xf numFmtId="0" fontId="4" fillId="6" borderId="47" xfId="0" applyFont="1" applyFill="1" applyBorder="1" applyAlignment="1" applyProtection="1">
      <alignment horizontal="left" vertical="center" readingOrder="1"/>
      <protection locked="0"/>
    </xf>
    <xf numFmtId="0" fontId="5" fillId="0" borderId="1" xfId="0" applyFont="1" applyBorder="1" applyAlignment="1" applyProtection="1">
      <alignment horizontal="center" vertical="center" readingOrder="1"/>
      <protection locked="0"/>
    </xf>
    <xf numFmtId="0" fontId="5" fillId="0" borderId="2" xfId="0" applyFont="1" applyBorder="1" applyAlignment="1" applyProtection="1">
      <alignment horizontal="center" vertical="center" readingOrder="1"/>
      <protection locked="0"/>
    </xf>
    <xf numFmtId="0" fontId="5" fillId="0" borderId="25" xfId="0" applyFont="1" applyBorder="1" applyAlignment="1" applyProtection="1">
      <alignment horizontal="center" vertical="center" readingOrder="1"/>
      <protection locked="0"/>
    </xf>
    <xf numFmtId="0" fontId="5" fillId="0" borderId="27" xfId="0" applyFont="1" applyBorder="1" applyAlignment="1" applyProtection="1">
      <alignment horizontal="center" vertical="center" readingOrder="1"/>
      <protection locked="0"/>
    </xf>
    <xf numFmtId="178" fontId="4" fillId="2" borderId="1" xfId="0" applyNumberFormat="1" applyFont="1" applyFill="1" applyBorder="1" applyAlignment="1">
      <alignment horizontal="right" vertical="center" readingOrder="1"/>
    </xf>
    <xf numFmtId="178" fontId="4" fillId="2" borderId="37" xfId="0" applyNumberFormat="1" applyFont="1" applyFill="1" applyBorder="1" applyAlignment="1">
      <alignment horizontal="right" vertical="center" readingOrder="1"/>
    </xf>
    <xf numFmtId="178" fontId="4" fillId="2" borderId="2" xfId="0" applyNumberFormat="1" applyFont="1" applyFill="1" applyBorder="1" applyAlignment="1">
      <alignment horizontal="right" vertical="center" readingOrder="1"/>
    </xf>
    <xf numFmtId="178" fontId="4" fillId="2" borderId="25" xfId="0" applyNumberFormat="1" applyFont="1" applyFill="1" applyBorder="1" applyAlignment="1">
      <alignment horizontal="right" vertical="center" readingOrder="1"/>
    </xf>
    <xf numFmtId="178" fontId="4" fillId="2" borderId="26" xfId="0" applyNumberFormat="1" applyFont="1" applyFill="1" applyBorder="1" applyAlignment="1">
      <alignment horizontal="right" vertical="center" readingOrder="1"/>
    </xf>
    <xf numFmtId="178" fontId="4" fillId="2" borderId="27" xfId="0" applyNumberFormat="1" applyFont="1" applyFill="1" applyBorder="1" applyAlignment="1">
      <alignment horizontal="right" vertical="center" readingOrder="1"/>
    </xf>
    <xf numFmtId="0" fontId="4" fillId="6" borderId="25" xfId="0" applyFont="1" applyFill="1" applyBorder="1" applyAlignment="1" applyProtection="1">
      <alignment horizontal="left" vertical="center" readingOrder="1"/>
      <protection locked="0"/>
    </xf>
    <xf numFmtId="0" fontId="4" fillId="6" borderId="26" xfId="0" applyFont="1" applyFill="1" applyBorder="1" applyAlignment="1" applyProtection="1">
      <alignment horizontal="left" vertical="center" readingOrder="1"/>
      <protection locked="0"/>
    </xf>
    <xf numFmtId="0" fontId="4" fillId="6" borderId="27" xfId="0" applyFont="1" applyFill="1" applyBorder="1" applyAlignment="1" applyProtection="1">
      <alignment horizontal="left" vertical="center" readingOrder="1"/>
      <protection locked="0"/>
    </xf>
    <xf numFmtId="0" fontId="4" fillId="5" borderId="58" xfId="0" applyFont="1" applyFill="1" applyBorder="1" applyAlignment="1" applyProtection="1">
      <alignment horizontal="center" vertical="center" readingOrder="1"/>
      <protection locked="0"/>
    </xf>
    <xf numFmtId="0" fontId="4" fillId="5" borderId="50" xfId="0" applyFont="1" applyFill="1" applyBorder="1" applyAlignment="1" applyProtection="1">
      <alignment horizontal="center" vertical="center" readingOrder="1"/>
      <protection locked="0"/>
    </xf>
    <xf numFmtId="0" fontId="4" fillId="5" borderId="51" xfId="0" applyFont="1" applyFill="1" applyBorder="1" applyAlignment="1" applyProtection="1">
      <alignment horizontal="center" vertical="center" readingOrder="1"/>
      <protection locked="0"/>
    </xf>
    <xf numFmtId="178" fontId="4" fillId="2" borderId="48" xfId="0" applyNumberFormat="1" applyFont="1" applyFill="1" applyBorder="1" applyAlignment="1">
      <alignment horizontal="right" vertical="center" readingOrder="1"/>
    </xf>
    <xf numFmtId="178" fontId="4" fillId="2" borderId="50" xfId="0" applyNumberFormat="1" applyFont="1" applyFill="1" applyBorder="1" applyAlignment="1">
      <alignment horizontal="right" vertical="center" readingOrder="1"/>
    </xf>
    <xf numFmtId="178" fontId="4" fillId="2" borderId="49" xfId="0" applyNumberFormat="1" applyFont="1" applyFill="1" applyBorder="1" applyAlignment="1">
      <alignment horizontal="right" vertical="center" readingOrder="1"/>
    </xf>
    <xf numFmtId="178" fontId="4" fillId="2" borderId="71" xfId="0" applyNumberFormat="1" applyFont="1" applyFill="1" applyBorder="1" applyAlignment="1">
      <alignment horizontal="right" vertical="center" readingOrder="1"/>
    </xf>
    <xf numFmtId="178" fontId="4" fillId="2" borderId="11" xfId="0" applyNumberFormat="1" applyFont="1" applyFill="1" applyBorder="1" applyAlignment="1">
      <alignment horizontal="right" vertical="center" readingOrder="1"/>
    </xf>
    <xf numFmtId="0" fontId="4" fillId="5" borderId="43" xfId="0" applyFont="1" applyFill="1" applyBorder="1" applyAlignment="1" applyProtection="1">
      <alignment horizontal="center" vertical="center" readingOrder="1"/>
      <protection locked="0"/>
    </xf>
    <xf numFmtId="0" fontId="4" fillId="5" borderId="44" xfId="0" applyFont="1" applyFill="1" applyBorder="1" applyAlignment="1" applyProtection="1">
      <alignment horizontal="center" vertical="center" readingOrder="1"/>
      <protection locked="0"/>
    </xf>
    <xf numFmtId="178" fontId="4" fillId="2" borderId="66" xfId="0" applyNumberFormat="1" applyFont="1" applyFill="1" applyBorder="1" applyAlignment="1">
      <alignment horizontal="right" vertical="center" readingOrder="1"/>
    </xf>
    <xf numFmtId="178" fontId="4" fillId="2" borderId="12" xfId="0" applyNumberFormat="1" applyFont="1" applyFill="1" applyBorder="1" applyAlignment="1">
      <alignment horizontal="right" vertical="center" readingOrder="1"/>
    </xf>
    <xf numFmtId="0" fontId="4" fillId="5" borderId="72" xfId="0" applyFont="1" applyFill="1" applyBorder="1" applyAlignment="1" applyProtection="1">
      <alignment horizontal="center" vertical="center" readingOrder="1"/>
      <protection locked="0"/>
    </xf>
    <xf numFmtId="0" fontId="11" fillId="0" borderId="1" xfId="0" applyFont="1" applyBorder="1" applyAlignment="1" applyProtection="1">
      <alignment horizontal="center" vertical="center" wrapText="1" readingOrder="1"/>
      <protection locked="0"/>
    </xf>
    <xf numFmtId="0" fontId="11" fillId="0" borderId="37" xfId="0" applyFont="1" applyBorder="1" applyAlignment="1" applyProtection="1">
      <alignment horizontal="center" vertical="center" wrapText="1" readingOrder="1"/>
      <protection locked="0"/>
    </xf>
    <xf numFmtId="0" fontId="11" fillId="0" borderId="2" xfId="0" applyFont="1" applyBorder="1" applyAlignment="1" applyProtection="1">
      <alignment horizontal="center" vertical="center" wrapText="1" readingOrder="1"/>
      <protection locked="0"/>
    </xf>
    <xf numFmtId="0" fontId="11" fillId="0" borderId="7" xfId="0" applyFont="1" applyBorder="1" applyAlignment="1" applyProtection="1">
      <alignment horizontal="center" vertical="center" wrapText="1" readingOrder="1"/>
      <protection locked="0"/>
    </xf>
    <xf numFmtId="0" fontId="11" fillId="0" borderId="0" xfId="0" applyFont="1" applyAlignment="1" applyProtection="1">
      <alignment horizontal="center" vertical="center" wrapText="1" readingOrder="1"/>
      <protection locked="0"/>
    </xf>
    <xf numFmtId="0" fontId="11" fillId="0" borderId="8" xfId="0" applyFont="1" applyBorder="1" applyAlignment="1" applyProtection="1">
      <alignment horizontal="center" vertical="center" wrapText="1" readingOrder="1"/>
      <protection locked="0"/>
    </xf>
    <xf numFmtId="0" fontId="11" fillId="0" borderId="25" xfId="0" applyFont="1" applyBorder="1" applyAlignment="1" applyProtection="1">
      <alignment horizontal="center" vertical="center" wrapText="1" readingOrder="1"/>
      <protection locked="0"/>
    </xf>
    <xf numFmtId="0" fontId="11" fillId="0" borderId="26" xfId="0" applyFont="1" applyBorder="1" applyAlignment="1" applyProtection="1">
      <alignment horizontal="center" vertical="center" wrapText="1" readingOrder="1"/>
      <protection locked="0"/>
    </xf>
    <xf numFmtId="0" fontId="11" fillId="0" borderId="27" xfId="0" applyFont="1" applyBorder="1" applyAlignment="1" applyProtection="1">
      <alignment horizontal="center" vertical="center" wrapText="1" readingOrder="1"/>
      <protection locked="0"/>
    </xf>
    <xf numFmtId="178" fontId="32" fillId="2" borderId="1" xfId="0" applyNumberFormat="1" applyFont="1" applyFill="1" applyBorder="1" applyAlignment="1">
      <alignment horizontal="right" vertical="center" wrapText="1" readingOrder="1"/>
    </xf>
    <xf numFmtId="178" fontId="32" fillId="2" borderId="37" xfId="0" applyNumberFormat="1" applyFont="1" applyFill="1" applyBorder="1" applyAlignment="1">
      <alignment horizontal="right" vertical="center" wrapText="1" readingOrder="1"/>
    </xf>
    <xf numFmtId="178" fontId="32" fillId="2" borderId="2" xfId="0" applyNumberFormat="1" applyFont="1" applyFill="1" applyBorder="1" applyAlignment="1">
      <alignment horizontal="right" vertical="center" wrapText="1" readingOrder="1"/>
    </xf>
    <xf numFmtId="178" fontId="32" fillId="2" borderId="7" xfId="0" applyNumberFormat="1" applyFont="1" applyFill="1" applyBorder="1" applyAlignment="1">
      <alignment horizontal="right" vertical="center" wrapText="1" readingOrder="1"/>
    </xf>
    <xf numFmtId="178" fontId="32" fillId="2" borderId="0" xfId="0" applyNumberFormat="1" applyFont="1" applyFill="1" applyAlignment="1">
      <alignment horizontal="right" vertical="center" wrapText="1" readingOrder="1"/>
    </xf>
    <xf numFmtId="178" fontId="32" fillId="2" borderId="8" xfId="0" applyNumberFormat="1" applyFont="1" applyFill="1" applyBorder="1" applyAlignment="1">
      <alignment horizontal="right" vertical="center" wrapText="1" readingOrder="1"/>
    </xf>
    <xf numFmtId="178" fontId="32" fillId="2" borderId="25" xfId="0" applyNumberFormat="1" applyFont="1" applyFill="1" applyBorder="1" applyAlignment="1">
      <alignment horizontal="right" vertical="center" wrapText="1" readingOrder="1"/>
    </xf>
    <xf numFmtId="178" fontId="32" fillId="2" borderId="26" xfId="0" applyNumberFormat="1" applyFont="1" applyFill="1" applyBorder="1" applyAlignment="1">
      <alignment horizontal="right" vertical="center" wrapText="1" readingOrder="1"/>
    </xf>
    <xf numFmtId="178" fontId="32" fillId="2" borderId="27" xfId="0" applyNumberFormat="1" applyFont="1" applyFill="1" applyBorder="1" applyAlignment="1">
      <alignment horizontal="right" vertical="center" wrapText="1" readingOrder="1"/>
    </xf>
    <xf numFmtId="178" fontId="27" fillId="0" borderId="37" xfId="0" applyNumberFormat="1" applyFont="1" applyBorder="1" applyAlignment="1" applyProtection="1">
      <alignment horizontal="center" vertical="center" wrapText="1" readingOrder="1"/>
      <protection locked="0"/>
    </xf>
    <xf numFmtId="178" fontId="27" fillId="0" borderId="2" xfId="0" applyNumberFormat="1" applyFont="1" applyBorder="1" applyAlignment="1" applyProtection="1">
      <alignment horizontal="center" vertical="center" wrapText="1" readingOrder="1"/>
      <protection locked="0"/>
    </xf>
    <xf numFmtId="178" fontId="27" fillId="0" borderId="0" xfId="0" applyNumberFormat="1" applyFont="1" applyAlignment="1" applyProtection="1">
      <alignment horizontal="center" vertical="center" wrapText="1" readingOrder="1"/>
      <protection locked="0"/>
    </xf>
    <xf numFmtId="178" fontId="27" fillId="0" borderId="8" xfId="0" applyNumberFormat="1" applyFont="1" applyBorder="1" applyAlignment="1" applyProtection="1">
      <alignment horizontal="center" vertical="center" wrapText="1" readingOrder="1"/>
      <protection locked="0"/>
    </xf>
    <xf numFmtId="178" fontId="27" fillId="0" borderId="26" xfId="0" applyNumberFormat="1" applyFont="1" applyBorder="1" applyAlignment="1" applyProtection="1">
      <alignment horizontal="center" vertical="center" wrapText="1" readingOrder="1"/>
      <protection locked="0"/>
    </xf>
    <xf numFmtId="178" fontId="27" fillId="0" borderId="27" xfId="0" applyNumberFormat="1" applyFont="1" applyBorder="1" applyAlignment="1" applyProtection="1">
      <alignment horizontal="center" vertical="center" wrapText="1" readingOrder="1"/>
      <protection locked="0"/>
    </xf>
    <xf numFmtId="178" fontId="4" fillId="2" borderId="45" xfId="0" applyNumberFormat="1" applyFont="1" applyFill="1" applyBorder="1" applyAlignment="1">
      <alignment horizontal="right" vertical="center" readingOrder="1"/>
    </xf>
    <xf numFmtId="178" fontId="4" fillId="2" borderId="57" xfId="0" applyNumberFormat="1" applyFont="1" applyFill="1" applyBorder="1" applyAlignment="1">
      <alignment horizontal="right" vertical="center" readingOrder="1"/>
    </xf>
    <xf numFmtId="178" fontId="4" fillId="2" borderId="47" xfId="0" applyNumberFormat="1" applyFont="1" applyFill="1" applyBorder="1" applyAlignment="1">
      <alignment horizontal="right" vertical="center" readingOrder="1"/>
    </xf>
    <xf numFmtId="178" fontId="4" fillId="2" borderId="72" xfId="0" applyNumberFormat="1" applyFont="1" applyFill="1" applyBorder="1" applyAlignment="1">
      <alignment horizontal="right" vertical="center" readingOrder="1"/>
    </xf>
    <xf numFmtId="0" fontId="4" fillId="0" borderId="1" xfId="0" applyFont="1" applyBorder="1" applyAlignment="1" applyProtection="1">
      <alignment horizontal="center" vertical="center" readingOrder="1"/>
      <protection locked="0"/>
    </xf>
    <xf numFmtId="0" fontId="4" fillId="0" borderId="37" xfId="0" applyFont="1" applyBorder="1" applyAlignment="1" applyProtection="1">
      <alignment horizontal="center" vertical="center" readingOrder="1"/>
      <protection locked="0"/>
    </xf>
    <xf numFmtId="0" fontId="4" fillId="0" borderId="2" xfId="0" applyFont="1" applyBorder="1" applyAlignment="1" applyProtection="1">
      <alignment horizontal="center" vertical="center" readingOrder="1"/>
      <protection locked="0"/>
    </xf>
    <xf numFmtId="0" fontId="4" fillId="0" borderId="7" xfId="0" applyFont="1" applyBorder="1" applyAlignment="1" applyProtection="1">
      <alignment horizontal="center" vertical="center" readingOrder="1"/>
      <protection locked="0"/>
    </xf>
    <xf numFmtId="0" fontId="4" fillId="0" borderId="0" xfId="0" applyFont="1" applyAlignment="1" applyProtection="1">
      <alignment horizontal="center" vertical="center" readingOrder="1"/>
      <protection locked="0"/>
    </xf>
    <xf numFmtId="0" fontId="4" fillId="0" borderId="8" xfId="0" applyFont="1" applyBorder="1" applyAlignment="1" applyProtection="1">
      <alignment horizontal="center" vertical="center" readingOrder="1"/>
      <protection locked="0"/>
    </xf>
    <xf numFmtId="0" fontId="4" fillId="0" borderId="25" xfId="0" applyFont="1" applyBorder="1" applyAlignment="1" applyProtection="1">
      <alignment horizontal="center" vertical="center" readingOrder="1"/>
      <protection locked="0"/>
    </xf>
    <xf numFmtId="0" fontId="4" fillId="0" borderId="26" xfId="0" applyFont="1" applyBorder="1" applyAlignment="1" applyProtection="1">
      <alignment horizontal="center" vertical="center" readingOrder="1"/>
      <protection locked="0"/>
    </xf>
    <xf numFmtId="0" fontId="4" fillId="0" borderId="27" xfId="0" applyFont="1" applyBorder="1" applyAlignment="1" applyProtection="1">
      <alignment horizontal="center" vertical="center" readingOrder="1"/>
      <protection locked="0"/>
    </xf>
    <xf numFmtId="0" fontId="4" fillId="0" borderId="37" xfId="0" applyFont="1" applyBorder="1" applyAlignment="1" applyProtection="1">
      <alignment horizontal="center" vertical="center" wrapText="1" readingOrder="1"/>
      <protection locked="0"/>
    </xf>
    <xf numFmtId="0" fontId="4" fillId="6" borderId="45" xfId="0" applyFont="1" applyFill="1" applyBorder="1" applyAlignment="1" applyProtection="1">
      <alignment horizontal="center" vertical="center" readingOrder="1"/>
      <protection locked="0"/>
    </xf>
    <xf numFmtId="0" fontId="4" fillId="6" borderId="47" xfId="0" applyFont="1" applyFill="1" applyBorder="1" applyAlignment="1" applyProtection="1">
      <alignment horizontal="center" vertical="center" readingOrder="1"/>
      <protection locked="0"/>
    </xf>
    <xf numFmtId="0" fontId="4" fillId="5" borderId="45" xfId="0" applyFont="1" applyFill="1" applyBorder="1" applyAlignment="1" applyProtection="1">
      <alignment horizontal="center" vertical="center" readingOrder="1"/>
      <protection locked="0"/>
    </xf>
    <xf numFmtId="0" fontId="4" fillId="5" borderId="47" xfId="0" applyFont="1" applyFill="1" applyBorder="1" applyAlignment="1" applyProtection="1">
      <alignment horizontal="center" vertical="center" readingOrder="1"/>
      <protection locked="0"/>
    </xf>
    <xf numFmtId="0" fontId="38" fillId="0" borderId="0" xfId="0" applyFont="1" applyAlignment="1" applyProtection="1">
      <alignment horizontal="left" vertical="center" wrapText="1" readingOrder="1"/>
      <protection locked="0"/>
    </xf>
    <xf numFmtId="0" fontId="4" fillId="0" borderId="4" xfId="0" applyFont="1" applyBorder="1" applyAlignment="1" applyProtection="1">
      <alignment horizontal="center" vertical="center" readingOrder="1"/>
      <protection locked="0"/>
    </xf>
    <xf numFmtId="0" fontId="4" fillId="0" borderId="5" xfId="0" applyFont="1" applyBorder="1" applyAlignment="1" applyProtection="1">
      <alignment horizontal="center" vertical="center" readingOrder="1"/>
      <protection locked="0"/>
    </xf>
    <xf numFmtId="0" fontId="4" fillId="0" borderId="6" xfId="0" applyFont="1" applyBorder="1" applyAlignment="1" applyProtection="1">
      <alignment horizontal="center" vertical="center" readingOrder="1"/>
      <protection locked="0"/>
    </xf>
    <xf numFmtId="0" fontId="5" fillId="0" borderId="1" xfId="0" applyFont="1" applyBorder="1" applyAlignment="1" applyProtection="1">
      <alignment horizontal="center" vertical="center" wrapText="1" readingOrder="1"/>
      <protection locked="0"/>
    </xf>
    <xf numFmtId="0" fontId="5" fillId="0" borderId="37" xfId="0" applyFont="1" applyBorder="1" applyAlignment="1" applyProtection="1">
      <alignment horizontal="center" vertical="center" wrapText="1" readingOrder="1"/>
      <protection locked="0"/>
    </xf>
    <xf numFmtId="0" fontId="5" fillId="0" borderId="2" xfId="0" applyFont="1" applyBorder="1" applyAlignment="1" applyProtection="1">
      <alignment horizontal="center" vertical="center" wrapText="1" readingOrder="1"/>
      <protection locked="0"/>
    </xf>
    <xf numFmtId="0" fontId="5" fillId="0" borderId="25" xfId="0" applyFont="1" applyBorder="1" applyAlignment="1" applyProtection="1">
      <alignment horizontal="center" vertical="center" wrapText="1" readingOrder="1"/>
      <protection locked="0"/>
    </xf>
    <xf numFmtId="0" fontId="5" fillId="0" borderId="26" xfId="0" applyFont="1" applyBorder="1" applyAlignment="1" applyProtection="1">
      <alignment horizontal="center" vertical="center" wrapText="1" readingOrder="1"/>
      <protection locked="0"/>
    </xf>
    <xf numFmtId="0" fontId="5" fillId="0" borderId="27" xfId="0" applyFont="1" applyBorder="1" applyAlignment="1" applyProtection="1">
      <alignment horizontal="center" vertical="center" wrapText="1" readingOrder="1"/>
      <protection locked="0"/>
    </xf>
    <xf numFmtId="0" fontId="2" fillId="0" borderId="1" xfId="0" applyFont="1" applyBorder="1" applyAlignment="1" applyProtection="1">
      <alignment horizontal="center" vertical="center" readingOrder="1"/>
      <protection locked="0"/>
    </xf>
    <xf numFmtId="0" fontId="2" fillId="0" borderId="37" xfId="0" applyFont="1" applyBorder="1" applyAlignment="1" applyProtection="1">
      <alignment horizontal="center" vertical="center" readingOrder="1"/>
      <protection locked="0"/>
    </xf>
    <xf numFmtId="0" fontId="2" fillId="0" borderId="2" xfId="0" applyFont="1" applyBorder="1" applyAlignment="1" applyProtection="1">
      <alignment horizontal="center" vertical="center" readingOrder="1"/>
      <protection locked="0"/>
    </xf>
    <xf numFmtId="0" fontId="2" fillId="0" borderId="25" xfId="0" applyFont="1" applyBorder="1" applyAlignment="1" applyProtection="1">
      <alignment horizontal="center" vertical="center" readingOrder="1"/>
      <protection locked="0"/>
    </xf>
    <xf numFmtId="0" fontId="2" fillId="0" borderId="26" xfId="0" applyFont="1" applyBorder="1" applyAlignment="1" applyProtection="1">
      <alignment horizontal="center" vertical="center" readingOrder="1"/>
      <protection locked="0"/>
    </xf>
    <xf numFmtId="0" fontId="2" fillId="0" borderId="27" xfId="0" applyFont="1" applyBorder="1" applyAlignment="1" applyProtection="1">
      <alignment horizontal="center" vertical="center" readingOrder="1"/>
      <protection locked="0"/>
    </xf>
    <xf numFmtId="178" fontId="40" fillId="2" borderId="1" xfId="0" applyNumberFormat="1" applyFont="1" applyFill="1" applyBorder="1" applyAlignment="1">
      <alignment horizontal="right" vertical="center" readingOrder="1"/>
    </xf>
    <xf numFmtId="178" fontId="40" fillId="2" borderId="37" xfId="0" applyNumberFormat="1" applyFont="1" applyFill="1" applyBorder="1" applyAlignment="1">
      <alignment horizontal="right" vertical="center" readingOrder="1"/>
    </xf>
    <xf numFmtId="178" fontId="40" fillId="2" borderId="2" xfId="0" applyNumberFormat="1" applyFont="1" applyFill="1" applyBorder="1" applyAlignment="1">
      <alignment horizontal="right" vertical="center" readingOrder="1"/>
    </xf>
    <xf numFmtId="178" fontId="40" fillId="2" borderId="25" xfId="0" applyNumberFormat="1" applyFont="1" applyFill="1" applyBorder="1" applyAlignment="1">
      <alignment horizontal="right" vertical="center" readingOrder="1"/>
    </xf>
    <xf numFmtId="178" fontId="40" fillId="2" borderId="26" xfId="0" applyNumberFormat="1" applyFont="1" applyFill="1" applyBorder="1" applyAlignment="1">
      <alignment horizontal="right" vertical="center" readingOrder="1"/>
    </xf>
    <xf numFmtId="178" fontId="40" fillId="2" borderId="27" xfId="0" applyNumberFormat="1" applyFont="1" applyFill="1" applyBorder="1" applyAlignment="1">
      <alignment horizontal="right" vertical="center" readingOrder="1"/>
    </xf>
    <xf numFmtId="0" fontId="4" fillId="5" borderId="45" xfId="0" applyFont="1" applyFill="1" applyBorder="1" applyAlignment="1" applyProtection="1">
      <alignment horizontal="left" vertical="center" readingOrder="1"/>
      <protection locked="0"/>
    </xf>
    <xf numFmtId="0" fontId="4" fillId="5" borderId="57" xfId="0" applyFont="1" applyFill="1" applyBorder="1" applyAlignment="1" applyProtection="1">
      <alignment horizontal="left" vertical="center" readingOrder="1"/>
      <protection locked="0"/>
    </xf>
    <xf numFmtId="0" fontId="4" fillId="5" borderId="47" xfId="0" applyFont="1" applyFill="1" applyBorder="1" applyAlignment="1" applyProtection="1">
      <alignment horizontal="left" vertical="center" readingOrder="1"/>
      <protection locked="0"/>
    </xf>
    <xf numFmtId="0" fontId="4" fillId="6" borderId="45" xfId="0" applyFont="1" applyFill="1" applyBorder="1" applyAlignment="1" applyProtection="1">
      <alignment vertical="center" readingOrder="1"/>
      <protection locked="0"/>
    </xf>
    <xf numFmtId="178" fontId="4" fillId="2" borderId="74" xfId="0" applyNumberFormat="1" applyFont="1" applyFill="1" applyBorder="1" applyAlignment="1">
      <alignment horizontal="right" vertical="center" readingOrder="1"/>
    </xf>
    <xf numFmtId="178" fontId="4" fillId="2" borderId="23" xfId="0" applyNumberFormat="1" applyFont="1" applyFill="1" applyBorder="1" applyAlignment="1">
      <alignment horizontal="right" vertical="center" readingOrder="1"/>
    </xf>
    <xf numFmtId="178" fontId="4" fillId="2" borderId="24" xfId="0" applyNumberFormat="1" applyFont="1" applyFill="1" applyBorder="1" applyAlignment="1">
      <alignment horizontal="right" vertical="center" readingOrder="1"/>
    </xf>
    <xf numFmtId="178" fontId="4" fillId="2" borderId="63" xfId="0" applyNumberFormat="1" applyFont="1" applyFill="1" applyBorder="1" applyAlignment="1">
      <alignment horizontal="right" vertical="center" readingOrder="1"/>
    </xf>
    <xf numFmtId="0" fontId="37" fillId="0" borderId="0" xfId="0" applyFont="1" applyAlignment="1" applyProtection="1">
      <alignment horizontal="center" vertical="center" readingOrder="1"/>
      <protection locked="0"/>
    </xf>
    <xf numFmtId="0" fontId="5" fillId="0" borderId="0" xfId="0" applyFont="1" applyAlignment="1" applyProtection="1">
      <alignment horizontal="center" vertical="center" readingOrder="1"/>
      <protection locked="0"/>
    </xf>
    <xf numFmtId="0" fontId="2" fillId="0" borderId="34" xfId="0" applyFont="1" applyBorder="1" applyAlignment="1" applyProtection="1">
      <alignment horizontal="center" vertical="center" readingOrder="1"/>
      <protection locked="0"/>
    </xf>
    <xf numFmtId="0" fontId="2" fillId="0" borderId="35" xfId="0" applyFont="1" applyBorder="1" applyAlignment="1" applyProtection="1">
      <alignment horizontal="center" vertical="center" readingOrder="1"/>
      <protection locked="0"/>
    </xf>
    <xf numFmtId="0" fontId="2" fillId="0" borderId="36" xfId="0" applyFont="1" applyBorder="1" applyAlignment="1" applyProtection="1">
      <alignment horizontal="center" vertical="center" readingOrder="1"/>
      <protection locked="0"/>
    </xf>
    <xf numFmtId="178" fontId="40" fillId="2" borderId="34" xfId="0" applyNumberFormat="1" applyFont="1" applyFill="1" applyBorder="1" applyAlignment="1">
      <alignment horizontal="right" vertical="center" readingOrder="1"/>
    </xf>
    <xf numFmtId="178" fontId="40" fillId="2" borderId="35" xfId="0" applyNumberFormat="1" applyFont="1" applyFill="1" applyBorder="1" applyAlignment="1">
      <alignment horizontal="right" vertical="center" readingOrder="1"/>
    </xf>
    <xf numFmtId="178" fontId="40" fillId="2" borderId="36" xfId="0" applyNumberFormat="1" applyFont="1" applyFill="1" applyBorder="1" applyAlignment="1">
      <alignment horizontal="right" vertical="center" readingOrder="1"/>
    </xf>
    <xf numFmtId="0" fontId="4" fillId="5" borderId="45" xfId="0" applyFont="1" applyFill="1" applyBorder="1" applyAlignment="1" applyProtection="1">
      <alignment horizontal="left" vertical="center" wrapText="1" readingOrder="1"/>
      <protection locked="0"/>
    </xf>
    <xf numFmtId="0" fontId="4" fillId="5" borderId="57" xfId="0" applyFont="1" applyFill="1" applyBorder="1" applyAlignment="1" applyProtection="1">
      <alignment horizontal="left" vertical="center" wrapText="1" readingOrder="1"/>
      <protection locked="0"/>
    </xf>
    <xf numFmtId="0" fontId="4" fillId="5" borderId="47" xfId="0" applyFont="1" applyFill="1" applyBorder="1" applyAlignment="1" applyProtection="1">
      <alignment horizontal="left" vertical="center" wrapText="1" readingOrder="1"/>
      <protection locked="0"/>
    </xf>
    <xf numFmtId="0" fontId="4" fillId="0" borderId="17" xfId="0" applyFont="1" applyBorder="1" applyAlignment="1" applyProtection="1">
      <alignment horizontal="center" vertical="center" readingOrder="1"/>
      <protection locked="0"/>
    </xf>
    <xf numFmtId="0" fontId="4" fillId="0" borderId="13" xfId="0" applyFont="1" applyBorder="1" applyAlignment="1" applyProtection="1">
      <alignment horizontal="center" vertical="center" readingOrder="1"/>
      <protection locked="0"/>
    </xf>
    <xf numFmtId="0" fontId="4" fillId="0" borderId="38" xfId="0" applyFont="1" applyBorder="1" applyAlignment="1" applyProtection="1">
      <alignment horizontal="center" vertical="center" readingOrder="1"/>
      <protection locked="0"/>
    </xf>
    <xf numFmtId="178" fontId="4" fillId="2" borderId="55" xfId="0" applyNumberFormat="1" applyFont="1" applyFill="1" applyBorder="1" applyAlignment="1">
      <alignment horizontal="right" vertical="center" readingOrder="1"/>
    </xf>
    <xf numFmtId="178" fontId="4" fillId="2" borderId="56" xfId="0" applyNumberFormat="1" applyFont="1" applyFill="1" applyBorder="1" applyAlignment="1">
      <alignment horizontal="right" vertical="center" readingOrder="1"/>
    </xf>
    <xf numFmtId="0" fontId="4" fillId="5" borderId="14" xfId="0" applyFont="1" applyFill="1" applyBorder="1" applyAlignment="1" applyProtection="1">
      <alignment horizontal="left" vertical="center" wrapText="1" readingOrder="1"/>
      <protection locked="0"/>
    </xf>
    <xf numFmtId="0" fontId="4" fillId="5" borderId="15" xfId="0" applyFont="1" applyFill="1" applyBorder="1" applyAlignment="1" applyProtection="1">
      <alignment horizontal="left" vertical="center" wrapText="1" readingOrder="1"/>
      <protection locked="0"/>
    </xf>
    <xf numFmtId="0" fontId="4" fillId="5" borderId="16" xfId="0" applyFont="1" applyFill="1" applyBorder="1" applyAlignment="1" applyProtection="1">
      <alignment horizontal="left" vertical="center" wrapText="1" readingOrder="1"/>
      <protection locked="0"/>
    </xf>
    <xf numFmtId="0" fontId="4" fillId="6" borderId="14" xfId="0" applyFont="1" applyFill="1" applyBorder="1" applyAlignment="1" applyProtection="1">
      <alignment horizontal="center" vertical="center" readingOrder="1"/>
      <protection locked="0"/>
    </xf>
    <xf numFmtId="0" fontId="4" fillId="6" borderId="16" xfId="0" applyFont="1" applyFill="1" applyBorder="1" applyAlignment="1" applyProtection="1">
      <alignment horizontal="center" vertical="center" readingOrder="1"/>
      <protection locked="0"/>
    </xf>
    <xf numFmtId="0" fontId="4" fillId="6" borderId="15" xfId="0" applyFont="1" applyFill="1" applyBorder="1" applyAlignment="1" applyProtection="1">
      <alignment horizontal="center" vertical="center" readingOrder="1"/>
      <protection locked="0"/>
    </xf>
    <xf numFmtId="0" fontId="4" fillId="5" borderId="14" xfId="0" applyFont="1" applyFill="1" applyBorder="1" applyAlignment="1" applyProtection="1">
      <alignment horizontal="center" vertical="center" readingOrder="1"/>
      <protection locked="0"/>
    </xf>
    <xf numFmtId="0" fontId="4" fillId="5" borderId="16" xfId="0" applyFont="1" applyFill="1" applyBorder="1" applyAlignment="1" applyProtection="1">
      <alignment horizontal="center" vertical="center" readingOrder="1"/>
      <protection locked="0"/>
    </xf>
    <xf numFmtId="178" fontId="4" fillId="2" borderId="14" xfId="0" applyNumberFormat="1" applyFont="1" applyFill="1" applyBorder="1" applyAlignment="1">
      <alignment horizontal="right" vertical="center" readingOrder="1"/>
    </xf>
    <xf numFmtId="178" fontId="4" fillId="2" borderId="15" xfId="0" applyNumberFormat="1" applyFont="1" applyFill="1" applyBorder="1" applyAlignment="1">
      <alignment horizontal="right" vertical="center" readingOrder="1"/>
    </xf>
    <xf numFmtId="178" fontId="4" fillId="2" borderId="16" xfId="0" applyNumberFormat="1" applyFont="1" applyFill="1" applyBorder="1" applyAlignment="1">
      <alignment horizontal="right" vertical="center" readingOrder="1"/>
    </xf>
    <xf numFmtId="178" fontId="4" fillId="2" borderId="58" xfId="0" applyNumberFormat="1" applyFont="1" applyFill="1" applyBorder="1" applyAlignment="1">
      <alignment horizontal="right" vertical="center" readingOrder="1"/>
    </xf>
    <xf numFmtId="0" fontId="4" fillId="0" borderId="1" xfId="0" applyFont="1" applyBorder="1" applyAlignment="1" applyProtection="1">
      <alignment horizontal="center" vertical="center" wrapText="1" readingOrder="1"/>
      <protection locked="0"/>
    </xf>
    <xf numFmtId="0" fontId="4" fillId="0" borderId="2" xfId="0" applyFont="1" applyBorder="1" applyAlignment="1" applyProtection="1">
      <alignment horizontal="center" vertical="center" wrapText="1" readingOrder="1"/>
      <protection locked="0"/>
    </xf>
    <xf numFmtId="0" fontId="4" fillId="0" borderId="7" xfId="0" applyFont="1" applyBorder="1" applyAlignment="1" applyProtection="1">
      <alignment horizontal="center" vertical="center" wrapText="1" readingOrder="1"/>
      <protection locked="0"/>
    </xf>
    <xf numFmtId="0" fontId="4" fillId="0" borderId="0" xfId="0" applyFont="1" applyAlignment="1" applyProtection="1">
      <alignment horizontal="center" vertical="center" wrapText="1" readingOrder="1"/>
      <protection locked="0"/>
    </xf>
    <xf numFmtId="0" fontId="4" fillId="0" borderId="8" xfId="0" applyFont="1" applyBorder="1" applyAlignment="1" applyProtection="1">
      <alignment horizontal="center" vertical="center" wrapText="1" readingOrder="1"/>
      <protection locked="0"/>
    </xf>
    <xf numFmtId="0" fontId="4" fillId="0" borderId="25" xfId="0" applyFont="1" applyBorder="1" applyAlignment="1" applyProtection="1">
      <alignment horizontal="center" vertical="center" wrapText="1" readingOrder="1"/>
      <protection locked="0"/>
    </xf>
    <xf numFmtId="0" fontId="4" fillId="0" borderId="26" xfId="0" applyFont="1" applyBorder="1" applyAlignment="1" applyProtection="1">
      <alignment horizontal="center" vertical="center" wrapText="1" readingOrder="1"/>
      <protection locked="0"/>
    </xf>
    <xf numFmtId="0" fontId="4" fillId="0" borderId="27" xfId="0" applyFont="1" applyBorder="1" applyAlignment="1" applyProtection="1">
      <alignment horizontal="center" vertical="center" wrapText="1" readingOrder="1"/>
      <protection locked="0"/>
    </xf>
    <xf numFmtId="0" fontId="2" fillId="0" borderId="26" xfId="0" applyFont="1" applyBorder="1" applyAlignment="1" applyProtection="1">
      <alignment horizontal="left" vertical="center" readingOrder="1"/>
      <protection locked="0"/>
    </xf>
    <xf numFmtId="0" fontId="5" fillId="0" borderId="7" xfId="0" applyFont="1" applyBorder="1" applyAlignment="1" applyProtection="1">
      <alignment horizontal="center" vertical="center" wrapText="1" readingOrder="1"/>
      <protection locked="0"/>
    </xf>
    <xf numFmtId="0" fontId="5" fillId="0" borderId="0" xfId="0" applyFont="1" applyAlignment="1" applyProtection="1">
      <alignment horizontal="center" vertical="center" wrapText="1" readingOrder="1"/>
      <protection locked="0"/>
    </xf>
    <xf numFmtId="0" fontId="5" fillId="0" borderId="8" xfId="0" applyFont="1" applyBorder="1" applyAlignment="1" applyProtection="1">
      <alignment horizontal="center" vertical="center" wrapText="1" readingOrder="1"/>
      <protection locked="0"/>
    </xf>
    <xf numFmtId="0" fontId="5" fillId="0" borderId="37" xfId="0" applyFont="1" applyBorder="1" applyAlignment="1" applyProtection="1">
      <alignment horizontal="center" vertical="center" readingOrder="1"/>
      <protection locked="0"/>
    </xf>
    <xf numFmtId="0" fontId="5" fillId="0" borderId="7" xfId="0" applyFont="1" applyBorder="1" applyAlignment="1" applyProtection="1">
      <alignment horizontal="center" vertical="center" readingOrder="1"/>
      <protection locked="0"/>
    </xf>
    <xf numFmtId="0" fontId="5" fillId="0" borderId="8" xfId="0" applyFont="1" applyBorder="1" applyAlignment="1" applyProtection="1">
      <alignment horizontal="center" vertical="center" readingOrder="1"/>
      <protection locked="0"/>
    </xf>
    <xf numFmtId="0" fontId="5" fillId="0" borderId="26" xfId="0" applyFont="1" applyBorder="1" applyAlignment="1" applyProtection="1">
      <alignment horizontal="center" vertical="center" readingOrder="1"/>
      <protection locked="0"/>
    </xf>
    <xf numFmtId="0" fontId="9" fillId="0" borderId="37" xfId="0" applyFont="1" applyBorder="1" applyAlignment="1" applyProtection="1">
      <alignment horizontal="center" vertical="center" textRotation="255" shrinkToFit="1" readingOrder="1"/>
      <protection locked="0"/>
    </xf>
    <xf numFmtId="0" fontId="9" fillId="0" borderId="0" xfId="0" applyFont="1" applyAlignment="1" applyProtection="1">
      <alignment horizontal="center" vertical="center" textRotation="255" shrinkToFit="1" readingOrder="1"/>
      <protection locked="0"/>
    </xf>
    <xf numFmtId="0" fontId="9" fillId="0" borderId="26" xfId="0" applyFont="1" applyBorder="1" applyAlignment="1" applyProtection="1">
      <alignment horizontal="center" vertical="center" textRotation="255" shrinkToFit="1" readingOrder="1"/>
      <protection locked="0"/>
    </xf>
    <xf numFmtId="0" fontId="4" fillId="0" borderId="5" xfId="0" applyFont="1" applyBorder="1" applyAlignment="1" applyProtection="1">
      <alignment horizontal="center" vertical="center" shrinkToFit="1" readingOrder="1"/>
      <protection locked="0"/>
    </xf>
    <xf numFmtId="0" fontId="4" fillId="0" borderId="23" xfId="0" applyFont="1" applyBorder="1" applyAlignment="1" applyProtection="1">
      <alignment horizontal="center" vertical="center" readingOrder="1"/>
      <protection locked="0"/>
    </xf>
    <xf numFmtId="0" fontId="4" fillId="0" borderId="68" xfId="0" applyFont="1" applyBorder="1" applyAlignment="1" applyProtection="1">
      <alignment horizontal="center" vertical="center" readingOrder="1"/>
      <protection locked="0"/>
    </xf>
    <xf numFmtId="0" fontId="4" fillId="0" borderId="75" xfId="0" applyFont="1" applyBorder="1" applyAlignment="1" applyProtection="1">
      <alignment horizontal="center" vertical="center" readingOrder="1"/>
      <protection locked="0"/>
    </xf>
    <xf numFmtId="0" fontId="4" fillId="0" borderId="52" xfId="0" applyFont="1" applyBorder="1" applyAlignment="1" applyProtection="1">
      <alignment horizontal="center" vertical="center" readingOrder="1"/>
      <protection locked="0"/>
    </xf>
    <xf numFmtId="0" fontId="9" fillId="0" borderId="74" xfId="0" applyFont="1" applyBorder="1" applyAlignment="1" applyProtection="1">
      <alignment horizontal="center" vertical="center" wrapText="1" readingOrder="1"/>
      <protection locked="0"/>
    </xf>
    <xf numFmtId="0" fontId="9" fillId="0" borderId="23" xfId="0" applyFont="1" applyBorder="1" applyAlignment="1" applyProtection="1">
      <alignment horizontal="center" vertical="center" wrapText="1" readingOrder="1"/>
      <protection locked="0"/>
    </xf>
    <xf numFmtId="0" fontId="9" fillId="0" borderId="69" xfId="0" applyFont="1" applyBorder="1" applyAlignment="1" applyProtection="1">
      <alignment horizontal="center" vertical="center" wrapText="1" readingOrder="1"/>
      <protection locked="0"/>
    </xf>
    <xf numFmtId="0" fontId="9" fillId="0" borderId="0" xfId="0" applyFont="1" applyAlignment="1" applyProtection="1">
      <alignment horizontal="center" vertical="center" wrapText="1" readingOrder="1"/>
      <protection locked="0"/>
    </xf>
    <xf numFmtId="0" fontId="9" fillId="0" borderId="63" xfId="0" applyFont="1" applyBorder="1" applyAlignment="1" applyProtection="1">
      <alignment horizontal="center" vertical="center" wrapText="1" readingOrder="1"/>
      <protection locked="0"/>
    </xf>
    <xf numFmtId="0" fontId="9" fillId="0" borderId="26" xfId="0" applyFont="1" applyBorder="1" applyAlignment="1" applyProtection="1">
      <alignment horizontal="center" vertical="center" wrapText="1" readingOrder="1"/>
      <protection locked="0"/>
    </xf>
    <xf numFmtId="178" fontId="4" fillId="2" borderId="4" xfId="0" applyNumberFormat="1" applyFont="1" applyFill="1" applyBorder="1" applyAlignment="1">
      <alignment horizontal="right" vertical="center" readingOrder="1"/>
    </xf>
    <xf numFmtId="178" fontId="4" fillId="2" borderId="5" xfId="0" applyNumberFormat="1" applyFont="1" applyFill="1" applyBorder="1" applyAlignment="1">
      <alignment horizontal="right" vertical="center" readingOrder="1"/>
    </xf>
    <xf numFmtId="178" fontId="4" fillId="2" borderId="6" xfId="0" applyNumberFormat="1" applyFont="1" applyFill="1" applyBorder="1" applyAlignment="1">
      <alignment horizontal="right" vertical="center" readingOrder="1"/>
    </xf>
    <xf numFmtId="178" fontId="4" fillId="2" borderId="20" xfId="0" applyNumberFormat="1" applyFont="1" applyFill="1" applyBorder="1" applyAlignment="1">
      <alignment horizontal="right" vertical="center" readingOrder="1"/>
    </xf>
    <xf numFmtId="0" fontId="4" fillId="5" borderId="4" xfId="0" applyFont="1" applyFill="1" applyBorder="1" applyAlignment="1" applyProtection="1">
      <alignment horizontal="left" vertical="center" wrapText="1" readingOrder="1"/>
      <protection locked="0"/>
    </xf>
    <xf numFmtId="0" fontId="4" fillId="5" borderId="5" xfId="0" applyFont="1" applyFill="1" applyBorder="1" applyAlignment="1" applyProtection="1">
      <alignment horizontal="left" vertical="center" wrapText="1" readingOrder="1"/>
      <protection locked="0"/>
    </xf>
    <xf numFmtId="0" fontId="4" fillId="5" borderId="6" xfId="0" applyFont="1" applyFill="1" applyBorder="1" applyAlignment="1" applyProtection="1">
      <alignment horizontal="left" vertical="center" wrapText="1" readingOrder="1"/>
      <protection locked="0"/>
    </xf>
    <xf numFmtId="0" fontId="4" fillId="5" borderId="4" xfId="0" applyFont="1" applyFill="1" applyBorder="1" applyAlignment="1" applyProtection="1">
      <alignment horizontal="center" vertical="center" readingOrder="1"/>
      <protection locked="0"/>
    </xf>
    <xf numFmtId="0" fontId="4" fillId="5" borderId="20" xfId="0" applyFont="1" applyFill="1" applyBorder="1" applyAlignment="1" applyProtection="1">
      <alignment horizontal="center" vertical="center" readingOrder="1"/>
      <protection locked="0"/>
    </xf>
    <xf numFmtId="0" fontId="4" fillId="5" borderId="21" xfId="0" applyFont="1" applyFill="1" applyBorder="1" applyAlignment="1" applyProtection="1">
      <alignment horizontal="center" vertical="center" readingOrder="1"/>
      <protection locked="0"/>
    </xf>
    <xf numFmtId="0" fontId="4" fillId="5" borderId="6" xfId="0" applyFont="1" applyFill="1" applyBorder="1" applyAlignment="1" applyProtection="1">
      <alignment horizontal="center" vertical="center" readingOrder="1"/>
      <protection locked="0"/>
    </xf>
    <xf numFmtId="0" fontId="4" fillId="5" borderId="71" xfId="0" applyFont="1" applyFill="1" applyBorder="1" applyAlignment="1" applyProtection="1">
      <alignment horizontal="center" vertical="center" readingOrder="1"/>
      <protection locked="0"/>
    </xf>
    <xf numFmtId="0" fontId="4" fillId="5" borderId="11" xfId="0" applyFont="1" applyFill="1" applyBorder="1" applyAlignment="1" applyProtection="1">
      <alignment horizontal="center" vertical="center" readingOrder="1"/>
      <protection locked="0"/>
    </xf>
    <xf numFmtId="0" fontId="2" fillId="0" borderId="1" xfId="0" applyFont="1" applyBorder="1" applyAlignment="1" applyProtection="1">
      <alignment horizontal="center" vertical="center" textRotation="255" readingOrder="1"/>
      <protection locked="0"/>
    </xf>
    <xf numFmtId="0" fontId="2" fillId="0" borderId="37" xfId="0" applyFont="1" applyBorder="1" applyAlignment="1" applyProtection="1">
      <alignment horizontal="center" vertical="center" textRotation="255" readingOrder="1"/>
      <protection locked="0"/>
    </xf>
    <xf numFmtId="0" fontId="2" fillId="0" borderId="2" xfId="0" applyFont="1" applyBorder="1" applyAlignment="1" applyProtection="1">
      <alignment horizontal="center" vertical="center" textRotation="255" readingOrder="1"/>
      <protection locked="0"/>
    </xf>
    <xf numFmtId="0" fontId="2" fillId="0" borderId="7" xfId="0" applyFont="1" applyBorder="1" applyAlignment="1" applyProtection="1">
      <alignment horizontal="center" vertical="center" textRotation="255" readingOrder="1"/>
      <protection locked="0"/>
    </xf>
    <xf numFmtId="0" fontId="2" fillId="0" borderId="0" xfId="0" applyFont="1" applyAlignment="1" applyProtection="1">
      <alignment horizontal="center" vertical="center" textRotation="255" readingOrder="1"/>
      <protection locked="0"/>
    </xf>
    <xf numFmtId="0" fontId="2" fillId="0" borderId="8" xfId="0" applyFont="1" applyBorder="1" applyAlignment="1" applyProtection="1">
      <alignment horizontal="center" vertical="center" textRotation="255" readingOrder="1"/>
      <protection locked="0"/>
    </xf>
    <xf numFmtId="0" fontId="2" fillId="0" borderId="25" xfId="0" applyFont="1" applyBorder="1" applyAlignment="1" applyProtection="1">
      <alignment horizontal="center" vertical="center" textRotation="255" readingOrder="1"/>
      <protection locked="0"/>
    </xf>
    <xf numFmtId="0" fontId="2" fillId="0" borderId="26" xfId="0" applyFont="1" applyBorder="1" applyAlignment="1" applyProtection="1">
      <alignment horizontal="center" vertical="center" textRotation="255" readingOrder="1"/>
      <protection locked="0"/>
    </xf>
    <xf numFmtId="0" fontId="2" fillId="0" borderId="27" xfId="0" applyFont="1" applyBorder="1" applyAlignment="1" applyProtection="1">
      <alignment horizontal="center" vertical="center" textRotation="255" readingOrder="1"/>
      <protection locked="0"/>
    </xf>
    <xf numFmtId="0" fontId="4" fillId="2" borderId="62" xfId="0" applyFont="1" applyFill="1" applyBorder="1" applyAlignment="1" applyProtection="1">
      <alignment horizontal="left" vertical="center" readingOrder="1"/>
      <protection locked="0"/>
    </xf>
    <xf numFmtId="0" fontId="4" fillId="2" borderId="37" xfId="0" applyFont="1" applyFill="1" applyBorder="1" applyAlignment="1" applyProtection="1">
      <alignment horizontal="left" vertical="center" readingOrder="1"/>
      <protection locked="0"/>
    </xf>
    <xf numFmtId="0" fontId="4" fillId="2" borderId="70" xfId="0" applyFont="1" applyFill="1" applyBorder="1" applyAlignment="1" applyProtection="1">
      <alignment horizontal="left" vertical="center" readingOrder="1"/>
      <protection locked="0"/>
    </xf>
    <xf numFmtId="0" fontId="4" fillId="2" borderId="56" xfId="0" applyFont="1" applyFill="1" applyBorder="1" applyAlignment="1" applyProtection="1">
      <alignment horizontal="left" vertical="center" readingOrder="1"/>
      <protection locked="0"/>
    </xf>
    <xf numFmtId="0" fontId="5" fillId="2" borderId="4" xfId="0" applyFont="1" applyFill="1" applyBorder="1" applyAlignment="1" applyProtection="1">
      <alignment horizontal="left" vertical="center" readingOrder="1"/>
      <protection locked="0"/>
    </xf>
    <xf numFmtId="0" fontId="5" fillId="2" borderId="5" xfId="0" applyFont="1" applyFill="1" applyBorder="1" applyAlignment="1" applyProtection="1">
      <alignment horizontal="left" vertical="center" readingOrder="1"/>
      <protection locked="0"/>
    </xf>
    <xf numFmtId="0" fontId="5" fillId="2" borderId="6" xfId="0" applyFont="1" applyFill="1" applyBorder="1" applyAlignment="1" applyProtection="1">
      <alignment horizontal="left" vertical="center" readingOrder="1"/>
      <protection locked="0"/>
    </xf>
    <xf numFmtId="0" fontId="5" fillId="2" borderId="7" xfId="0" applyFont="1" applyFill="1" applyBorder="1" applyAlignment="1" applyProtection="1">
      <alignment horizontal="left" vertical="center" readingOrder="1"/>
      <protection locked="0"/>
    </xf>
    <xf numFmtId="0" fontId="5" fillId="2" borderId="0" xfId="0" applyFont="1" applyFill="1" applyAlignment="1" applyProtection="1">
      <alignment horizontal="left" vertical="center" readingOrder="1"/>
      <protection locked="0"/>
    </xf>
    <xf numFmtId="0" fontId="5" fillId="2" borderId="8" xfId="0" applyFont="1" applyFill="1" applyBorder="1" applyAlignment="1" applyProtection="1">
      <alignment horizontal="left" vertical="center" readingOrder="1"/>
      <protection locked="0"/>
    </xf>
    <xf numFmtId="0" fontId="5" fillId="2" borderId="25" xfId="0" applyFont="1" applyFill="1" applyBorder="1" applyAlignment="1" applyProtection="1">
      <alignment horizontal="left" vertical="center" readingOrder="1"/>
      <protection locked="0"/>
    </xf>
    <xf numFmtId="0" fontId="5" fillId="2" borderId="26" xfId="0" applyFont="1" applyFill="1" applyBorder="1" applyAlignment="1" applyProtection="1">
      <alignment horizontal="left" vertical="center" readingOrder="1"/>
      <protection locked="0"/>
    </xf>
    <xf numFmtId="0" fontId="5" fillId="2" borderId="27" xfId="0" applyFont="1" applyFill="1" applyBorder="1" applyAlignment="1" applyProtection="1">
      <alignment horizontal="left" vertical="center" readingOrder="1"/>
      <protection locked="0"/>
    </xf>
    <xf numFmtId="0" fontId="5" fillId="0" borderId="4" xfId="0" applyFont="1" applyBorder="1" applyAlignment="1" applyProtection="1">
      <alignment horizontal="center" vertical="center" readingOrder="1"/>
      <protection locked="0"/>
    </xf>
    <xf numFmtId="0" fontId="5" fillId="0" borderId="5" xfId="0" applyFont="1" applyBorder="1" applyAlignment="1" applyProtection="1">
      <alignment horizontal="center" vertical="center" readingOrder="1"/>
      <protection locked="0"/>
    </xf>
    <xf numFmtId="0" fontId="5" fillId="0" borderId="22" xfId="0" applyFont="1" applyBorder="1" applyAlignment="1" applyProtection="1">
      <alignment horizontal="center" vertical="center" readingOrder="1"/>
      <protection locked="0"/>
    </xf>
    <xf numFmtId="0" fontId="5" fillId="0" borderId="23" xfId="0" applyFont="1" applyBorder="1" applyAlignment="1" applyProtection="1">
      <alignment horizontal="center" vertical="center" readingOrder="1"/>
      <protection locked="0"/>
    </xf>
    <xf numFmtId="0" fontId="9" fillId="0" borderId="1" xfId="0" applyFont="1" applyBorder="1" applyAlignment="1" applyProtection="1">
      <alignment horizontal="center" vertical="center" readingOrder="1"/>
      <protection locked="0"/>
    </xf>
    <xf numFmtId="0" fontId="9" fillId="0" borderId="37" xfId="0" applyFont="1" applyBorder="1" applyAlignment="1" applyProtection="1">
      <alignment horizontal="center" vertical="center" readingOrder="1"/>
      <protection locked="0"/>
    </xf>
    <xf numFmtId="0" fontId="9" fillId="0" borderId="55" xfId="0" applyFont="1" applyBorder="1" applyAlignment="1" applyProtection="1">
      <alignment horizontal="center" vertical="center" readingOrder="1"/>
      <protection locked="0"/>
    </xf>
    <xf numFmtId="0" fontId="9" fillId="0" borderId="56" xfId="0" applyFont="1" applyBorder="1" applyAlignment="1" applyProtection="1">
      <alignment horizontal="center" vertical="center" readingOrder="1"/>
      <protection locked="0"/>
    </xf>
    <xf numFmtId="0" fontId="5" fillId="0" borderId="45" xfId="0" applyFont="1" applyBorder="1" applyAlignment="1" applyProtection="1">
      <alignment horizontal="center" vertical="center" readingOrder="1"/>
      <protection locked="0"/>
    </xf>
    <xf numFmtId="0" fontId="5" fillId="0" borderId="57" xfId="0" applyFont="1" applyBorder="1" applyAlignment="1" applyProtection="1">
      <alignment horizontal="center" vertical="center" readingOrder="1"/>
      <protection locked="0"/>
    </xf>
    <xf numFmtId="0" fontId="5" fillId="4" borderId="1" xfId="0" applyFont="1" applyFill="1" applyBorder="1" applyAlignment="1" applyProtection="1">
      <alignment horizontal="center" vertical="center" wrapText="1" readingOrder="1"/>
      <protection locked="0"/>
    </xf>
    <xf numFmtId="0" fontId="5" fillId="4" borderId="73" xfId="0" applyFont="1" applyFill="1" applyBorder="1" applyAlignment="1" applyProtection="1">
      <alignment horizontal="center" vertical="center" wrapText="1" readingOrder="1"/>
      <protection locked="0"/>
    </xf>
    <xf numFmtId="0" fontId="5" fillId="4" borderId="55" xfId="0" applyFont="1" applyFill="1" applyBorder="1" applyAlignment="1" applyProtection="1">
      <alignment horizontal="center" vertical="center" wrapText="1" readingOrder="1"/>
      <protection locked="0"/>
    </xf>
    <xf numFmtId="0" fontId="5" fillId="4" borderId="71" xfId="0" applyFont="1" applyFill="1" applyBorder="1" applyAlignment="1" applyProtection="1">
      <alignment horizontal="center" vertical="center" wrapText="1" readingOrder="1"/>
      <protection locked="0"/>
    </xf>
    <xf numFmtId="0" fontId="5" fillId="2" borderId="1" xfId="0" applyFont="1" applyFill="1" applyBorder="1" applyAlignment="1" applyProtection="1">
      <alignment horizontal="left" vertical="center" readingOrder="1"/>
      <protection locked="0"/>
    </xf>
    <xf numFmtId="0" fontId="5" fillId="2" borderId="37" xfId="0" applyFont="1" applyFill="1" applyBorder="1" applyAlignment="1" applyProtection="1">
      <alignment horizontal="left" vertical="center" readingOrder="1"/>
      <protection locked="0"/>
    </xf>
    <xf numFmtId="0" fontId="5" fillId="2" borderId="2" xfId="0" applyFont="1" applyFill="1" applyBorder="1" applyAlignment="1" applyProtection="1">
      <alignment horizontal="left" vertical="center" readingOrder="1"/>
      <protection locked="0"/>
    </xf>
    <xf numFmtId="0" fontId="5" fillId="2" borderId="55" xfId="0" applyFont="1" applyFill="1" applyBorder="1" applyAlignment="1" applyProtection="1">
      <alignment horizontal="left" vertical="center" readingOrder="1"/>
      <protection locked="0"/>
    </xf>
    <xf numFmtId="0" fontId="5" fillId="2" borderId="56" xfId="0" applyFont="1" applyFill="1" applyBorder="1" applyAlignment="1" applyProtection="1">
      <alignment horizontal="left" vertical="center" readingOrder="1"/>
      <protection locked="0"/>
    </xf>
    <xf numFmtId="0" fontId="5" fillId="2" borderId="64" xfId="0" applyFont="1" applyFill="1" applyBorder="1" applyAlignment="1" applyProtection="1">
      <alignment horizontal="left" vertical="center" readingOrder="1"/>
      <protection locked="0"/>
    </xf>
    <xf numFmtId="0" fontId="5" fillId="2" borderId="45" xfId="0" applyFont="1" applyFill="1" applyBorder="1" applyAlignment="1" applyProtection="1">
      <alignment horizontal="left" vertical="center" readingOrder="1"/>
      <protection locked="0"/>
    </xf>
    <xf numFmtId="0" fontId="5" fillId="2" borderId="57" xfId="0" applyFont="1" applyFill="1" applyBorder="1" applyAlignment="1" applyProtection="1">
      <alignment horizontal="left" vertical="center" readingOrder="1"/>
      <protection locked="0"/>
    </xf>
    <xf numFmtId="0" fontId="5" fillId="2" borderId="47" xfId="0" applyFont="1" applyFill="1" applyBorder="1" applyAlignment="1" applyProtection="1">
      <alignment horizontal="left" vertical="center" readingOrder="1"/>
      <protection locked="0"/>
    </xf>
    <xf numFmtId="0" fontId="4" fillId="2" borderId="62" xfId="0" applyFont="1" applyFill="1" applyBorder="1" applyAlignment="1" applyProtection="1">
      <alignment horizontal="center" vertical="center" readingOrder="1"/>
      <protection locked="0"/>
    </xf>
    <xf numFmtId="0" fontId="4" fillId="2" borderId="37" xfId="0" applyFont="1" applyFill="1" applyBorder="1" applyAlignment="1" applyProtection="1">
      <alignment horizontal="center" vertical="center" readingOrder="1"/>
      <protection locked="0"/>
    </xf>
    <xf numFmtId="0" fontId="4" fillId="2" borderId="2" xfId="0" applyFont="1" applyFill="1" applyBorder="1" applyAlignment="1" applyProtection="1">
      <alignment horizontal="center" vertical="center" readingOrder="1"/>
      <protection locked="0"/>
    </xf>
    <xf numFmtId="0" fontId="4" fillId="2" borderId="70" xfId="0" applyFont="1" applyFill="1" applyBorder="1" applyAlignment="1" applyProtection="1">
      <alignment horizontal="center" vertical="center" readingOrder="1"/>
      <protection locked="0"/>
    </xf>
    <xf numFmtId="0" fontId="4" fillId="2" borderId="56" xfId="0" applyFont="1" applyFill="1" applyBorder="1" applyAlignment="1" applyProtection="1">
      <alignment horizontal="center" vertical="center" readingOrder="1"/>
      <protection locked="0"/>
    </xf>
    <xf numFmtId="0" fontId="4" fillId="2" borderId="64" xfId="0" applyFont="1" applyFill="1" applyBorder="1" applyAlignment="1" applyProtection="1">
      <alignment horizontal="center" vertical="center" readingOrder="1"/>
      <protection locked="0"/>
    </xf>
    <xf numFmtId="0" fontId="4" fillId="2" borderId="7" xfId="0" applyFont="1" applyFill="1" applyBorder="1" applyAlignment="1" applyProtection="1">
      <alignment horizontal="left" wrapText="1" readingOrder="1"/>
      <protection locked="0"/>
    </xf>
    <xf numFmtId="0" fontId="4" fillId="2" borderId="0" xfId="0" applyFont="1" applyFill="1" applyAlignment="1" applyProtection="1">
      <alignment horizontal="left" wrapText="1" readingOrder="1"/>
      <protection locked="0"/>
    </xf>
    <xf numFmtId="0" fontId="4" fillId="2" borderId="8" xfId="0" applyFont="1" applyFill="1" applyBorder="1" applyAlignment="1" applyProtection="1">
      <alignment horizontal="left" wrapText="1" readingOrder="1"/>
      <protection locked="0"/>
    </xf>
    <xf numFmtId="0" fontId="4" fillId="2" borderId="25" xfId="0" applyFont="1" applyFill="1" applyBorder="1" applyAlignment="1" applyProtection="1">
      <alignment horizontal="left" wrapText="1" readingOrder="1"/>
      <protection locked="0"/>
    </xf>
    <xf numFmtId="0" fontId="4" fillId="2" borderId="26" xfId="0" applyFont="1" applyFill="1" applyBorder="1" applyAlignment="1" applyProtection="1">
      <alignment horizontal="left" wrapText="1" readingOrder="1"/>
      <protection locked="0"/>
    </xf>
    <xf numFmtId="0" fontId="4" fillId="2" borderId="27" xfId="0" applyFont="1" applyFill="1" applyBorder="1" applyAlignment="1" applyProtection="1">
      <alignment horizontal="left" wrapText="1" readingOrder="1"/>
      <protection locked="0"/>
    </xf>
    <xf numFmtId="0" fontId="4" fillId="2" borderId="2" xfId="0" applyFont="1" applyFill="1" applyBorder="1" applyAlignment="1" applyProtection="1">
      <alignment horizontal="left" vertical="center" readingOrder="1"/>
      <protection locked="0"/>
    </xf>
    <xf numFmtId="0" fontId="4" fillId="2" borderId="64" xfId="0" applyFont="1" applyFill="1" applyBorder="1" applyAlignment="1" applyProtection="1">
      <alignment horizontal="left" vertical="center" readingOrder="1"/>
      <protection locked="0"/>
    </xf>
    <xf numFmtId="0" fontId="4" fillId="4" borderId="62" xfId="0" applyFont="1" applyFill="1" applyBorder="1" applyAlignment="1" applyProtection="1">
      <alignment horizontal="center" vertical="center" readingOrder="1"/>
      <protection locked="0"/>
    </xf>
    <xf numFmtId="0" fontId="4" fillId="4" borderId="37" xfId="0" applyFont="1" applyFill="1" applyBorder="1" applyAlignment="1" applyProtection="1">
      <alignment horizontal="center" vertical="center" readingOrder="1"/>
      <protection locked="0"/>
    </xf>
    <xf numFmtId="0" fontId="4" fillId="4" borderId="73" xfId="0" applyFont="1" applyFill="1" applyBorder="1" applyAlignment="1" applyProtection="1">
      <alignment horizontal="center" vertical="center" readingOrder="1"/>
      <protection locked="0"/>
    </xf>
    <xf numFmtId="0" fontId="4" fillId="4" borderId="70" xfId="0" applyFont="1" applyFill="1" applyBorder="1" applyAlignment="1" applyProtection="1">
      <alignment horizontal="center" vertical="center" readingOrder="1"/>
      <protection locked="0"/>
    </xf>
    <xf numFmtId="0" fontId="4" fillId="4" borderId="56" xfId="0" applyFont="1" applyFill="1" applyBorder="1" applyAlignment="1" applyProtection="1">
      <alignment horizontal="center" vertical="center" readingOrder="1"/>
      <protection locked="0"/>
    </xf>
    <xf numFmtId="0" fontId="4" fillId="4" borderId="71" xfId="0" applyFont="1" applyFill="1" applyBorder="1" applyAlignment="1" applyProtection="1">
      <alignment horizontal="center" vertical="center" readingOrder="1"/>
      <protection locked="0"/>
    </xf>
    <xf numFmtId="0" fontId="4" fillId="5" borderId="55" xfId="0" applyFont="1" applyFill="1" applyBorder="1" applyAlignment="1" applyProtection="1">
      <alignment horizontal="left" vertical="center" wrapText="1" readingOrder="1"/>
      <protection locked="0"/>
    </xf>
    <xf numFmtId="0" fontId="4" fillId="5" borderId="56" xfId="0" applyFont="1" applyFill="1" applyBorder="1" applyAlignment="1" applyProtection="1">
      <alignment horizontal="left" vertical="center" wrapText="1" readingOrder="1"/>
      <protection locked="0"/>
    </xf>
    <xf numFmtId="0" fontId="4" fillId="5" borderId="64" xfId="0" applyFont="1" applyFill="1" applyBorder="1" applyAlignment="1" applyProtection="1">
      <alignment horizontal="left" vertical="center" wrapText="1" readingOrder="1"/>
      <protection locked="0"/>
    </xf>
    <xf numFmtId="0" fontId="4" fillId="6" borderId="4" xfId="0" applyFont="1" applyFill="1" applyBorder="1" applyAlignment="1" applyProtection="1">
      <alignment horizontal="left" vertical="center" readingOrder="1"/>
      <protection locked="0"/>
    </xf>
    <xf numFmtId="0" fontId="4" fillId="6" borderId="5" xfId="0" applyFont="1" applyFill="1" applyBorder="1" applyAlignment="1" applyProtection="1">
      <alignment horizontal="left" vertical="center" readingOrder="1"/>
      <protection locked="0"/>
    </xf>
    <xf numFmtId="0" fontId="4" fillId="6" borderId="6" xfId="0" applyFont="1" applyFill="1" applyBorder="1" applyAlignment="1" applyProtection="1">
      <alignment horizontal="left" vertical="center" readingOrder="1"/>
      <protection locked="0"/>
    </xf>
    <xf numFmtId="0" fontId="4" fillId="5" borderId="70" xfId="0" applyFont="1" applyFill="1" applyBorder="1" applyAlignment="1" applyProtection="1">
      <alignment horizontal="center" vertical="center" readingOrder="1"/>
      <protection locked="0"/>
    </xf>
    <xf numFmtId="0" fontId="5" fillId="4" borderId="62" xfId="0" applyFont="1" applyFill="1" applyBorder="1" applyAlignment="1" applyProtection="1">
      <alignment horizontal="center" vertical="center" wrapText="1" readingOrder="1"/>
      <protection locked="0"/>
    </xf>
    <xf numFmtId="0" fontId="5" fillId="4" borderId="37" xfId="0" applyFont="1" applyFill="1" applyBorder="1" applyAlignment="1" applyProtection="1">
      <alignment horizontal="center" vertical="center" wrapText="1" readingOrder="1"/>
      <protection locked="0"/>
    </xf>
    <xf numFmtId="0" fontId="5" fillId="4" borderId="70" xfId="0" applyFont="1" applyFill="1" applyBorder="1" applyAlignment="1" applyProtection="1">
      <alignment horizontal="center" vertical="center" wrapText="1" readingOrder="1"/>
      <protection locked="0"/>
    </xf>
    <xf numFmtId="0" fontId="5" fillId="4" borderId="56" xfId="0" applyFont="1" applyFill="1" applyBorder="1" applyAlignment="1" applyProtection="1">
      <alignment horizontal="center" vertical="center" wrapText="1" readingOrder="1"/>
      <protection locked="0"/>
    </xf>
    <xf numFmtId="0" fontId="5" fillId="2" borderId="73" xfId="0" applyFont="1" applyFill="1" applyBorder="1" applyAlignment="1" applyProtection="1">
      <alignment horizontal="left" vertical="center" readingOrder="1"/>
      <protection locked="0"/>
    </xf>
    <xf numFmtId="0" fontId="5" fillId="2" borderId="71" xfId="0" applyFont="1" applyFill="1" applyBorder="1" applyAlignment="1" applyProtection="1">
      <alignment horizontal="left" vertical="center" readingOrder="1"/>
      <protection locked="0"/>
    </xf>
    <xf numFmtId="0" fontId="5" fillId="0" borderId="55" xfId="0" applyFont="1" applyBorder="1" applyAlignment="1" applyProtection="1">
      <alignment horizontal="center" vertical="center" readingOrder="1"/>
      <protection locked="0"/>
    </xf>
    <xf numFmtId="0" fontId="5" fillId="0" borderId="56" xfId="0" applyFont="1" applyBorder="1" applyAlignment="1" applyProtection="1">
      <alignment horizontal="center" vertical="center" readingOrder="1"/>
      <protection locked="0"/>
    </xf>
    <xf numFmtId="0" fontId="4" fillId="0" borderId="22" xfId="0" applyFont="1" applyBorder="1" applyAlignment="1" applyProtection="1">
      <alignment horizontal="center" vertical="center" readingOrder="1"/>
      <protection locked="0"/>
    </xf>
    <xf numFmtId="0" fontId="4" fillId="5" borderId="25" xfId="0" applyFont="1" applyFill="1" applyBorder="1" applyAlignment="1" applyProtection="1">
      <alignment horizontal="left" vertical="center" readingOrder="1"/>
      <protection locked="0"/>
    </xf>
    <xf numFmtId="0" fontId="4" fillId="5" borderId="26" xfId="0" applyFont="1" applyFill="1" applyBorder="1" applyAlignment="1" applyProtection="1">
      <alignment horizontal="left" vertical="center" readingOrder="1"/>
      <protection locked="0"/>
    </xf>
    <xf numFmtId="0" fontId="4" fillId="5" borderId="27" xfId="0" applyFont="1" applyFill="1" applyBorder="1" applyAlignment="1" applyProtection="1">
      <alignment horizontal="left" vertical="center" readingOrder="1"/>
      <protection locked="0"/>
    </xf>
    <xf numFmtId="0" fontId="4" fillId="6" borderId="4" xfId="0" applyFont="1" applyFill="1" applyBorder="1" applyAlignment="1" applyProtection="1">
      <alignment vertical="center" readingOrder="1"/>
      <protection locked="0"/>
    </xf>
    <xf numFmtId="0" fontId="4" fillId="6" borderId="5" xfId="0" applyFont="1" applyFill="1" applyBorder="1" applyAlignment="1" applyProtection="1">
      <alignment vertical="center" readingOrder="1"/>
      <protection locked="0"/>
    </xf>
    <xf numFmtId="0" fontId="4" fillId="6" borderId="6" xfId="0" applyFont="1" applyFill="1" applyBorder="1" applyAlignment="1" applyProtection="1">
      <alignment vertical="center" readingOrder="1"/>
      <protection locked="0"/>
    </xf>
    <xf numFmtId="0" fontId="2" fillId="0" borderId="35" xfId="0" applyFont="1" applyBorder="1" applyAlignment="1" applyProtection="1">
      <alignment horizontal="left" vertical="center" readingOrder="1"/>
      <protection locked="0"/>
    </xf>
    <xf numFmtId="0" fontId="4" fillId="6" borderId="56" xfId="0" applyFont="1" applyFill="1" applyBorder="1" applyAlignment="1" applyProtection="1">
      <alignment vertical="center" readingOrder="1"/>
      <protection locked="0"/>
    </xf>
    <xf numFmtId="0" fontId="4" fillId="6" borderId="64" xfId="0" applyFont="1" applyFill="1" applyBorder="1" applyAlignment="1" applyProtection="1">
      <alignment vertical="center" readingOrder="1"/>
      <protection locked="0"/>
    </xf>
    <xf numFmtId="0" fontId="4" fillId="5" borderId="48" xfId="0" applyFont="1" applyFill="1" applyBorder="1" applyAlignment="1" applyProtection="1">
      <alignment horizontal="left" vertical="center" readingOrder="1"/>
      <protection locked="0"/>
    </xf>
    <xf numFmtId="0" fontId="4" fillId="5" borderId="50" xfId="0" applyFont="1" applyFill="1" applyBorder="1" applyAlignment="1" applyProtection="1">
      <alignment horizontal="left" vertical="center" readingOrder="1"/>
      <protection locked="0"/>
    </xf>
    <xf numFmtId="0" fontId="4" fillId="5" borderId="49" xfId="0" applyFont="1" applyFill="1" applyBorder="1" applyAlignment="1" applyProtection="1">
      <alignment horizontal="left" vertical="center" readingOrder="1"/>
      <protection locked="0"/>
    </xf>
    <xf numFmtId="0" fontId="4" fillId="2" borderId="62" xfId="0" applyFont="1" applyFill="1" applyBorder="1" applyAlignment="1">
      <alignment horizontal="left" vertical="center" readingOrder="1"/>
    </xf>
    <xf numFmtId="0" fontId="4" fillId="2" borderId="37" xfId="0" applyFont="1" applyFill="1" applyBorder="1" applyAlignment="1">
      <alignment horizontal="left" vertical="center" readingOrder="1"/>
    </xf>
    <xf numFmtId="0" fontId="4" fillId="2" borderId="2" xfId="0" applyFont="1" applyFill="1" applyBorder="1" applyAlignment="1">
      <alignment horizontal="left" vertical="center" readingOrder="1"/>
    </xf>
    <xf numFmtId="0" fontId="4" fillId="2" borderId="70" xfId="0" applyFont="1" applyFill="1" applyBorder="1" applyAlignment="1">
      <alignment horizontal="left" vertical="center" readingOrder="1"/>
    </xf>
    <xf numFmtId="0" fontId="4" fillId="2" borderId="56" xfId="0" applyFont="1" applyFill="1" applyBorder="1" applyAlignment="1">
      <alignment horizontal="left" vertical="center" readingOrder="1"/>
    </xf>
    <xf numFmtId="0" fontId="4" fillId="2" borderId="64" xfId="0" applyFont="1" applyFill="1" applyBorder="1" applyAlignment="1">
      <alignment horizontal="left" vertical="center" readingOrder="1"/>
    </xf>
    <xf numFmtId="0" fontId="35" fillId="2" borderId="7" xfId="2" applyFill="1" applyBorder="1" applyAlignment="1">
      <alignment horizontal="left" vertical="center" readingOrder="1"/>
    </xf>
    <xf numFmtId="0" fontId="35" fillId="2" borderId="0" xfId="2" applyFill="1" applyBorder="1" applyAlignment="1">
      <alignment horizontal="left" vertical="center" readingOrder="1"/>
    </xf>
    <xf numFmtId="0" fontId="35" fillId="2" borderId="8" xfId="2" applyFill="1" applyBorder="1" applyAlignment="1">
      <alignment horizontal="left" vertical="center" readingOrder="1"/>
    </xf>
    <xf numFmtId="0" fontId="35" fillId="2" borderId="25" xfId="2" applyFill="1" applyBorder="1" applyAlignment="1">
      <alignment horizontal="left" vertical="center" readingOrder="1"/>
    </xf>
    <xf numFmtId="0" fontId="35" fillId="2" borderId="26" xfId="2" applyFill="1" applyBorder="1" applyAlignment="1">
      <alignment horizontal="left" vertical="center" readingOrder="1"/>
    </xf>
    <xf numFmtId="0" fontId="35" fillId="2" borderId="27" xfId="2" applyFill="1" applyBorder="1" applyAlignment="1">
      <alignment horizontal="left" vertical="center" readingOrder="1"/>
    </xf>
    <xf numFmtId="0" fontId="5" fillId="0" borderId="1" xfId="0" applyFont="1" applyBorder="1" applyAlignment="1">
      <alignment horizontal="center" vertical="center" readingOrder="1"/>
    </xf>
    <xf numFmtId="0" fontId="5" fillId="0" borderId="2" xfId="0" applyFont="1" applyBorder="1" applyAlignment="1">
      <alignment horizontal="center" vertical="center" readingOrder="1"/>
    </xf>
    <xf numFmtId="0" fontId="5" fillId="0" borderId="25" xfId="0" applyFont="1" applyBorder="1" applyAlignment="1">
      <alignment horizontal="center" vertical="center" readingOrder="1"/>
    </xf>
    <xf numFmtId="0" fontId="5" fillId="0" borderId="27" xfId="0" applyFont="1" applyBorder="1" applyAlignment="1">
      <alignment horizontal="center" vertical="center" readingOrder="1"/>
    </xf>
    <xf numFmtId="0" fontId="4" fillId="0" borderId="1" xfId="0" applyFont="1" applyBorder="1" applyAlignment="1">
      <alignment horizontal="center" vertical="center" wrapText="1" readingOrder="1"/>
    </xf>
    <xf numFmtId="0" fontId="4" fillId="0" borderId="37" xfId="0" applyFont="1" applyBorder="1" applyAlignment="1">
      <alignment horizontal="center" vertical="center" wrapText="1" readingOrder="1"/>
    </xf>
    <xf numFmtId="0" fontId="4" fillId="0" borderId="2" xfId="0" applyFont="1" applyBorder="1" applyAlignment="1">
      <alignment horizontal="center" vertical="center" wrapText="1" readingOrder="1"/>
    </xf>
    <xf numFmtId="0" fontId="4" fillId="0" borderId="7" xfId="0" applyFont="1" applyBorder="1" applyAlignment="1">
      <alignment horizontal="center" vertical="center" wrapText="1" readingOrder="1"/>
    </xf>
    <xf numFmtId="0" fontId="4" fillId="0" borderId="0" xfId="0" applyFont="1" applyAlignment="1">
      <alignment horizontal="center" vertical="center" wrapText="1" readingOrder="1"/>
    </xf>
    <xf numFmtId="0" fontId="4" fillId="0" borderId="8" xfId="0" applyFont="1" applyBorder="1" applyAlignment="1">
      <alignment horizontal="center" vertical="center" wrapText="1" readingOrder="1"/>
    </xf>
    <xf numFmtId="0" fontId="4" fillId="0" borderId="25" xfId="0" applyFont="1" applyBorder="1" applyAlignment="1">
      <alignment horizontal="center" vertical="center" wrapText="1" readingOrder="1"/>
    </xf>
    <xf numFmtId="0" fontId="4" fillId="0" borderId="26" xfId="0" applyFont="1" applyBorder="1" applyAlignment="1">
      <alignment horizontal="center" vertical="center" wrapText="1" readingOrder="1"/>
    </xf>
    <xf numFmtId="0" fontId="4" fillId="0" borderId="27" xfId="0" applyFont="1" applyBorder="1" applyAlignment="1">
      <alignment horizontal="center" vertical="center" wrapText="1" readingOrder="1"/>
    </xf>
    <xf numFmtId="0" fontId="4" fillId="5" borderId="14" xfId="0" applyFont="1" applyFill="1" applyBorder="1" applyAlignment="1">
      <alignment horizontal="left" vertical="center" wrapText="1" readingOrder="1"/>
    </xf>
    <xf numFmtId="0" fontId="4" fillId="5" borderId="15" xfId="0" applyFont="1" applyFill="1" applyBorder="1" applyAlignment="1">
      <alignment horizontal="left" vertical="center" wrapText="1" readingOrder="1"/>
    </xf>
    <xf numFmtId="0" fontId="4" fillId="5" borderId="16" xfId="0" applyFont="1" applyFill="1" applyBorder="1" applyAlignment="1">
      <alignment horizontal="left" vertical="center" wrapText="1" readingOrder="1"/>
    </xf>
    <xf numFmtId="0" fontId="4" fillId="6" borderId="14" xfId="0" applyFont="1" applyFill="1" applyBorder="1" applyAlignment="1">
      <alignment horizontal="center" vertical="center" readingOrder="1"/>
    </xf>
    <xf numFmtId="0" fontId="4" fillId="6" borderId="16" xfId="0" applyFont="1" applyFill="1" applyBorder="1" applyAlignment="1">
      <alignment horizontal="center" vertical="center" readingOrder="1"/>
    </xf>
    <xf numFmtId="0" fontId="4" fillId="6" borderId="15" xfId="0" applyFont="1" applyFill="1" applyBorder="1" applyAlignment="1">
      <alignment horizontal="center" vertical="center" readingOrder="1"/>
    </xf>
    <xf numFmtId="0" fontId="4" fillId="5" borderId="14" xfId="0" applyFont="1" applyFill="1" applyBorder="1" applyAlignment="1">
      <alignment horizontal="center" vertical="center" readingOrder="1"/>
    </xf>
    <xf numFmtId="0" fontId="4" fillId="5" borderId="58" xfId="0" applyFont="1" applyFill="1" applyBorder="1" applyAlignment="1">
      <alignment horizontal="center" vertical="center" readingOrder="1"/>
    </xf>
    <xf numFmtId="0" fontId="4" fillId="5" borderId="51" xfId="0" applyFont="1" applyFill="1" applyBorder="1" applyAlignment="1">
      <alignment horizontal="center" vertical="center" readingOrder="1"/>
    </xf>
    <xf numFmtId="0" fontId="4" fillId="5" borderId="16" xfId="0" applyFont="1" applyFill="1" applyBorder="1" applyAlignment="1">
      <alignment horizontal="center" vertical="center" readingOrder="1"/>
    </xf>
    <xf numFmtId="0" fontId="4" fillId="5" borderId="45" xfId="0" applyFont="1" applyFill="1" applyBorder="1" applyAlignment="1">
      <alignment horizontal="left" vertical="center" wrapText="1" readingOrder="1"/>
    </xf>
    <xf numFmtId="0" fontId="4" fillId="5" borderId="57" xfId="0" applyFont="1" applyFill="1" applyBorder="1" applyAlignment="1">
      <alignment horizontal="left" vertical="center" wrapText="1" readingOrder="1"/>
    </xf>
    <xf numFmtId="0" fontId="4" fillId="5" borderId="47" xfId="0" applyFont="1" applyFill="1" applyBorder="1" applyAlignment="1">
      <alignment horizontal="left" vertical="center" wrapText="1" readingOrder="1"/>
    </xf>
    <xf numFmtId="0" fontId="4" fillId="6" borderId="45" xfId="0" applyFont="1" applyFill="1" applyBorder="1" applyAlignment="1">
      <alignment horizontal="center" vertical="center" readingOrder="1"/>
    </xf>
    <xf numFmtId="0" fontId="4" fillId="6" borderId="47" xfId="0" applyFont="1" applyFill="1" applyBorder="1" applyAlignment="1">
      <alignment horizontal="center" vertical="center" readingOrder="1"/>
    </xf>
    <xf numFmtId="0" fontId="4" fillId="6" borderId="45" xfId="0" applyFont="1" applyFill="1" applyBorder="1" applyAlignment="1">
      <alignment horizontal="left" vertical="center" readingOrder="1"/>
    </xf>
    <xf numFmtId="0" fontId="4" fillId="6" borderId="57" xfId="0" applyFont="1" applyFill="1" applyBorder="1" applyAlignment="1">
      <alignment horizontal="left" vertical="center" readingOrder="1"/>
    </xf>
    <xf numFmtId="0" fontId="4" fillId="6" borderId="47" xfId="0" applyFont="1" applyFill="1" applyBorder="1" applyAlignment="1">
      <alignment horizontal="left" vertical="center" readingOrder="1"/>
    </xf>
    <xf numFmtId="0" fontId="4" fillId="5" borderId="45" xfId="0" applyFont="1" applyFill="1" applyBorder="1" applyAlignment="1">
      <alignment horizontal="center" vertical="center" readingOrder="1"/>
    </xf>
    <xf numFmtId="0" fontId="4" fillId="5" borderId="72" xfId="0" applyFont="1" applyFill="1" applyBorder="1" applyAlignment="1">
      <alignment horizontal="center" vertical="center" readingOrder="1"/>
    </xf>
    <xf numFmtId="0" fontId="4" fillId="0" borderId="7" xfId="0" applyFont="1" applyBorder="1" applyAlignment="1">
      <alignment horizontal="center" vertical="center" readingOrder="1"/>
    </xf>
    <xf numFmtId="0" fontId="4" fillId="0" borderId="0" xfId="0" applyFont="1" applyAlignment="1">
      <alignment horizontal="center" vertical="center" readingOrder="1"/>
    </xf>
    <xf numFmtId="0" fontId="4" fillId="0" borderId="25" xfId="0" applyFont="1" applyBorder="1" applyAlignment="1">
      <alignment horizontal="center" vertical="center" readingOrder="1"/>
    </xf>
    <xf numFmtId="0" fontId="4" fillId="0" borderId="26" xfId="0" applyFont="1" applyBorder="1" applyAlignment="1">
      <alignment horizontal="center" vertical="center" readingOrder="1"/>
    </xf>
    <xf numFmtId="0" fontId="4" fillId="0" borderId="4" xfId="0" applyFont="1" applyBorder="1" applyAlignment="1">
      <alignment horizontal="center" vertical="center" readingOrder="1"/>
    </xf>
    <xf numFmtId="0" fontId="4" fillId="0" borderId="5" xfId="0" applyFont="1" applyBorder="1" applyAlignment="1">
      <alignment horizontal="center" vertical="center" readingOrder="1"/>
    </xf>
    <xf numFmtId="0" fontId="4" fillId="0" borderId="6" xfId="0" applyFont="1" applyBorder="1" applyAlignment="1">
      <alignment horizontal="center" vertical="center" readingOrder="1"/>
    </xf>
    <xf numFmtId="0" fontId="11" fillId="0" borderId="1" xfId="0" applyFont="1" applyBorder="1" applyAlignment="1">
      <alignment horizontal="center" vertical="center" wrapText="1" readingOrder="1"/>
    </xf>
    <xf numFmtId="0" fontId="11" fillId="0" borderId="37" xfId="0" applyFont="1" applyBorder="1" applyAlignment="1">
      <alignment horizontal="center" vertical="center" wrapText="1" readingOrder="1"/>
    </xf>
    <xf numFmtId="0" fontId="11" fillId="0" borderId="2" xfId="0" applyFont="1" applyBorder="1" applyAlignment="1">
      <alignment horizontal="center" vertical="center" wrapText="1" readingOrder="1"/>
    </xf>
    <xf numFmtId="0" fontId="11" fillId="0" borderId="7" xfId="0" applyFont="1" applyBorder="1" applyAlignment="1">
      <alignment horizontal="center" vertical="center" wrapText="1" readingOrder="1"/>
    </xf>
    <xf numFmtId="0" fontId="11" fillId="0" borderId="0" xfId="0" applyFont="1" applyAlignment="1">
      <alignment horizontal="center" vertical="center" wrapText="1" readingOrder="1"/>
    </xf>
    <xf numFmtId="0" fontId="11" fillId="0" borderId="8" xfId="0" applyFont="1" applyBorder="1" applyAlignment="1">
      <alignment horizontal="center" vertical="center" wrapText="1" readingOrder="1"/>
    </xf>
    <xf numFmtId="0" fontId="11" fillId="0" borderId="25" xfId="0" applyFont="1" applyBorder="1" applyAlignment="1">
      <alignment horizontal="center" vertical="center" wrapText="1" readingOrder="1"/>
    </xf>
    <xf numFmtId="0" fontId="11" fillId="0" borderId="26" xfId="0" applyFont="1" applyBorder="1" applyAlignment="1">
      <alignment horizontal="center" vertical="center" wrapText="1" readingOrder="1"/>
    </xf>
    <xf numFmtId="0" fontId="11" fillId="0" borderId="27" xfId="0" applyFont="1" applyBorder="1" applyAlignment="1">
      <alignment horizontal="center" vertical="center" wrapText="1" readingOrder="1"/>
    </xf>
    <xf numFmtId="178" fontId="27" fillId="0" borderId="37" xfId="0" applyNumberFormat="1" applyFont="1" applyBorder="1" applyAlignment="1">
      <alignment horizontal="center" vertical="center" wrapText="1" readingOrder="1"/>
    </xf>
    <xf numFmtId="178" fontId="27" fillId="0" borderId="2" xfId="0" applyNumberFormat="1" applyFont="1" applyBorder="1" applyAlignment="1">
      <alignment horizontal="center" vertical="center" wrapText="1" readingOrder="1"/>
    </xf>
    <xf numFmtId="178" fontId="27" fillId="0" borderId="0" xfId="0" applyNumberFormat="1" applyFont="1" applyAlignment="1">
      <alignment horizontal="center" vertical="center" wrapText="1" readingOrder="1"/>
    </xf>
    <xf numFmtId="178" fontId="27" fillId="0" borderId="8" xfId="0" applyNumberFormat="1" applyFont="1" applyBorder="1" applyAlignment="1">
      <alignment horizontal="center" vertical="center" wrapText="1" readingOrder="1"/>
    </xf>
    <xf numFmtId="178" fontId="27" fillId="0" borderId="26" xfId="0" applyNumberFormat="1" applyFont="1" applyBorder="1" applyAlignment="1">
      <alignment horizontal="center" vertical="center" wrapText="1" readingOrder="1"/>
    </xf>
    <xf numFmtId="178" fontId="27" fillId="0" borderId="27" xfId="0" applyNumberFormat="1"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5" fillId="0" borderId="37" xfId="0" applyFont="1" applyBorder="1" applyAlignment="1">
      <alignment horizontal="center" vertical="center" wrapText="1" readingOrder="1"/>
    </xf>
    <xf numFmtId="0" fontId="5" fillId="0" borderId="2" xfId="0" applyFont="1" applyBorder="1" applyAlignment="1">
      <alignment horizontal="center" vertical="center" wrapText="1" readingOrder="1"/>
    </xf>
    <xf numFmtId="0" fontId="5" fillId="0" borderId="25" xfId="0" applyFont="1" applyBorder="1" applyAlignment="1">
      <alignment horizontal="center" vertical="center" wrapText="1" readingOrder="1"/>
    </xf>
    <xf numFmtId="0" fontId="5" fillId="0" borderId="26" xfId="0" applyFont="1" applyBorder="1" applyAlignment="1">
      <alignment horizontal="center" vertical="center" wrapText="1" readingOrder="1"/>
    </xf>
    <xf numFmtId="0" fontId="5" fillId="0" borderId="27" xfId="0" applyFont="1" applyBorder="1" applyAlignment="1">
      <alignment horizontal="center" vertical="center" wrapText="1" readingOrder="1"/>
    </xf>
    <xf numFmtId="0" fontId="2" fillId="0" borderId="1" xfId="0" applyFont="1" applyBorder="1" applyAlignment="1">
      <alignment horizontal="center" vertical="center" readingOrder="1"/>
    </xf>
    <xf numFmtId="0" fontId="2" fillId="0" borderId="37" xfId="0" applyFont="1" applyBorder="1" applyAlignment="1">
      <alignment horizontal="center" vertical="center" readingOrder="1"/>
    </xf>
    <xf numFmtId="0" fontId="2" fillId="0" borderId="2" xfId="0" applyFont="1" applyBorder="1" applyAlignment="1">
      <alignment horizontal="center" vertical="center" readingOrder="1"/>
    </xf>
    <xf numFmtId="0" fontId="2" fillId="0" borderId="25" xfId="0" applyFont="1" applyBorder="1" applyAlignment="1">
      <alignment horizontal="center" vertical="center" readingOrder="1"/>
    </xf>
    <xf numFmtId="0" fontId="2" fillId="0" borderId="26" xfId="0" applyFont="1" applyBorder="1" applyAlignment="1">
      <alignment horizontal="center" vertical="center" readingOrder="1"/>
    </xf>
    <xf numFmtId="0" fontId="2" fillId="0" borderId="27" xfId="0" applyFont="1" applyBorder="1" applyAlignment="1">
      <alignment horizontal="center" vertical="center" readingOrder="1"/>
    </xf>
    <xf numFmtId="0" fontId="4" fillId="5" borderId="25" xfId="0" applyFont="1" applyFill="1" applyBorder="1" applyAlignment="1">
      <alignment horizontal="left" vertical="center" readingOrder="1"/>
    </xf>
    <xf numFmtId="0" fontId="4" fillId="5" borderId="26" xfId="0" applyFont="1" applyFill="1" applyBorder="1" applyAlignment="1">
      <alignment horizontal="left" vertical="center" readingOrder="1"/>
    </xf>
    <xf numFmtId="0" fontId="4" fillId="5" borderId="27" xfId="0" applyFont="1" applyFill="1" applyBorder="1" applyAlignment="1">
      <alignment horizontal="left" vertical="center" readingOrder="1"/>
    </xf>
    <xf numFmtId="0" fontId="4" fillId="6" borderId="45" xfId="0" applyFont="1" applyFill="1" applyBorder="1" applyAlignment="1">
      <alignment vertical="center" readingOrder="1"/>
    </xf>
    <xf numFmtId="0" fontId="4" fillId="6" borderId="57" xfId="0" applyFont="1" applyFill="1" applyBorder="1" applyAlignment="1">
      <alignment vertical="center" readingOrder="1"/>
    </xf>
    <xf numFmtId="0" fontId="4" fillId="6" borderId="47" xfId="0" applyFont="1" applyFill="1" applyBorder="1" applyAlignment="1">
      <alignment vertical="center" readingOrder="1"/>
    </xf>
    <xf numFmtId="0" fontId="4" fillId="6" borderId="56" xfId="0" applyFont="1" applyFill="1" applyBorder="1" applyAlignment="1">
      <alignment vertical="center" readingOrder="1"/>
    </xf>
    <xf numFmtId="0" fontId="4" fillId="6" borderId="64" xfId="0" applyFont="1" applyFill="1" applyBorder="1" applyAlignment="1">
      <alignment vertical="center" readingOrder="1"/>
    </xf>
    <xf numFmtId="0" fontId="4" fillId="5" borderId="48" xfId="0" applyFont="1" applyFill="1" applyBorder="1" applyAlignment="1">
      <alignment horizontal="left" vertical="center" readingOrder="1"/>
    </xf>
    <xf numFmtId="0" fontId="4" fillId="5" borderId="50" xfId="0" applyFont="1" applyFill="1" applyBorder="1" applyAlignment="1">
      <alignment horizontal="left" vertical="center" readingOrder="1"/>
    </xf>
    <xf numFmtId="0" fontId="4" fillId="5" borderId="49" xfId="0" applyFont="1" applyFill="1" applyBorder="1" applyAlignment="1">
      <alignment horizontal="left" vertical="center" readingOrder="1"/>
    </xf>
    <xf numFmtId="0" fontId="4" fillId="6" borderId="25" xfId="0" applyFont="1" applyFill="1" applyBorder="1" applyAlignment="1">
      <alignment horizontal="left" vertical="center" readingOrder="1"/>
    </xf>
    <xf numFmtId="0" fontId="4" fillId="6" borderId="26" xfId="0" applyFont="1" applyFill="1" applyBorder="1" applyAlignment="1">
      <alignment horizontal="left" vertical="center" readingOrder="1"/>
    </xf>
    <xf numFmtId="0" fontId="4" fillId="6" borderId="27" xfId="0" applyFont="1" applyFill="1" applyBorder="1" applyAlignment="1">
      <alignment horizontal="left" vertical="center" readingOrder="1"/>
    </xf>
    <xf numFmtId="0" fontId="4" fillId="5" borderId="45" xfId="0" applyFont="1" applyFill="1" applyBorder="1" applyAlignment="1">
      <alignment horizontal="left" vertical="center" readingOrder="1"/>
    </xf>
    <xf numFmtId="0" fontId="4" fillId="5" borderId="57" xfId="0" applyFont="1" applyFill="1" applyBorder="1" applyAlignment="1">
      <alignment horizontal="left" vertical="center" readingOrder="1"/>
    </xf>
    <xf numFmtId="0" fontId="4" fillId="5" borderId="47" xfId="0" applyFont="1" applyFill="1" applyBorder="1" applyAlignment="1">
      <alignment horizontal="left" vertical="center" readingOrder="1"/>
    </xf>
    <xf numFmtId="0" fontId="4" fillId="5" borderId="41" xfId="0" applyFont="1" applyFill="1" applyBorder="1" applyAlignment="1">
      <alignment horizontal="left" vertical="center" readingOrder="1"/>
    </xf>
    <xf numFmtId="0" fontId="4" fillId="5" borderId="43" xfId="0" applyFont="1" applyFill="1" applyBorder="1" applyAlignment="1">
      <alignment horizontal="left" vertical="center" readingOrder="1"/>
    </xf>
    <xf numFmtId="0" fontId="4" fillId="5" borderId="42" xfId="0" applyFont="1" applyFill="1" applyBorder="1" applyAlignment="1">
      <alignment horizontal="left" vertical="center" readingOrder="1"/>
    </xf>
    <xf numFmtId="0" fontId="4" fillId="5" borderId="4" xfId="0" applyFont="1" applyFill="1" applyBorder="1" applyAlignment="1">
      <alignment horizontal="left" vertical="center" readingOrder="1"/>
    </xf>
    <xf numFmtId="0" fontId="4" fillId="5" borderId="5" xfId="0" applyFont="1" applyFill="1" applyBorder="1" applyAlignment="1">
      <alignment horizontal="left" vertical="center" readingOrder="1"/>
    </xf>
    <xf numFmtId="0" fontId="4" fillId="5" borderId="6" xfId="0" applyFont="1" applyFill="1" applyBorder="1" applyAlignment="1">
      <alignment horizontal="left" vertical="center" readingOrder="1"/>
    </xf>
    <xf numFmtId="0" fontId="4" fillId="6" borderId="4" xfId="0" applyFont="1" applyFill="1" applyBorder="1" applyAlignment="1">
      <alignment vertical="center" readingOrder="1"/>
    </xf>
    <xf numFmtId="0" fontId="4" fillId="6" borderId="5" xfId="0" applyFont="1" applyFill="1" applyBorder="1" applyAlignment="1">
      <alignment vertical="center" readingOrder="1"/>
    </xf>
    <xf numFmtId="0" fontId="4" fillId="6" borderId="6" xfId="0" applyFont="1" applyFill="1" applyBorder="1" applyAlignment="1">
      <alignment vertical="center" readingOrder="1"/>
    </xf>
    <xf numFmtId="0" fontId="4" fillId="5" borderId="66" xfId="0" applyFont="1" applyFill="1" applyBorder="1" applyAlignment="1">
      <alignment horizontal="left" vertical="center" readingOrder="1"/>
    </xf>
    <xf numFmtId="0" fontId="4" fillId="5" borderId="11" xfId="0" applyFont="1" applyFill="1" applyBorder="1" applyAlignment="1">
      <alignment horizontal="left" vertical="center" readingOrder="1"/>
    </xf>
    <xf numFmtId="0" fontId="4" fillId="5" borderId="12" xfId="0" applyFont="1" applyFill="1" applyBorder="1" applyAlignment="1">
      <alignment horizontal="left" vertical="center" readingOrder="1"/>
    </xf>
    <xf numFmtId="0" fontId="4" fillId="6" borderId="4" xfId="0" applyFont="1" applyFill="1" applyBorder="1" applyAlignment="1">
      <alignment horizontal="left" vertical="center" readingOrder="1"/>
    </xf>
    <xf numFmtId="0" fontId="4" fillId="6" borderId="5" xfId="0" applyFont="1" applyFill="1" applyBorder="1" applyAlignment="1">
      <alignment horizontal="left" vertical="center" readingOrder="1"/>
    </xf>
    <xf numFmtId="0" fontId="4" fillId="6" borderId="6" xfId="0" applyFont="1" applyFill="1" applyBorder="1" applyAlignment="1">
      <alignment horizontal="left" vertical="center" readingOrder="1"/>
    </xf>
    <xf numFmtId="0" fontId="4" fillId="0" borderId="34" xfId="0" applyFont="1" applyBorder="1" applyAlignment="1">
      <alignment horizontal="center" vertical="center" readingOrder="1"/>
    </xf>
    <xf numFmtId="0" fontId="4" fillId="0" borderId="35" xfId="0" applyFont="1" applyBorder="1" applyAlignment="1">
      <alignment horizontal="center" vertical="center" readingOrder="1"/>
    </xf>
    <xf numFmtId="0" fontId="4" fillId="0" borderId="36" xfId="0" applyFont="1" applyBorder="1" applyAlignment="1">
      <alignment horizontal="center" vertical="center" readingOrder="1"/>
    </xf>
    <xf numFmtId="0" fontId="2" fillId="0" borderId="26" xfId="0" applyFont="1" applyBorder="1" applyAlignment="1">
      <alignment horizontal="left" vertical="center" readingOrder="1"/>
    </xf>
    <xf numFmtId="0" fontId="4" fillId="0" borderId="17" xfId="0" applyFont="1" applyBorder="1" applyAlignment="1">
      <alignment horizontal="center" vertical="center" readingOrder="1"/>
    </xf>
    <xf numFmtId="0" fontId="4" fillId="0" borderId="13" xfId="0" applyFont="1" applyBorder="1" applyAlignment="1">
      <alignment horizontal="center" vertical="center" readingOrder="1"/>
    </xf>
    <xf numFmtId="0" fontId="4" fillId="0" borderId="38" xfId="0" applyFont="1" applyBorder="1" applyAlignment="1">
      <alignment horizontal="center" vertical="center" readingOrder="1"/>
    </xf>
    <xf numFmtId="0" fontId="4" fillId="0" borderId="1" xfId="0" applyFont="1" applyBorder="1" applyAlignment="1">
      <alignment horizontal="center" vertical="center" readingOrder="1"/>
    </xf>
    <xf numFmtId="0" fontId="4" fillId="0" borderId="37" xfId="0" applyFont="1" applyBorder="1" applyAlignment="1">
      <alignment horizontal="center" vertical="center" readingOrder="1"/>
    </xf>
    <xf numFmtId="0" fontId="4" fillId="0" borderId="2" xfId="0" applyFont="1" applyBorder="1" applyAlignment="1">
      <alignment horizontal="center" vertical="center" readingOrder="1"/>
    </xf>
    <xf numFmtId="0" fontId="4" fillId="0" borderId="8" xfId="0" applyFont="1" applyBorder="1" applyAlignment="1">
      <alignment horizontal="center" vertical="center" readingOrder="1"/>
    </xf>
    <xf numFmtId="0" fontId="4" fillId="0" borderId="27" xfId="0" applyFont="1" applyBorder="1" applyAlignment="1">
      <alignment horizontal="center" vertical="center" readingOrder="1"/>
    </xf>
    <xf numFmtId="0" fontId="4" fillId="5" borderId="44" xfId="0" applyFont="1" applyFill="1" applyBorder="1" applyAlignment="1">
      <alignment horizontal="center" vertical="center" readingOrder="1"/>
    </xf>
    <xf numFmtId="0" fontId="4" fillId="5" borderId="47" xfId="0" applyFont="1" applyFill="1" applyBorder="1" applyAlignment="1">
      <alignment horizontal="center" vertical="center" readingOrder="1"/>
    </xf>
    <xf numFmtId="0" fontId="4" fillId="5" borderId="55" xfId="0" applyFont="1" applyFill="1" applyBorder="1" applyAlignment="1">
      <alignment horizontal="left" vertical="center" wrapText="1" readingOrder="1"/>
    </xf>
    <xf numFmtId="0" fontId="4" fillId="5" borderId="56" xfId="0" applyFont="1" applyFill="1" applyBorder="1" applyAlignment="1">
      <alignment horizontal="left" vertical="center" wrapText="1" readingOrder="1"/>
    </xf>
    <xf numFmtId="0" fontId="4" fillId="5" borderId="64" xfId="0" applyFont="1" applyFill="1" applyBorder="1" applyAlignment="1">
      <alignment horizontal="left" vertical="center" wrapText="1" readingOrder="1"/>
    </xf>
    <xf numFmtId="0" fontId="4" fillId="6" borderId="4" xfId="0" applyFont="1" applyFill="1" applyBorder="1" applyAlignment="1">
      <alignment horizontal="center" vertical="center" readingOrder="1"/>
    </xf>
    <xf numFmtId="0" fontId="4" fillId="6" borderId="6" xfId="0" applyFont="1" applyFill="1" applyBorder="1" applyAlignment="1">
      <alignment horizontal="center" vertical="center" readingOrder="1"/>
    </xf>
    <xf numFmtId="0" fontId="4" fillId="5" borderId="4" xfId="0" applyFont="1" applyFill="1" applyBorder="1" applyAlignment="1">
      <alignment horizontal="center" vertical="center" readingOrder="1"/>
    </xf>
    <xf numFmtId="0" fontId="4" fillId="5" borderId="20" xfId="0" applyFont="1" applyFill="1" applyBorder="1" applyAlignment="1">
      <alignment horizontal="center" vertical="center" readingOrder="1"/>
    </xf>
    <xf numFmtId="0" fontId="4" fillId="5" borderId="21" xfId="0" applyFont="1" applyFill="1" applyBorder="1" applyAlignment="1">
      <alignment horizontal="center" vertical="center" readingOrder="1"/>
    </xf>
    <xf numFmtId="0" fontId="4" fillId="5" borderId="6" xfId="0" applyFont="1" applyFill="1" applyBorder="1" applyAlignment="1">
      <alignment horizontal="center" vertical="center" readingOrder="1"/>
    </xf>
    <xf numFmtId="0" fontId="4" fillId="0" borderId="5" xfId="0" applyFont="1" applyBorder="1" applyAlignment="1">
      <alignment horizontal="center" vertical="center" shrinkToFit="1" readingOrder="1"/>
    </xf>
    <xf numFmtId="0" fontId="4" fillId="0" borderId="23" xfId="0" applyFont="1" applyBorder="1" applyAlignment="1">
      <alignment horizontal="center" vertical="center" readingOrder="1"/>
    </xf>
    <xf numFmtId="0" fontId="4" fillId="0" borderId="68" xfId="0" applyFont="1" applyBorder="1" applyAlignment="1">
      <alignment horizontal="center" vertical="center" readingOrder="1"/>
    </xf>
    <xf numFmtId="0" fontId="4" fillId="0" borderId="75" xfId="0" applyFont="1" applyBorder="1" applyAlignment="1">
      <alignment horizontal="center" vertical="center" readingOrder="1"/>
    </xf>
    <xf numFmtId="0" fontId="4" fillId="0" borderId="52" xfId="0" applyFont="1" applyBorder="1" applyAlignment="1">
      <alignment horizontal="center" vertical="center" readingOrder="1"/>
    </xf>
    <xf numFmtId="0" fontId="9" fillId="0" borderId="74" xfId="0" applyFont="1" applyBorder="1" applyAlignment="1">
      <alignment horizontal="center" vertical="center" wrapText="1" readingOrder="1"/>
    </xf>
    <xf numFmtId="0" fontId="9" fillId="0" borderId="23" xfId="0" applyFont="1" applyBorder="1" applyAlignment="1">
      <alignment horizontal="center" vertical="center" wrapText="1" readingOrder="1"/>
    </xf>
    <xf numFmtId="0" fontId="9" fillId="0" borderId="69" xfId="0" applyFont="1" applyBorder="1" applyAlignment="1">
      <alignment horizontal="center" vertical="center" wrapText="1" readingOrder="1"/>
    </xf>
    <xf numFmtId="0" fontId="9" fillId="0" borderId="0" xfId="0" applyFont="1" applyAlignment="1">
      <alignment horizontal="center" vertical="center" wrapText="1" readingOrder="1"/>
    </xf>
    <xf numFmtId="0" fontId="9" fillId="0" borderId="63" xfId="0" applyFont="1" applyBorder="1" applyAlignment="1">
      <alignment horizontal="center" vertical="center" wrapText="1" readingOrder="1"/>
    </xf>
    <xf numFmtId="0" fontId="9" fillId="0" borderId="26" xfId="0" applyFont="1" applyBorder="1" applyAlignment="1">
      <alignment horizontal="center" vertical="center" wrapText="1" readingOrder="1"/>
    </xf>
    <xf numFmtId="0" fontId="2" fillId="0" borderId="34" xfId="0" applyFont="1" applyBorder="1" applyAlignment="1">
      <alignment horizontal="center" vertical="center" readingOrder="1"/>
    </xf>
    <xf numFmtId="0" fontId="2" fillId="0" borderId="35" xfId="0" applyFont="1" applyBorder="1" applyAlignment="1">
      <alignment horizontal="center" vertical="center" readingOrder="1"/>
    </xf>
    <xf numFmtId="0" fontId="2" fillId="0" borderId="36" xfId="0" applyFont="1" applyBorder="1" applyAlignment="1">
      <alignment horizontal="center" vertical="center" readingOrder="1"/>
    </xf>
    <xf numFmtId="0" fontId="5" fillId="0" borderId="7"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8" xfId="0" applyFont="1" applyBorder="1" applyAlignment="1">
      <alignment horizontal="center" vertical="center" wrapText="1" readingOrder="1"/>
    </xf>
    <xf numFmtId="0" fontId="5" fillId="0" borderId="37" xfId="0" applyFont="1" applyBorder="1" applyAlignment="1">
      <alignment horizontal="center" vertical="center" readingOrder="1"/>
    </xf>
    <xf numFmtId="0" fontId="5" fillId="0" borderId="7" xfId="0" applyFont="1" applyBorder="1" applyAlignment="1">
      <alignment horizontal="center" vertical="center" readingOrder="1"/>
    </xf>
    <xf numFmtId="0" fontId="5" fillId="0" borderId="0" xfId="0" applyFont="1" applyAlignment="1">
      <alignment horizontal="center" vertical="center" readingOrder="1"/>
    </xf>
    <xf numFmtId="0" fontId="5" fillId="0" borderId="8" xfId="0" applyFont="1" applyBorder="1" applyAlignment="1">
      <alignment horizontal="center" vertical="center" readingOrder="1"/>
    </xf>
    <xf numFmtId="0" fontId="5" fillId="0" borderId="26" xfId="0" applyFont="1" applyBorder="1" applyAlignment="1">
      <alignment horizontal="center" vertical="center" readingOrder="1"/>
    </xf>
    <xf numFmtId="0" fontId="9" fillId="0" borderId="37" xfId="0" applyFont="1" applyBorder="1" applyAlignment="1">
      <alignment horizontal="center" vertical="center" textRotation="255" shrinkToFit="1" readingOrder="1"/>
    </xf>
    <xf numFmtId="0" fontId="9" fillId="0" borderId="0" xfId="0" applyFont="1" applyAlignment="1">
      <alignment horizontal="center" vertical="center" textRotation="255" shrinkToFit="1" readingOrder="1"/>
    </xf>
    <xf numFmtId="0" fontId="9" fillId="0" borderId="26" xfId="0" applyFont="1" applyBorder="1" applyAlignment="1">
      <alignment horizontal="center" vertical="center" textRotation="255" shrinkToFit="1" readingOrder="1"/>
    </xf>
    <xf numFmtId="0" fontId="4" fillId="6" borderId="0" xfId="0" applyFont="1" applyFill="1" applyAlignment="1">
      <alignment horizontal="center" vertical="center" readingOrder="1"/>
    </xf>
    <xf numFmtId="0" fontId="4" fillId="5" borderId="50" xfId="0" applyFont="1" applyFill="1" applyBorder="1" applyAlignment="1">
      <alignment horizontal="center" vertical="center" readingOrder="1"/>
    </xf>
    <xf numFmtId="0" fontId="4" fillId="5" borderId="43" xfId="0" applyFont="1" applyFill="1" applyBorder="1" applyAlignment="1">
      <alignment horizontal="center" vertical="center" readingOrder="1"/>
    </xf>
    <xf numFmtId="0" fontId="4" fillId="6" borderId="55" xfId="0" applyFont="1" applyFill="1" applyBorder="1" applyAlignment="1">
      <alignment horizontal="center" vertical="center" readingOrder="1"/>
    </xf>
    <xf numFmtId="0" fontId="4" fillId="6" borderId="64" xfId="0" applyFont="1" applyFill="1" applyBorder="1" applyAlignment="1">
      <alignment horizontal="center" vertical="center" readingOrder="1"/>
    </xf>
    <xf numFmtId="0" fontId="4" fillId="5" borderId="71" xfId="0" applyFont="1" applyFill="1" applyBorder="1" applyAlignment="1">
      <alignment horizontal="center" vertical="center" readingOrder="1"/>
    </xf>
    <xf numFmtId="0" fontId="4" fillId="5" borderId="11" xfId="0" applyFont="1" applyFill="1" applyBorder="1" applyAlignment="1">
      <alignment horizontal="center" vertical="center" readingOrder="1"/>
    </xf>
    <xf numFmtId="0" fontId="4" fillId="5" borderId="70" xfId="0" applyFont="1" applyFill="1" applyBorder="1" applyAlignment="1">
      <alignment horizontal="center" vertical="center" readingOrder="1"/>
    </xf>
    <xf numFmtId="0" fontId="38" fillId="0" borderId="0" xfId="0" applyFont="1" applyAlignment="1">
      <alignment horizontal="left" vertical="center" wrapText="1" readingOrder="1"/>
    </xf>
    <xf numFmtId="0" fontId="2" fillId="0" borderId="0" xfId="0" applyFont="1" applyAlignment="1">
      <alignment horizontal="left" vertical="center" readingOrder="1"/>
    </xf>
    <xf numFmtId="0" fontId="37" fillId="0" borderId="0" xfId="0" applyFont="1" applyAlignment="1">
      <alignment horizontal="center" vertical="center" readingOrder="1"/>
    </xf>
    <xf numFmtId="0" fontId="2" fillId="0" borderId="1" xfId="0" applyFont="1" applyBorder="1" applyAlignment="1">
      <alignment horizontal="center" vertical="center" textRotation="255" readingOrder="1"/>
    </xf>
    <xf numFmtId="0" fontId="2" fillId="0" borderId="37" xfId="0" applyFont="1" applyBorder="1" applyAlignment="1">
      <alignment horizontal="center" vertical="center" textRotation="255" readingOrder="1"/>
    </xf>
    <xf numFmtId="0" fontId="2" fillId="0" borderId="2" xfId="0" applyFont="1" applyBorder="1" applyAlignment="1">
      <alignment horizontal="center" vertical="center" textRotation="255" readingOrder="1"/>
    </xf>
    <xf numFmtId="0" fontId="2" fillId="0" borderId="7" xfId="0" applyFont="1" applyBorder="1" applyAlignment="1">
      <alignment horizontal="center" vertical="center" textRotation="255" readingOrder="1"/>
    </xf>
    <xf numFmtId="0" fontId="2" fillId="0" borderId="0" xfId="0" applyFont="1" applyAlignment="1">
      <alignment horizontal="center" vertical="center" textRotation="255" readingOrder="1"/>
    </xf>
    <xf numFmtId="0" fontId="2" fillId="0" borderId="8" xfId="0" applyFont="1" applyBorder="1" applyAlignment="1">
      <alignment horizontal="center" vertical="center" textRotation="255" readingOrder="1"/>
    </xf>
    <xf numFmtId="0" fontId="2" fillId="0" borderId="25" xfId="0" applyFont="1" applyBorder="1" applyAlignment="1">
      <alignment horizontal="center" vertical="center" textRotation="255" readingOrder="1"/>
    </xf>
    <xf numFmtId="0" fontId="2" fillId="0" borderId="26" xfId="0" applyFont="1" applyBorder="1" applyAlignment="1">
      <alignment horizontal="center" vertical="center" textRotation="255" readingOrder="1"/>
    </xf>
    <xf numFmtId="0" fontId="2" fillId="0" borderId="27" xfId="0" applyFont="1" applyBorder="1" applyAlignment="1">
      <alignment horizontal="center" vertical="center" textRotation="255" readingOrder="1"/>
    </xf>
    <xf numFmtId="0" fontId="5" fillId="0" borderId="4" xfId="0" applyFont="1" applyBorder="1" applyAlignment="1">
      <alignment horizontal="center" vertical="center" readingOrder="1"/>
    </xf>
    <xf numFmtId="0" fontId="5" fillId="0" borderId="5" xfId="0" applyFont="1" applyBorder="1" applyAlignment="1">
      <alignment horizontal="center" vertical="center" readingOrder="1"/>
    </xf>
    <xf numFmtId="0" fontId="5" fillId="0" borderId="22" xfId="0" applyFont="1" applyBorder="1" applyAlignment="1">
      <alignment horizontal="center" vertical="center" readingOrder="1"/>
    </xf>
    <xf numFmtId="0" fontId="5" fillId="0" borderId="23" xfId="0" applyFont="1" applyBorder="1" applyAlignment="1">
      <alignment horizontal="center" vertical="center" readingOrder="1"/>
    </xf>
    <xf numFmtId="0" fontId="9" fillId="0" borderId="1" xfId="0" applyFont="1" applyBorder="1" applyAlignment="1">
      <alignment horizontal="center" vertical="center" readingOrder="1"/>
    </xf>
    <xf numFmtId="0" fontId="9" fillId="0" borderId="37" xfId="0" applyFont="1" applyBorder="1" applyAlignment="1">
      <alignment horizontal="center" vertical="center" readingOrder="1"/>
    </xf>
    <xf numFmtId="0" fontId="9" fillId="0" borderId="55" xfId="0" applyFont="1" applyBorder="1" applyAlignment="1">
      <alignment horizontal="center" vertical="center" readingOrder="1"/>
    </xf>
    <xf numFmtId="0" fontId="9" fillId="0" borderId="56" xfId="0" applyFont="1" applyBorder="1" applyAlignment="1">
      <alignment horizontal="center" vertical="center" readingOrder="1"/>
    </xf>
    <xf numFmtId="0" fontId="5" fillId="0" borderId="45" xfId="0" applyFont="1" applyBorder="1" applyAlignment="1">
      <alignment horizontal="center" vertical="center" readingOrder="1"/>
    </xf>
    <xf numFmtId="0" fontId="5" fillId="0" borderId="57" xfId="0" applyFont="1" applyBorder="1" applyAlignment="1">
      <alignment horizontal="center" vertical="center" readingOrder="1"/>
    </xf>
    <xf numFmtId="0" fontId="5" fillId="0" borderId="55" xfId="0" applyFont="1" applyBorder="1" applyAlignment="1">
      <alignment horizontal="center" vertical="center" readingOrder="1"/>
    </xf>
    <xf numFmtId="0" fontId="5" fillId="0" borderId="56" xfId="0" applyFont="1" applyBorder="1" applyAlignment="1">
      <alignment horizontal="center" vertical="center" readingOrder="1"/>
    </xf>
    <xf numFmtId="0" fontId="5" fillId="2" borderId="1" xfId="0" applyFont="1" applyFill="1" applyBorder="1" applyAlignment="1">
      <alignment horizontal="left" vertical="center" readingOrder="1"/>
    </xf>
    <xf numFmtId="0" fontId="5" fillId="2" borderId="37" xfId="0" applyFont="1" applyFill="1" applyBorder="1" applyAlignment="1">
      <alignment horizontal="left" vertical="center" readingOrder="1"/>
    </xf>
    <xf numFmtId="0" fontId="5" fillId="2" borderId="73" xfId="0" applyFont="1" applyFill="1" applyBorder="1" applyAlignment="1">
      <alignment horizontal="left" vertical="center" readingOrder="1"/>
    </xf>
    <xf numFmtId="0" fontId="5" fillId="2" borderId="55" xfId="0" applyFont="1" applyFill="1" applyBorder="1" applyAlignment="1">
      <alignment horizontal="left" vertical="center" readingOrder="1"/>
    </xf>
    <xf numFmtId="0" fontId="5" fillId="2" borderId="56" xfId="0" applyFont="1" applyFill="1" applyBorder="1" applyAlignment="1">
      <alignment horizontal="left" vertical="center" readingOrder="1"/>
    </xf>
    <xf numFmtId="0" fontId="5" fillId="2" borderId="71" xfId="0" applyFont="1" applyFill="1" applyBorder="1" applyAlignment="1">
      <alignment horizontal="left" vertical="center" readingOrder="1"/>
    </xf>
    <xf numFmtId="0" fontId="5" fillId="4" borderId="62" xfId="0" applyFont="1" applyFill="1" applyBorder="1" applyAlignment="1">
      <alignment horizontal="center" vertical="center" wrapText="1" readingOrder="1"/>
    </xf>
    <xf numFmtId="0" fontId="5" fillId="4" borderId="37" xfId="0" applyFont="1" applyFill="1" applyBorder="1" applyAlignment="1">
      <alignment horizontal="center" vertical="center" wrapText="1" readingOrder="1"/>
    </xf>
    <xf numFmtId="0" fontId="5" fillId="4" borderId="70" xfId="0" applyFont="1" applyFill="1" applyBorder="1" applyAlignment="1">
      <alignment horizontal="center" vertical="center" wrapText="1" readingOrder="1"/>
    </xf>
    <xf numFmtId="0" fontId="5" fillId="4" borderId="56" xfId="0" applyFont="1" applyFill="1" applyBorder="1" applyAlignment="1">
      <alignment horizontal="center" vertical="center" wrapText="1" readingOrder="1"/>
    </xf>
    <xf numFmtId="0" fontId="4" fillId="0" borderId="22" xfId="0" applyFont="1" applyBorder="1" applyAlignment="1">
      <alignment horizontal="center" vertical="center" readingOrder="1"/>
    </xf>
    <xf numFmtId="0" fontId="5" fillId="4" borderId="1" xfId="0" applyFont="1" applyFill="1" applyBorder="1" applyAlignment="1">
      <alignment horizontal="center" vertical="center" wrapText="1" readingOrder="1"/>
    </xf>
    <xf numFmtId="0" fontId="5" fillId="4" borderId="73" xfId="0" applyFont="1" applyFill="1" applyBorder="1" applyAlignment="1">
      <alignment horizontal="center" vertical="center" wrapText="1" readingOrder="1"/>
    </xf>
    <xf numFmtId="0" fontId="5" fillId="4" borderId="55" xfId="0" applyFont="1" applyFill="1" applyBorder="1" applyAlignment="1">
      <alignment horizontal="center" vertical="center" wrapText="1" readingOrder="1"/>
    </xf>
    <xf numFmtId="0" fontId="5" fillId="4" borderId="71" xfId="0" applyFont="1" applyFill="1" applyBorder="1" applyAlignment="1">
      <alignment horizontal="center" vertical="center" wrapText="1" readingOrder="1"/>
    </xf>
    <xf numFmtId="0" fontId="4" fillId="4" borderId="62" xfId="0" applyFont="1" applyFill="1" applyBorder="1" applyAlignment="1">
      <alignment horizontal="center" vertical="center" readingOrder="1"/>
    </xf>
    <xf numFmtId="0" fontId="4" fillId="4" borderId="37" xfId="0" applyFont="1" applyFill="1" applyBorder="1" applyAlignment="1">
      <alignment horizontal="center" vertical="center" readingOrder="1"/>
    </xf>
    <xf numFmtId="0" fontId="4" fillId="4" borderId="73" xfId="0" applyFont="1" applyFill="1" applyBorder="1" applyAlignment="1">
      <alignment horizontal="center" vertical="center" readingOrder="1"/>
    </xf>
    <xf numFmtId="0" fontId="4" fillId="4" borderId="70" xfId="0" applyFont="1" applyFill="1" applyBorder="1" applyAlignment="1">
      <alignment horizontal="center" vertical="center" readingOrder="1"/>
    </xf>
    <xf numFmtId="0" fontId="4" fillId="4" borderId="56" xfId="0" applyFont="1" applyFill="1" applyBorder="1" applyAlignment="1">
      <alignment horizontal="center" vertical="center" readingOrder="1"/>
    </xf>
    <xf numFmtId="0" fontId="4" fillId="4" borderId="71" xfId="0" applyFont="1" applyFill="1" applyBorder="1" applyAlignment="1">
      <alignment horizontal="center" vertical="center" readingOrder="1"/>
    </xf>
    <xf numFmtId="0" fontId="5" fillId="2" borderId="4" xfId="0" applyFont="1" applyFill="1" applyBorder="1" applyAlignment="1">
      <alignment horizontal="left" vertical="center" readingOrder="1"/>
    </xf>
    <xf numFmtId="0" fontId="5" fillId="2" borderId="5" xfId="0" applyFont="1" applyFill="1" applyBorder="1" applyAlignment="1">
      <alignment horizontal="left" vertical="center" readingOrder="1"/>
    </xf>
    <xf numFmtId="0" fontId="5" fillId="2" borderId="6" xfId="0" applyFont="1" applyFill="1" applyBorder="1" applyAlignment="1">
      <alignment horizontal="left" vertical="center" readingOrder="1"/>
    </xf>
    <xf numFmtId="0" fontId="5" fillId="2" borderId="7" xfId="0" applyFont="1" applyFill="1" applyBorder="1" applyAlignment="1">
      <alignment horizontal="left" vertical="center" readingOrder="1"/>
    </xf>
    <xf numFmtId="0" fontId="5" fillId="2" borderId="0" xfId="0" applyFont="1" applyFill="1" applyAlignment="1">
      <alignment horizontal="left" vertical="center" readingOrder="1"/>
    </xf>
    <xf numFmtId="0" fontId="5" fillId="2" borderId="8" xfId="0" applyFont="1" applyFill="1" applyBorder="1" applyAlignment="1">
      <alignment horizontal="left" vertical="center" readingOrder="1"/>
    </xf>
    <xf numFmtId="0" fontId="5" fillId="2" borderId="25" xfId="0" applyFont="1" applyFill="1" applyBorder="1" applyAlignment="1">
      <alignment horizontal="left" vertical="center" readingOrder="1"/>
    </xf>
    <xf numFmtId="0" fontId="5" fillId="2" borderId="26" xfId="0" applyFont="1" applyFill="1" applyBorder="1" applyAlignment="1">
      <alignment horizontal="left" vertical="center" readingOrder="1"/>
    </xf>
    <xf numFmtId="0" fontId="5" fillId="2" borderId="27" xfId="0" applyFont="1" applyFill="1" applyBorder="1" applyAlignment="1">
      <alignment horizontal="left" vertical="center" readingOrder="1"/>
    </xf>
    <xf numFmtId="0" fontId="5" fillId="2" borderId="2" xfId="0" applyFont="1" applyFill="1" applyBorder="1" applyAlignment="1">
      <alignment horizontal="left" vertical="center" readingOrder="1"/>
    </xf>
    <xf numFmtId="0" fontId="5" fillId="2" borderId="64" xfId="0" applyFont="1" applyFill="1" applyBorder="1" applyAlignment="1">
      <alignment horizontal="left" vertical="center" readingOrder="1"/>
    </xf>
    <xf numFmtId="0" fontId="5" fillId="2" borderId="45" xfId="0" applyFont="1" applyFill="1" applyBorder="1" applyAlignment="1">
      <alignment horizontal="left" vertical="center" readingOrder="1"/>
    </xf>
    <xf numFmtId="0" fontId="5" fillId="2" borderId="57" xfId="0" applyFont="1" applyFill="1" applyBorder="1" applyAlignment="1">
      <alignment horizontal="left" vertical="center" readingOrder="1"/>
    </xf>
    <xf numFmtId="0" fontId="5" fillId="2" borderId="47" xfId="0" applyFont="1" applyFill="1" applyBorder="1" applyAlignment="1">
      <alignment horizontal="left" vertical="center" readingOrder="1"/>
    </xf>
    <xf numFmtId="0" fontId="4" fillId="2" borderId="62" xfId="0" applyFont="1" applyFill="1" applyBorder="1" applyAlignment="1">
      <alignment horizontal="center" vertical="center" readingOrder="1"/>
    </xf>
    <xf numFmtId="0" fontId="4" fillId="2" borderId="37" xfId="0" applyFont="1" applyFill="1" applyBorder="1" applyAlignment="1">
      <alignment horizontal="center" vertical="center" readingOrder="1"/>
    </xf>
    <xf numFmtId="0" fontId="4" fillId="2" borderId="2" xfId="0" applyFont="1" applyFill="1" applyBorder="1" applyAlignment="1">
      <alignment horizontal="center" vertical="center" readingOrder="1"/>
    </xf>
    <xf numFmtId="0" fontId="4" fillId="2" borderId="70" xfId="0" applyFont="1" applyFill="1" applyBorder="1" applyAlignment="1">
      <alignment horizontal="center" vertical="center" readingOrder="1"/>
    </xf>
    <xf numFmtId="0" fontId="4" fillId="2" borderId="56" xfId="0" applyFont="1" applyFill="1" applyBorder="1" applyAlignment="1">
      <alignment horizontal="center" vertical="center" readingOrder="1"/>
    </xf>
    <xf numFmtId="0" fontId="4" fillId="2" borderId="64" xfId="0" applyFont="1" applyFill="1" applyBorder="1" applyAlignment="1">
      <alignment horizontal="center" vertical="center" readingOrder="1"/>
    </xf>
    <xf numFmtId="0" fontId="4" fillId="2" borderId="7" xfId="0" applyFont="1" applyFill="1" applyBorder="1" applyAlignment="1">
      <alignment horizontal="left" vertical="center" wrapText="1" readingOrder="1"/>
    </xf>
    <xf numFmtId="0" fontId="4" fillId="2" borderId="0" xfId="0" applyFont="1" applyFill="1" applyAlignment="1">
      <alignment horizontal="left" vertical="center" wrapText="1" readingOrder="1"/>
    </xf>
    <xf numFmtId="0" fontId="4" fillId="2" borderId="8" xfId="0" applyFont="1" applyFill="1" applyBorder="1" applyAlignment="1">
      <alignment horizontal="left" vertical="center" wrapText="1" readingOrder="1"/>
    </xf>
    <xf numFmtId="0" fontId="4" fillId="2" borderId="25" xfId="0" applyFont="1" applyFill="1" applyBorder="1" applyAlignment="1">
      <alignment horizontal="left" vertical="center" wrapText="1" readingOrder="1"/>
    </xf>
    <xf numFmtId="0" fontId="4" fillId="2" borderId="26" xfId="0" applyFont="1" applyFill="1" applyBorder="1" applyAlignment="1">
      <alignment horizontal="left" vertical="center" wrapText="1" readingOrder="1"/>
    </xf>
    <xf numFmtId="0" fontId="4" fillId="2" borderId="27" xfId="0" applyFont="1" applyFill="1" applyBorder="1" applyAlignment="1">
      <alignment horizontal="left" vertical="center" wrapText="1" readingOrder="1"/>
    </xf>
    <xf numFmtId="0" fontId="5" fillId="0" borderId="34" xfId="0" applyFont="1" applyBorder="1" applyAlignment="1">
      <alignment horizontal="center" vertical="center"/>
    </xf>
    <xf numFmtId="0" fontId="5" fillId="0" borderId="36" xfId="0" applyFont="1" applyBorder="1" applyAlignment="1">
      <alignment horizontal="center" vertical="center"/>
    </xf>
    <xf numFmtId="49" fontId="5" fillId="2" borderId="45" xfId="0" applyNumberFormat="1" applyFont="1" applyFill="1" applyBorder="1" applyAlignment="1" applyProtection="1">
      <alignment horizontal="center" vertical="center" shrinkToFit="1"/>
      <protection locked="0"/>
    </xf>
    <xf numFmtId="49" fontId="5" fillId="2" borderId="47" xfId="0" applyNumberFormat="1" applyFont="1" applyFill="1" applyBorder="1" applyAlignment="1" applyProtection="1">
      <alignment horizontal="center" vertical="center" shrinkToFit="1"/>
      <protection locked="0"/>
    </xf>
    <xf numFmtId="49" fontId="5" fillId="2" borderId="4" xfId="0" applyNumberFormat="1" applyFont="1" applyFill="1" applyBorder="1" applyAlignment="1" applyProtection="1">
      <alignment horizontal="center" vertical="center" wrapText="1"/>
      <protection locked="0"/>
    </xf>
    <xf numFmtId="49" fontId="5" fillId="2" borderId="6" xfId="0" applyNumberFormat="1" applyFont="1" applyFill="1" applyBorder="1" applyAlignment="1" applyProtection="1">
      <alignment horizontal="center" vertical="center" wrapText="1"/>
      <protection locked="0"/>
    </xf>
    <xf numFmtId="49" fontId="5" fillId="2" borderId="45" xfId="0" applyNumberFormat="1" applyFont="1" applyFill="1" applyBorder="1" applyAlignment="1" applyProtection="1">
      <alignment horizontal="center" vertical="center"/>
      <protection locked="0"/>
    </xf>
    <xf numFmtId="49" fontId="5" fillId="2" borderId="47" xfId="0" applyNumberFormat="1" applyFont="1" applyFill="1" applyBorder="1" applyAlignment="1" applyProtection="1">
      <alignment horizontal="center" vertical="center"/>
      <protection locked="0"/>
    </xf>
    <xf numFmtId="49" fontId="5" fillId="2" borderId="14" xfId="0" applyNumberFormat="1" applyFont="1" applyFill="1" applyBorder="1" applyAlignment="1" applyProtection="1">
      <alignment horizontal="center" vertical="center"/>
      <protection locked="0"/>
    </xf>
    <xf numFmtId="49" fontId="5" fillId="2" borderId="16" xfId="0" applyNumberFormat="1" applyFont="1" applyFill="1" applyBorder="1" applyAlignment="1" applyProtection="1">
      <alignment horizontal="center" vertical="center"/>
      <protection locked="0"/>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38" fontId="5" fillId="3" borderId="35" xfId="1" applyFont="1" applyFill="1" applyBorder="1" applyAlignment="1" applyProtection="1">
      <alignment horizont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38" fontId="11" fillId="3" borderId="34" xfId="1" applyFont="1" applyFill="1" applyBorder="1" applyAlignment="1" applyProtection="1">
      <alignment horizontal="center"/>
    </xf>
    <xf numFmtId="38" fontId="11" fillId="3" borderId="35" xfId="1" applyFont="1" applyFill="1" applyBorder="1" applyAlignment="1" applyProtection="1">
      <alignment horizontal="center"/>
    </xf>
    <xf numFmtId="38" fontId="11" fillId="3" borderId="36" xfId="1" applyFont="1" applyFill="1" applyBorder="1" applyAlignment="1" applyProtection="1">
      <alignment horizontal="center"/>
    </xf>
    <xf numFmtId="49" fontId="5" fillId="2" borderId="45" xfId="0" applyNumberFormat="1" applyFont="1" applyFill="1" applyBorder="1" applyAlignment="1" applyProtection="1">
      <alignment horizontal="center" vertical="center" wrapText="1"/>
      <protection locked="0"/>
    </xf>
    <xf numFmtId="49" fontId="5" fillId="2" borderId="47" xfId="0" applyNumberFormat="1" applyFont="1" applyFill="1" applyBorder="1" applyAlignment="1" applyProtection="1">
      <alignment horizontal="center" vertical="center" wrapText="1"/>
      <protection locked="0"/>
    </xf>
    <xf numFmtId="177" fontId="5" fillId="3" borderId="34" xfId="0" applyNumberFormat="1" applyFont="1" applyFill="1" applyBorder="1" applyAlignment="1">
      <alignment horizontal="right" vertical="center" wrapText="1"/>
    </xf>
    <xf numFmtId="177" fontId="5" fillId="3" borderId="35" xfId="0" applyNumberFormat="1" applyFont="1" applyFill="1" applyBorder="1" applyAlignment="1">
      <alignment horizontal="right" vertical="center" wrapText="1"/>
    </xf>
    <xf numFmtId="177" fontId="5" fillId="3" borderId="36" xfId="0" applyNumberFormat="1" applyFont="1" applyFill="1" applyBorder="1" applyAlignment="1">
      <alignment horizontal="right" vertical="center" wrapText="1"/>
    </xf>
    <xf numFmtId="177" fontId="11" fillId="3" borderId="34" xfId="0" applyNumberFormat="1" applyFont="1" applyFill="1" applyBorder="1" applyAlignment="1">
      <alignment horizontal="right" vertical="center" wrapText="1"/>
    </xf>
    <xf numFmtId="177" fontId="11" fillId="3" borderId="35" xfId="0" applyNumberFormat="1" applyFont="1" applyFill="1" applyBorder="1" applyAlignment="1">
      <alignment horizontal="right" vertical="center" wrapText="1"/>
    </xf>
    <xf numFmtId="177" fontId="11" fillId="3" borderId="36" xfId="0" applyNumberFormat="1" applyFont="1" applyFill="1" applyBorder="1" applyAlignment="1">
      <alignment horizontal="right" vertical="center" wrapText="1"/>
    </xf>
    <xf numFmtId="0" fontId="5" fillId="0" borderId="36"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11" fillId="0" borderId="34" xfId="0" applyFont="1" applyBorder="1" applyAlignment="1">
      <alignment horizontal="center"/>
    </xf>
    <xf numFmtId="0" fontId="11" fillId="0" borderId="35" xfId="0" applyFont="1" applyBorder="1" applyAlignment="1">
      <alignment horizontal="center"/>
    </xf>
    <xf numFmtId="0" fontId="11" fillId="0" borderId="36" xfId="0" applyFont="1" applyBorder="1" applyAlignment="1">
      <alignment horizontal="center"/>
    </xf>
    <xf numFmtId="0" fontId="5" fillId="0" borderId="37"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6" xfId="0" applyFont="1" applyBorder="1" applyAlignment="1">
      <alignment horizontal="center" vertical="center" wrapText="1"/>
    </xf>
    <xf numFmtId="49" fontId="5" fillId="2" borderId="14" xfId="0" applyNumberFormat="1" applyFont="1" applyFill="1" applyBorder="1" applyAlignment="1" applyProtection="1">
      <alignment horizontal="center" vertical="center" shrinkToFit="1"/>
      <protection locked="0"/>
    </xf>
    <xf numFmtId="49" fontId="5" fillId="2" borderId="16" xfId="0" applyNumberFormat="1" applyFont="1" applyFill="1" applyBorder="1" applyAlignment="1" applyProtection="1">
      <alignment horizontal="center" vertical="center" shrinkToFit="1"/>
      <protection locked="0"/>
    </xf>
    <xf numFmtId="0" fontId="4" fillId="3" borderId="34" xfId="0" applyFont="1" applyFill="1" applyBorder="1" applyAlignment="1">
      <alignment horizontal="right" vertical="center"/>
    </xf>
    <xf numFmtId="0" fontId="4" fillId="3" borderId="36" xfId="0" applyFont="1" applyFill="1" applyBorder="1" applyAlignment="1">
      <alignment horizontal="right" vertical="center"/>
    </xf>
    <xf numFmtId="0" fontId="34" fillId="3" borderId="34" xfId="0" applyFont="1" applyFill="1" applyBorder="1" applyAlignment="1">
      <alignment horizontal="right" vertical="center"/>
    </xf>
    <xf numFmtId="0" fontId="34" fillId="3" borderId="36" xfId="0" applyFont="1" applyFill="1" applyBorder="1" applyAlignment="1">
      <alignment horizontal="righ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49" fontId="5" fillId="2" borderId="44" xfId="0" applyNumberFormat="1" applyFont="1" applyFill="1" applyBorder="1" applyAlignment="1" applyProtection="1">
      <alignment horizontal="center" vertical="center"/>
      <protection locked="0"/>
    </xf>
    <xf numFmtId="49" fontId="5" fillId="2" borderId="63" xfId="0" applyNumberFormat="1" applyFont="1" applyFill="1" applyBorder="1" applyAlignment="1" applyProtection="1">
      <alignment horizontal="center" vertical="center"/>
      <protection locked="0"/>
    </xf>
    <xf numFmtId="49" fontId="5" fillId="2" borderId="27" xfId="0" applyNumberFormat="1" applyFont="1" applyFill="1" applyBorder="1" applyAlignment="1" applyProtection="1">
      <alignment horizontal="center" vertical="center"/>
      <protection locked="0"/>
    </xf>
    <xf numFmtId="49" fontId="5" fillId="2" borderId="41" xfId="0" applyNumberFormat="1" applyFont="1" applyFill="1" applyBorder="1" applyAlignment="1" applyProtection="1">
      <alignment vertical="center" shrinkToFit="1"/>
      <protection locked="0"/>
    </xf>
    <xf numFmtId="49" fontId="0" fillId="0" borderId="43" xfId="0" applyNumberFormat="1" applyBorder="1" applyAlignment="1" applyProtection="1">
      <alignment vertical="center" shrinkToFit="1"/>
      <protection locked="0"/>
    </xf>
    <xf numFmtId="49" fontId="0" fillId="0" borderId="42" xfId="0" applyNumberFormat="1" applyBorder="1" applyAlignment="1" applyProtection="1">
      <alignment vertical="center" shrinkToFit="1"/>
      <protection locked="0"/>
    </xf>
    <xf numFmtId="176" fontId="5" fillId="2" borderId="57"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xf>
    <xf numFmtId="49" fontId="5" fillId="2" borderId="21"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0" fontId="11" fillId="0" borderId="36" xfId="0" applyFont="1" applyBorder="1" applyAlignment="1">
      <alignment horizontal="center" vertical="center"/>
    </xf>
    <xf numFmtId="38" fontId="5" fillId="3" borderId="55" xfId="1" applyFont="1" applyFill="1" applyBorder="1" applyAlignment="1" applyProtection="1">
      <alignment horizontal="right" vertical="center"/>
    </xf>
    <xf numFmtId="38" fontId="0" fillId="0" borderId="56" xfId="1" applyFont="1" applyBorder="1" applyAlignment="1" applyProtection="1">
      <alignment horizontal="right"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2" xfId="0" applyFont="1" applyBorder="1" applyAlignment="1">
      <alignment horizontal="center" vertical="center" wrapText="1"/>
    </xf>
    <xf numFmtId="0" fontId="4" fillId="0" borderId="63" xfId="0" applyFont="1" applyBorder="1" applyAlignment="1">
      <alignment horizontal="center" vertical="center"/>
    </xf>
    <xf numFmtId="0" fontId="5" fillId="0" borderId="4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 fillId="0" borderId="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8" fillId="0" borderId="17" xfId="0" applyFont="1" applyBorder="1" applyAlignment="1">
      <alignment horizontal="center" vertical="center" textRotation="255"/>
    </xf>
    <xf numFmtId="0" fontId="8" fillId="0" borderId="13" xfId="0" applyFont="1" applyBorder="1" applyAlignment="1">
      <alignment horizontal="center" vertical="center" textRotation="255"/>
    </xf>
    <xf numFmtId="0" fontId="5" fillId="0" borderId="7" xfId="0" applyFont="1" applyBorder="1" applyAlignment="1">
      <alignment horizontal="center" vertical="center"/>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8" fillId="0" borderId="38" xfId="0" applyFont="1" applyBorder="1" applyAlignment="1">
      <alignment horizontal="center" vertical="center" textRotation="255"/>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49" fontId="7" fillId="2" borderId="0" xfId="0" applyNumberFormat="1" applyFont="1" applyFill="1" applyAlignment="1" applyProtection="1">
      <alignment horizontal="right" vertical="center"/>
      <protection locked="0"/>
    </xf>
    <xf numFmtId="49" fontId="7" fillId="2" borderId="8" xfId="0" applyNumberFormat="1" applyFont="1" applyFill="1" applyBorder="1" applyAlignment="1" applyProtection="1">
      <alignment horizontal="right" vertical="center"/>
      <protection locked="0"/>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25" xfId="0" applyFont="1" applyBorder="1" applyAlignment="1">
      <alignment horizontal="center" vertical="center" textRotation="255"/>
    </xf>
    <xf numFmtId="0" fontId="10" fillId="0" borderId="27" xfId="0" applyFont="1" applyBorder="1" applyAlignment="1">
      <alignment horizontal="center" vertical="center" textRotation="255"/>
    </xf>
    <xf numFmtId="49" fontId="24" fillId="2" borderId="4" xfId="0" applyNumberFormat="1" applyFont="1" applyFill="1" applyBorder="1" applyAlignment="1" applyProtection="1">
      <alignment horizontal="left" vertical="center"/>
      <protection locked="0"/>
    </xf>
    <xf numFmtId="49" fontId="24" fillId="2" borderId="5" xfId="0" applyNumberFormat="1" applyFont="1" applyFill="1" applyBorder="1" applyAlignment="1" applyProtection="1">
      <alignment horizontal="left" vertical="center"/>
      <protection locked="0"/>
    </xf>
    <xf numFmtId="49" fontId="24" fillId="2" borderId="6" xfId="0" applyNumberFormat="1" applyFont="1" applyFill="1" applyBorder="1" applyAlignment="1" applyProtection="1">
      <alignment horizontal="left" vertical="center"/>
      <protection locked="0"/>
    </xf>
    <xf numFmtId="49" fontId="23" fillId="2" borderId="15" xfId="0" applyNumberFormat="1"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49" fontId="23" fillId="2" borderId="6" xfId="0" applyNumberFormat="1" applyFont="1" applyFill="1" applyBorder="1" applyAlignment="1" applyProtection="1">
      <alignment horizontal="left" vertical="center"/>
      <protection locked="0"/>
    </xf>
    <xf numFmtId="49" fontId="24" fillId="2" borderId="57" xfId="0" applyNumberFormat="1" applyFont="1" applyFill="1" applyBorder="1" applyAlignment="1" applyProtection="1">
      <alignment horizontal="left" vertical="center"/>
      <protection locked="0"/>
    </xf>
    <xf numFmtId="49" fontId="24" fillId="2" borderId="47"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0" fontId="10" fillId="0" borderId="1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24" fillId="2" borderId="21"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49" fontId="24" fillId="2" borderId="22" xfId="0" applyNumberFormat="1" applyFont="1" applyFill="1" applyBorder="1" applyAlignment="1" applyProtection="1">
      <alignment horizontal="left" vertical="center" wrapText="1"/>
      <protection locked="0"/>
    </xf>
    <xf numFmtId="49" fontId="24" fillId="2" borderId="23" xfId="0" applyNumberFormat="1" applyFont="1" applyFill="1" applyBorder="1" applyAlignment="1" applyProtection="1">
      <alignment horizontal="left" vertical="center" wrapText="1"/>
      <protection locked="0"/>
    </xf>
    <xf numFmtId="49" fontId="24" fillId="2" borderId="0" xfId="0" applyNumberFormat="1" applyFont="1" applyFill="1" applyAlignment="1" applyProtection="1">
      <alignment horizontal="left" vertical="center" wrapText="1"/>
      <protection locked="0"/>
    </xf>
    <xf numFmtId="49" fontId="24" fillId="2" borderId="24" xfId="0" applyNumberFormat="1" applyFont="1" applyFill="1" applyBorder="1" applyAlignment="1" applyProtection="1">
      <alignment horizontal="left" vertical="center" wrapText="1"/>
      <protection locked="0"/>
    </xf>
    <xf numFmtId="49" fontId="24" fillId="2" borderId="25" xfId="0" applyNumberFormat="1" applyFont="1" applyFill="1" applyBorder="1" applyAlignment="1">
      <alignment horizontal="left"/>
    </xf>
    <xf numFmtId="49" fontId="24" fillId="2" borderId="26" xfId="0" applyNumberFormat="1" applyFont="1" applyFill="1" applyBorder="1" applyAlignment="1">
      <alignment horizontal="left"/>
    </xf>
    <xf numFmtId="49" fontId="24" fillId="2" borderId="27" xfId="0" applyNumberFormat="1" applyFont="1" applyFill="1" applyBorder="1" applyAlignment="1">
      <alignment horizontal="left"/>
    </xf>
    <xf numFmtId="49" fontId="10" fillId="2" borderId="4" xfId="0" applyNumberFormat="1" applyFont="1" applyFill="1" applyBorder="1" applyAlignment="1" applyProtection="1">
      <alignment horizontal="left" vertical="center"/>
      <protection locked="0"/>
    </xf>
    <xf numFmtId="49" fontId="10" fillId="2" borderId="5" xfId="0" applyNumberFormat="1" applyFont="1" applyFill="1" applyBorder="1" applyAlignment="1" applyProtection="1">
      <alignment horizontal="left" vertical="center"/>
      <protection locked="0"/>
    </xf>
    <xf numFmtId="49" fontId="10" fillId="2" borderId="20" xfId="0" applyNumberFormat="1" applyFont="1" applyFill="1" applyBorder="1" applyAlignment="1" applyProtection="1">
      <alignment horizontal="left" vertical="center"/>
      <protection locked="0"/>
    </xf>
    <xf numFmtId="0" fontId="10" fillId="0" borderId="28" xfId="0" applyFont="1" applyBorder="1" applyAlignment="1">
      <alignment horizontal="center" vertical="center"/>
    </xf>
    <xf numFmtId="49" fontId="10" fillId="2" borderId="28" xfId="0" applyNumberFormat="1" applyFont="1" applyFill="1" applyBorder="1" applyAlignment="1" applyProtection="1">
      <alignment horizontal="left" vertical="center"/>
      <protection locked="0"/>
    </xf>
    <xf numFmtId="49" fontId="10" fillId="2" borderId="21" xfId="0" applyNumberFormat="1" applyFont="1" applyFill="1" applyBorder="1" applyAlignment="1" applyProtection="1">
      <alignment horizontal="left" vertical="center"/>
      <protection locked="0"/>
    </xf>
    <xf numFmtId="49" fontId="10" fillId="2" borderId="29" xfId="0" applyNumberFormat="1" applyFont="1" applyFill="1" applyBorder="1" applyAlignment="1" applyProtection="1">
      <alignment horizontal="left" vertical="center"/>
      <protection locked="0"/>
    </xf>
    <xf numFmtId="49" fontId="10" fillId="2" borderId="14" xfId="0" applyNumberFormat="1" applyFont="1" applyFill="1" applyBorder="1" applyAlignment="1" applyProtection="1">
      <alignment horizontal="left" vertical="center" wrapText="1"/>
      <protection locked="0"/>
    </xf>
    <xf numFmtId="49" fontId="10" fillId="2" borderId="15" xfId="0" applyNumberFormat="1" applyFont="1" applyFill="1" applyBorder="1" applyAlignment="1" applyProtection="1">
      <alignment horizontal="left" vertical="center" wrapText="1"/>
      <protection locked="0"/>
    </xf>
    <xf numFmtId="49" fontId="10" fillId="2" borderId="16" xfId="0" applyNumberFormat="1" applyFont="1" applyFill="1" applyBorder="1" applyAlignment="1" applyProtection="1">
      <alignment horizontal="left" vertical="center" wrapText="1"/>
      <protection locked="0"/>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7" fillId="0" borderId="0" xfId="0" applyFont="1" applyAlignment="1">
      <alignment horizontal="left" vertical="center" wrapText="1"/>
    </xf>
    <xf numFmtId="0" fontId="22" fillId="0" borderId="4" xfId="0" applyFont="1" applyBorder="1" applyAlignment="1">
      <alignment horizontal="center"/>
    </xf>
    <xf numFmtId="0" fontId="22" fillId="0" borderId="5" xfId="0" applyFont="1" applyBorder="1" applyAlignment="1">
      <alignment horizontal="center"/>
    </xf>
    <xf numFmtId="0" fontId="22" fillId="0" borderId="6"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179" fontId="24" fillId="3" borderId="50" xfId="1" applyNumberFormat="1" applyFont="1" applyFill="1" applyBorder="1" applyAlignment="1" applyProtection="1">
      <alignment horizontal="right"/>
    </xf>
    <xf numFmtId="179" fontId="24" fillId="3" borderId="49" xfId="1" applyNumberFormat="1" applyFont="1" applyFill="1" applyBorder="1" applyAlignment="1" applyProtection="1">
      <alignment horizontal="right"/>
    </xf>
    <xf numFmtId="0" fontId="24" fillId="0" borderId="58" xfId="0" applyFont="1" applyBorder="1" applyAlignment="1">
      <alignment horizontal="center" vertical="center"/>
    </xf>
    <xf numFmtId="0" fontId="24" fillId="0" borderId="50" xfId="0" applyFont="1" applyBorder="1" applyAlignment="1">
      <alignment horizontal="center" vertical="center"/>
    </xf>
    <xf numFmtId="179" fontId="24" fillId="3" borderId="50" xfId="1" applyNumberFormat="1" applyFont="1" applyFill="1" applyBorder="1" applyAlignment="1" applyProtection="1">
      <alignment horizontal="right" vertical="center"/>
    </xf>
    <xf numFmtId="179" fontId="24" fillId="3" borderId="49" xfId="1" applyNumberFormat="1" applyFont="1" applyFill="1" applyBorder="1" applyAlignment="1" applyProtection="1">
      <alignment horizontal="right" vertical="center"/>
    </xf>
    <xf numFmtId="0" fontId="11" fillId="4" borderId="2"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27" xfId="0" applyFont="1" applyFill="1" applyBorder="1" applyAlignment="1">
      <alignment horizontal="center" vertical="center"/>
    </xf>
    <xf numFmtId="49" fontId="5" fillId="2" borderId="48" xfId="0" applyNumberFormat="1" applyFont="1" applyFill="1" applyBorder="1" applyAlignment="1" applyProtection="1">
      <alignment vertical="center" shrinkToFit="1"/>
      <protection locked="0"/>
    </xf>
    <xf numFmtId="49" fontId="0" fillId="0" borderId="50" xfId="0" applyNumberFormat="1" applyBorder="1" applyAlignment="1" applyProtection="1">
      <alignment vertical="center" shrinkToFit="1"/>
      <protection locked="0"/>
    </xf>
    <xf numFmtId="49" fontId="0" fillId="0" borderId="49" xfId="0" applyNumberFormat="1" applyBorder="1" applyAlignment="1" applyProtection="1">
      <alignment vertical="center" shrinkToFit="1"/>
      <protection locked="0"/>
    </xf>
    <xf numFmtId="176" fontId="5" fillId="2" borderId="15" xfId="0" applyNumberFormat="1" applyFont="1" applyFill="1" applyBorder="1" applyAlignment="1" applyProtection="1">
      <alignment horizontal="center" vertical="center"/>
      <protection locked="0"/>
    </xf>
    <xf numFmtId="38" fontId="5" fillId="3" borderId="25" xfId="1" applyFont="1" applyFill="1" applyBorder="1" applyAlignment="1" applyProtection="1">
      <alignment horizontal="right" vertical="center"/>
    </xf>
    <xf numFmtId="38" fontId="0" fillId="0" borderId="26" xfId="1" applyFont="1" applyBorder="1" applyAlignment="1" applyProtection="1">
      <alignment horizontal="righ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38" fontId="11" fillId="3" borderId="25" xfId="1" applyFont="1" applyFill="1" applyBorder="1" applyAlignment="1" applyProtection="1">
      <alignment horizontal="center"/>
    </xf>
    <xf numFmtId="38" fontId="11" fillId="3" borderId="26" xfId="1" applyFont="1" applyFill="1" applyBorder="1" applyAlignment="1" applyProtection="1">
      <alignment horizontal="center"/>
    </xf>
    <xf numFmtId="38" fontId="11" fillId="3" borderId="52" xfId="1" applyFont="1" applyFill="1" applyBorder="1" applyAlignment="1" applyProtection="1">
      <alignment horizontal="center"/>
    </xf>
    <xf numFmtId="0" fontId="22" fillId="0" borderId="40" xfId="0" applyFont="1" applyBorder="1" applyAlignment="1">
      <alignment horizontal="center"/>
    </xf>
    <xf numFmtId="0" fontId="22" fillId="0" borderId="20" xfId="0" applyFont="1" applyBorder="1" applyAlignment="1">
      <alignment horizontal="center"/>
    </xf>
    <xf numFmtId="0" fontId="22" fillId="0" borderId="28" xfId="0" applyFont="1" applyBorder="1" applyAlignment="1">
      <alignment horizontal="center"/>
    </xf>
    <xf numFmtId="0" fontId="22" fillId="0" borderId="29" xfId="0" applyFont="1" applyBorder="1" applyAlignment="1">
      <alignment horizontal="center"/>
    </xf>
    <xf numFmtId="0" fontId="24" fillId="0" borderId="40" xfId="0" applyFont="1" applyBorder="1" applyAlignment="1">
      <alignment horizontal="center"/>
    </xf>
    <xf numFmtId="0" fontId="24" fillId="0" borderId="28" xfId="0" applyFont="1" applyBorder="1" applyAlignment="1">
      <alignment horizontal="center"/>
    </xf>
    <xf numFmtId="0" fontId="24" fillId="0" borderId="29" xfId="0" applyFont="1" applyBorder="1" applyAlignment="1">
      <alignment horizontal="center"/>
    </xf>
    <xf numFmtId="0" fontId="7" fillId="0" borderId="1" xfId="0" applyFont="1" applyBorder="1" applyAlignment="1">
      <alignment horizontal="left" vertical="center" wrapText="1"/>
    </xf>
    <xf numFmtId="0" fontId="7" fillId="0" borderId="37" xfId="0" applyFont="1" applyBorder="1" applyAlignment="1">
      <alignment horizontal="left" vertical="center"/>
    </xf>
    <xf numFmtId="0" fontId="34" fillId="0" borderId="25" xfId="0" applyFont="1" applyBorder="1" applyAlignment="1">
      <alignment horizontal="center" vertical="center"/>
    </xf>
    <xf numFmtId="0" fontId="34" fillId="0" borderId="27"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4" fillId="0" borderId="0" xfId="0" applyFont="1" applyAlignment="1">
      <alignment horizontal="center"/>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2" borderId="1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179" fontId="24" fillId="3" borderId="50" xfId="1" applyNumberFormat="1" applyFont="1" applyFill="1" applyBorder="1" applyAlignment="1" applyProtection="1">
      <alignment horizontal="center"/>
    </xf>
    <xf numFmtId="179" fontId="24" fillId="3" borderId="49" xfId="1" applyNumberFormat="1" applyFont="1" applyFill="1" applyBorder="1" applyAlignment="1" applyProtection="1">
      <alignment horizontal="center"/>
    </xf>
    <xf numFmtId="179" fontId="24" fillId="3" borderId="50" xfId="1" applyNumberFormat="1" applyFont="1" applyFill="1" applyBorder="1" applyAlignment="1" applyProtection="1">
      <alignment horizontal="center" vertical="center"/>
    </xf>
    <xf numFmtId="179" fontId="24" fillId="3" borderId="49" xfId="1" applyNumberFormat="1" applyFont="1" applyFill="1" applyBorder="1" applyAlignment="1" applyProtection="1">
      <alignment horizontal="center" vertical="center"/>
    </xf>
    <xf numFmtId="0" fontId="11" fillId="0" borderId="17" xfId="0" applyFont="1" applyBorder="1" applyAlignment="1">
      <alignment horizontal="center" vertical="center" wrapText="1"/>
    </xf>
    <xf numFmtId="0" fontId="18" fillId="0" borderId="13" xfId="0" applyFont="1" applyBorder="1" applyAlignment="1">
      <alignment horizontal="center" vertical="center"/>
    </xf>
    <xf numFmtId="0" fontId="18" fillId="0" borderId="38" xfId="0" applyFont="1" applyBorder="1" applyAlignment="1">
      <alignment horizontal="center" vertical="center"/>
    </xf>
    <xf numFmtId="38" fontId="32" fillId="3" borderId="37" xfId="1" applyFont="1" applyFill="1" applyBorder="1" applyAlignment="1" applyProtection="1">
      <alignment vertical="center"/>
    </xf>
    <xf numFmtId="38" fontId="33" fillId="3" borderId="37" xfId="1" applyFont="1" applyFill="1" applyBorder="1" applyAlignment="1" applyProtection="1">
      <alignment vertical="center"/>
    </xf>
    <xf numFmtId="38" fontId="33" fillId="3" borderId="0" xfId="1" applyFont="1" applyFill="1" applyBorder="1" applyAlignment="1" applyProtection="1">
      <alignment vertical="center"/>
    </xf>
    <xf numFmtId="38" fontId="33" fillId="3" borderId="26" xfId="1" applyFont="1" applyFill="1" applyBorder="1" applyAlignment="1" applyProtection="1">
      <alignment vertical="center"/>
    </xf>
    <xf numFmtId="0" fontId="24" fillId="0" borderId="48" xfId="0" applyFont="1" applyBorder="1" applyAlignment="1">
      <alignment horizontal="center"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7" fillId="0" borderId="34" xfId="0" applyFont="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5" fillId="0" borderId="17" xfId="0" applyFont="1" applyBorder="1" applyAlignment="1">
      <alignment horizontal="center" vertical="center" wrapText="1"/>
    </xf>
    <xf numFmtId="0" fontId="0" fillId="0" borderId="38" xfId="0" applyBorder="1" applyAlignment="1">
      <alignment horizontal="center" vertical="center" wrapText="1"/>
    </xf>
    <xf numFmtId="0" fontId="0" fillId="0" borderId="37" xfId="0" applyBorder="1"/>
    <xf numFmtId="0" fontId="0" fillId="0" borderId="2" xfId="0" applyBorder="1"/>
    <xf numFmtId="0" fontId="0" fillId="0" borderId="26" xfId="0" applyBorder="1"/>
    <xf numFmtId="0" fontId="0" fillId="0" borderId="27" xfId="0" applyBorder="1"/>
    <xf numFmtId="49" fontId="5" fillId="2" borderId="66" xfId="0" applyNumberFormat="1" applyFont="1" applyFill="1" applyBorder="1" applyAlignment="1" applyProtection="1">
      <alignment vertical="center" shrinkToFit="1"/>
      <protection locked="0"/>
    </xf>
    <xf numFmtId="49" fontId="0" fillId="0" borderId="11" xfId="0" applyNumberFormat="1" applyBorder="1" applyAlignment="1" applyProtection="1">
      <alignment vertical="center" shrinkToFit="1"/>
      <protection locked="0"/>
    </xf>
    <xf numFmtId="49" fontId="0" fillId="0" borderId="12" xfId="0" applyNumberFormat="1" applyBorder="1" applyAlignment="1" applyProtection="1">
      <alignment vertical="center" shrinkToFit="1"/>
      <protection locked="0"/>
    </xf>
    <xf numFmtId="176" fontId="5" fillId="2" borderId="56" xfId="0" applyNumberFormat="1" applyFont="1" applyFill="1" applyBorder="1" applyAlignment="1" applyProtection="1">
      <alignment horizontal="center" vertical="center"/>
      <protection locked="0"/>
    </xf>
    <xf numFmtId="38" fontId="24" fillId="3" borderId="50" xfId="1" applyFont="1" applyFill="1" applyBorder="1" applyAlignment="1" applyProtection="1">
      <alignment horizontal="right"/>
    </xf>
    <xf numFmtId="38" fontId="24" fillId="3" borderId="49" xfId="1" applyFont="1" applyFill="1" applyBorder="1" applyAlignment="1" applyProtection="1">
      <alignment horizontal="right"/>
    </xf>
    <xf numFmtId="38" fontId="24" fillId="3" borderId="50" xfId="1" applyFont="1" applyFill="1" applyBorder="1" applyAlignment="1" applyProtection="1">
      <alignment horizontal="right" vertical="center"/>
    </xf>
    <xf numFmtId="38" fontId="24" fillId="3" borderId="49" xfId="1" applyFont="1" applyFill="1" applyBorder="1" applyAlignment="1" applyProtection="1">
      <alignment horizontal="right" vertical="center"/>
    </xf>
    <xf numFmtId="49" fontId="5" fillId="2" borderId="45" xfId="0" applyNumberFormat="1" applyFont="1" applyFill="1" applyBorder="1" applyAlignment="1" applyProtection="1">
      <alignment horizontal="left" vertical="center"/>
      <protection locked="0"/>
    </xf>
    <xf numFmtId="49" fontId="5" fillId="2" borderId="47" xfId="0" applyNumberFormat="1" applyFont="1"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16" xfId="0" applyNumberFormat="1" applyFont="1" applyFill="1" applyBorder="1" applyAlignment="1" applyProtection="1">
      <alignment horizontal="left" vertical="center"/>
      <protection locked="0"/>
    </xf>
    <xf numFmtId="49" fontId="5" fillId="2" borderId="45" xfId="0" applyNumberFormat="1" applyFont="1" applyFill="1" applyBorder="1" applyAlignment="1" applyProtection="1">
      <alignment horizontal="left" vertical="center" wrapText="1"/>
      <protection locked="0"/>
    </xf>
    <xf numFmtId="49" fontId="5" fillId="2" borderId="47" xfId="0" applyNumberFormat="1" applyFont="1" applyFill="1" applyBorder="1" applyAlignment="1" applyProtection="1">
      <alignment horizontal="left" vertical="center" wrapText="1"/>
      <protection locked="0"/>
    </xf>
    <xf numFmtId="49" fontId="5" fillId="2" borderId="4" xfId="0" applyNumberFormat="1" applyFont="1" applyFill="1" applyBorder="1" applyAlignment="1" applyProtection="1">
      <alignment horizontal="left" vertical="center" wrapText="1"/>
      <protection locked="0"/>
    </xf>
    <xf numFmtId="49" fontId="5" fillId="2" borderId="6" xfId="0" applyNumberFormat="1" applyFont="1" applyFill="1" applyBorder="1" applyAlignment="1" applyProtection="1">
      <alignment horizontal="left" vertical="center" wrapText="1"/>
      <protection locked="0"/>
    </xf>
    <xf numFmtId="49" fontId="5" fillId="2" borderId="44" xfId="0" applyNumberFormat="1" applyFont="1" applyFill="1" applyBorder="1" applyAlignment="1" applyProtection="1">
      <alignment horizontal="left" vertical="center"/>
      <protection locked="0"/>
    </xf>
    <xf numFmtId="49" fontId="5" fillId="2" borderId="63" xfId="0" applyNumberFormat="1" applyFont="1" applyFill="1" applyBorder="1" applyAlignment="1" applyProtection="1">
      <alignment horizontal="left" vertical="center"/>
      <protection locked="0"/>
    </xf>
    <xf numFmtId="49" fontId="5" fillId="2" borderId="27" xfId="0" applyNumberFormat="1" applyFont="1" applyFill="1" applyBorder="1" applyAlignment="1" applyProtection="1">
      <alignment horizontal="left" vertical="center"/>
      <protection locked="0"/>
    </xf>
    <xf numFmtId="49" fontId="5" fillId="2" borderId="21" xfId="0" applyNumberFormat="1" applyFont="1" applyFill="1" applyBorder="1" applyAlignment="1" applyProtection="1">
      <alignment horizontal="left" vertical="center"/>
      <protection locked="0"/>
    </xf>
    <xf numFmtId="49" fontId="5" fillId="2" borderId="6" xfId="0" applyNumberFormat="1" applyFont="1" applyFill="1" applyBorder="1" applyAlignment="1" applyProtection="1">
      <alignment horizontal="left" vertical="center"/>
      <protection locked="0"/>
    </xf>
    <xf numFmtId="49" fontId="35" fillId="2" borderId="14" xfId="2" applyNumberFormat="1" applyFill="1"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200025</xdr:rowOff>
        </xdr:from>
        <xdr:to>
          <xdr:col>3</xdr:col>
          <xdr:colOff>76200</xdr:colOff>
          <xdr:row>29</xdr:row>
          <xdr:rowOff>85725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219075</xdr:rowOff>
        </xdr:from>
        <xdr:to>
          <xdr:col>3</xdr:col>
          <xdr:colOff>76200</xdr:colOff>
          <xdr:row>30</xdr:row>
          <xdr:rowOff>123825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219075</xdr:rowOff>
        </xdr:from>
        <xdr:to>
          <xdr:col>3</xdr:col>
          <xdr:colOff>76200</xdr:colOff>
          <xdr:row>31</xdr:row>
          <xdr:rowOff>123825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219075</xdr:rowOff>
        </xdr:from>
        <xdr:to>
          <xdr:col>3</xdr:col>
          <xdr:colOff>76200</xdr:colOff>
          <xdr:row>32</xdr:row>
          <xdr:rowOff>95250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76200</xdr:colOff>
          <xdr:row>33</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200025</xdr:rowOff>
        </xdr:from>
        <xdr:to>
          <xdr:col>3</xdr:col>
          <xdr:colOff>95250</xdr:colOff>
          <xdr:row>126</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200025</xdr:rowOff>
        </xdr:from>
        <xdr:to>
          <xdr:col>3</xdr:col>
          <xdr:colOff>95250</xdr:colOff>
          <xdr:row>127</xdr:row>
          <xdr:rowOff>57150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190500</xdr:rowOff>
        </xdr:from>
        <xdr:to>
          <xdr:col>3</xdr:col>
          <xdr:colOff>95250</xdr:colOff>
          <xdr:row>128</xdr:row>
          <xdr:rowOff>57150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200025</xdr:rowOff>
        </xdr:from>
        <xdr:to>
          <xdr:col>3</xdr:col>
          <xdr:colOff>95250</xdr:colOff>
          <xdr:row>129</xdr:row>
          <xdr:rowOff>57150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142875</xdr:rowOff>
        </xdr:from>
        <xdr:to>
          <xdr:col>3</xdr:col>
          <xdr:colOff>0</xdr:colOff>
          <xdr:row>28</xdr:row>
          <xdr:rowOff>76200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200025</xdr:rowOff>
        </xdr:from>
        <xdr:to>
          <xdr:col>3</xdr:col>
          <xdr:colOff>76200</xdr:colOff>
          <xdr:row>29</xdr:row>
          <xdr:rowOff>76200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219075</xdr:rowOff>
        </xdr:from>
        <xdr:to>
          <xdr:col>3</xdr:col>
          <xdr:colOff>76200</xdr:colOff>
          <xdr:row>30</xdr:row>
          <xdr:rowOff>104775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219075</xdr:rowOff>
        </xdr:from>
        <xdr:to>
          <xdr:col>3</xdr:col>
          <xdr:colOff>76200</xdr:colOff>
          <xdr:row>31</xdr:row>
          <xdr:rowOff>104775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219075</xdr:rowOff>
        </xdr:from>
        <xdr:to>
          <xdr:col>3</xdr:col>
          <xdr:colOff>76200</xdr:colOff>
          <xdr:row>32</xdr:row>
          <xdr:rowOff>95250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76200</xdr:colOff>
          <xdr:row>32</xdr:row>
          <xdr:rowOff>295275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200025</xdr:rowOff>
        </xdr:from>
        <xdr:to>
          <xdr:col>3</xdr:col>
          <xdr:colOff>85725</xdr:colOff>
          <xdr:row>126</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200025</xdr:rowOff>
        </xdr:from>
        <xdr:to>
          <xdr:col>3</xdr:col>
          <xdr:colOff>85725</xdr:colOff>
          <xdr:row>127</xdr:row>
          <xdr:rowOff>57150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190500</xdr:rowOff>
        </xdr:from>
        <xdr:to>
          <xdr:col>3</xdr:col>
          <xdr:colOff>85725</xdr:colOff>
          <xdr:row>128</xdr:row>
          <xdr:rowOff>57150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200025</xdr:rowOff>
        </xdr:from>
        <xdr:to>
          <xdr:col>3</xdr:col>
          <xdr:colOff>85725</xdr:colOff>
          <xdr:row>129</xdr:row>
          <xdr:rowOff>57150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142875</xdr:rowOff>
        </xdr:from>
        <xdr:to>
          <xdr:col>3</xdr:col>
          <xdr:colOff>0</xdr:colOff>
          <xdr:row>28</xdr:row>
          <xdr:rowOff>76200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102</xdr:row>
          <xdr:rowOff>0</xdr:rowOff>
        </xdr:from>
        <xdr:to>
          <xdr:col>2</xdr:col>
          <xdr:colOff>57150</xdr:colOff>
          <xdr:row>102</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28575</xdr:rowOff>
        </xdr:from>
        <xdr:to>
          <xdr:col>2</xdr:col>
          <xdr:colOff>57150</xdr:colOff>
          <xdr:row>18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28575</xdr:rowOff>
        </xdr:from>
        <xdr:to>
          <xdr:col>2</xdr:col>
          <xdr:colOff>38100</xdr:colOff>
          <xdr:row>22</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2</xdr:col>
          <xdr:colOff>38100</xdr:colOff>
          <xdr:row>19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2</xdr:col>
          <xdr:colOff>104775</xdr:colOff>
          <xdr:row>20</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102</xdr:row>
          <xdr:rowOff>0</xdr:rowOff>
        </xdr:from>
        <xdr:to>
          <xdr:col>2</xdr:col>
          <xdr:colOff>57150</xdr:colOff>
          <xdr:row>102</xdr:row>
          <xdr:rowOff>200025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161925</xdr:rowOff>
        </xdr:from>
        <xdr:to>
          <xdr:col>2</xdr:col>
          <xdr:colOff>38100</xdr:colOff>
          <xdr:row>23</xdr:row>
          <xdr:rowOff>152400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99</xdr:row>
          <xdr:rowOff>142875</xdr:rowOff>
        </xdr:from>
        <xdr:to>
          <xdr:col>2</xdr:col>
          <xdr:colOff>66675</xdr:colOff>
          <xdr:row>100</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99</xdr:row>
          <xdr:rowOff>390525</xdr:rowOff>
        </xdr:from>
        <xdr:to>
          <xdr:col>2</xdr:col>
          <xdr:colOff>66675</xdr:colOff>
          <xdr:row>101</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100</xdr:row>
          <xdr:rowOff>447675</xdr:rowOff>
        </xdr:from>
        <xdr:to>
          <xdr:col>2</xdr:col>
          <xdr:colOff>66675</xdr:colOff>
          <xdr:row>102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28575</xdr:rowOff>
        </xdr:from>
        <xdr:to>
          <xdr:col>2</xdr:col>
          <xdr:colOff>28575</xdr:colOff>
          <xdr:row>21</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102</xdr:row>
          <xdr:rowOff>0</xdr:rowOff>
        </xdr:from>
        <xdr:to>
          <xdr:col>2</xdr:col>
          <xdr:colOff>57150</xdr:colOff>
          <xdr:row>102</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28575</xdr:rowOff>
        </xdr:from>
        <xdr:to>
          <xdr:col>2</xdr:col>
          <xdr:colOff>57150</xdr:colOff>
          <xdr:row>18</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28575</xdr:rowOff>
        </xdr:from>
        <xdr:to>
          <xdr:col>2</xdr:col>
          <xdr:colOff>38100</xdr:colOff>
          <xdr:row>22</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2</xdr:col>
          <xdr:colOff>38100</xdr:colOff>
          <xdr:row>19</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2</xdr:col>
          <xdr:colOff>104775</xdr:colOff>
          <xdr:row>20</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102</xdr:row>
          <xdr:rowOff>0</xdr:rowOff>
        </xdr:from>
        <xdr:to>
          <xdr:col>2</xdr:col>
          <xdr:colOff>57150</xdr:colOff>
          <xdr:row>102</xdr:row>
          <xdr:rowOff>200025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161925</xdr:rowOff>
        </xdr:from>
        <xdr:to>
          <xdr:col>2</xdr:col>
          <xdr:colOff>38100</xdr:colOff>
          <xdr:row>23</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99</xdr:row>
          <xdr:rowOff>142875</xdr:rowOff>
        </xdr:from>
        <xdr:to>
          <xdr:col>2</xdr:col>
          <xdr:colOff>66675</xdr:colOff>
          <xdr:row>100</xdr:row>
          <xdr:rowOff>85725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99</xdr:row>
          <xdr:rowOff>390525</xdr:rowOff>
        </xdr:from>
        <xdr:to>
          <xdr:col>2</xdr:col>
          <xdr:colOff>66675</xdr:colOff>
          <xdr:row>101</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100</xdr:row>
          <xdr:rowOff>447675</xdr:rowOff>
        </xdr:from>
        <xdr:to>
          <xdr:col>2</xdr:col>
          <xdr:colOff>66675</xdr:colOff>
          <xdr:row>102</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28575</xdr:rowOff>
        </xdr:from>
        <xdr:to>
          <xdr:col>2</xdr:col>
          <xdr:colOff>28575</xdr:colOff>
          <xdr:row>21</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0026-smb1\&#20581;&#24247;&#31119;&#31049;&#37096;\&#20581;&#24247;&#31119;&#31049;&#37096;&#26412;&#24193;&#12539;&#22320;&#22495;&#27231;&#38306;&#20849;&#29992;\&#9734;&#9734;&#29289;&#20385;&#39640;&#39472;&#20132;&#20184;&#37329;&#12475;&#12531;&#12479;&#12540;\R6&#65288;2&#26376;&#35036;&#27491;&#65289;\01&#12288;&#35201;&#38936;\&#27096;&#24335;\02%20&#12304;&#21029;&#35352;&#27096;&#24335;&#65295;&#30003;&#35531;&#26360;&#12305;&#38556;&#23475;&#32773;&#26045;&#35373;&#31561;&#65288;&#39135;&#26448;&#36027;&#36796;&#12415;&#65289;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様式"/>
      <sheetName val="障害者施設"/>
    </sheetNames>
    <sheetDataSet>
      <sheetData sheetId="0"/>
      <sheetData sheetId="1">
        <row r="4">
          <cell r="B4" t="str">
            <v>(民間)入所系　障害者支援施設</v>
          </cell>
          <cell r="C4">
            <v>12000</v>
          </cell>
          <cell r="D4" t="str">
            <v>×定員</v>
          </cell>
        </row>
        <row r="5">
          <cell r="B5" t="str">
            <v>(民間)入所系　福祉型障害児入所施設</v>
          </cell>
          <cell r="C5">
            <v>12000</v>
          </cell>
          <cell r="D5" t="str">
            <v>×定員</v>
          </cell>
        </row>
        <row r="6">
          <cell r="B6" t="str">
            <v>(民間)入所系　医療型障害児入所施設</v>
          </cell>
          <cell r="C6">
            <v>12000</v>
          </cell>
          <cell r="D6" t="str">
            <v>×定員</v>
          </cell>
        </row>
        <row r="7">
          <cell r="B7" t="str">
            <v>(民間)入所系　共同生活援助</v>
          </cell>
          <cell r="C7">
            <v>12000</v>
          </cell>
          <cell r="D7" t="str">
            <v>×定員</v>
          </cell>
        </row>
        <row r="8">
          <cell r="B8" t="str">
            <v>(民間)入所系　療養介護</v>
          </cell>
          <cell r="C8">
            <v>12000</v>
          </cell>
          <cell r="D8" t="str">
            <v>×定員</v>
          </cell>
        </row>
        <row r="9">
          <cell r="B9" t="str">
            <v>(民間)入所系　短期入所（空床型を除く。）</v>
          </cell>
          <cell r="C9">
            <v>12000</v>
          </cell>
          <cell r="D9" t="str">
            <v>×定員</v>
          </cell>
        </row>
        <row r="10">
          <cell r="B10" t="str">
            <v>(民間)入所系　宿泊型自立訓練</v>
          </cell>
          <cell r="C10">
            <v>12000</v>
          </cell>
          <cell r="D10" t="str">
            <v>×定員</v>
          </cell>
        </row>
        <row r="11">
          <cell r="B11" t="str">
            <v>(民間)通所系　生活介護</v>
          </cell>
          <cell r="C11">
            <v>6000</v>
          </cell>
          <cell r="D11" t="str">
            <v>×定員</v>
          </cell>
        </row>
        <row r="12">
          <cell r="B12" t="str">
            <v>(民間)通所系　自立訓練（機能訓練）</v>
          </cell>
          <cell r="C12">
            <v>6000</v>
          </cell>
          <cell r="D12" t="str">
            <v>×定員</v>
          </cell>
        </row>
        <row r="13">
          <cell r="B13" t="str">
            <v>(民間)通所系　自立訓練（生活訓練）</v>
          </cell>
          <cell r="C13">
            <v>6000</v>
          </cell>
          <cell r="D13" t="str">
            <v>×定員</v>
          </cell>
        </row>
        <row r="14">
          <cell r="B14" t="str">
            <v>(民間)通所系　就労移行支援</v>
          </cell>
          <cell r="C14">
            <v>6000</v>
          </cell>
          <cell r="D14" t="str">
            <v>×定員</v>
          </cell>
        </row>
        <row r="15">
          <cell r="B15" t="str">
            <v>(民間)通所系　就労継続支援Ａ型</v>
          </cell>
          <cell r="C15">
            <v>6000</v>
          </cell>
          <cell r="D15" t="str">
            <v>×定員</v>
          </cell>
        </row>
        <row r="16">
          <cell r="B16" t="str">
            <v>(民間)通所系　就労継続支援Ｂ型</v>
          </cell>
          <cell r="C16">
            <v>6000</v>
          </cell>
          <cell r="D16" t="str">
            <v>×定員</v>
          </cell>
        </row>
        <row r="17">
          <cell r="B17" t="str">
            <v>(民間)通所系　児童発達支援</v>
          </cell>
          <cell r="C17">
            <v>6000</v>
          </cell>
          <cell r="D17" t="str">
            <v>×定員</v>
          </cell>
        </row>
        <row r="18">
          <cell r="B18" t="str">
            <v>(民間)通所系　医療型児童発達支援</v>
          </cell>
          <cell r="C18">
            <v>6000</v>
          </cell>
          <cell r="D18" t="str">
            <v>×定員</v>
          </cell>
        </row>
        <row r="19">
          <cell r="B19" t="str">
            <v>(民間)通所系　放課後等デイサービス</v>
          </cell>
          <cell r="C19">
            <v>6000</v>
          </cell>
          <cell r="D19" t="str">
            <v>×定員</v>
          </cell>
        </row>
        <row r="20">
          <cell r="B20" t="str">
            <v>(民間)訪問系　居宅介護</v>
          </cell>
          <cell r="C20">
            <v>30000</v>
          </cell>
          <cell r="D20" t="str">
            <v>×施設</v>
          </cell>
        </row>
        <row r="21">
          <cell r="B21" t="str">
            <v>(民間)訪問系　重度訪問介護</v>
          </cell>
          <cell r="C21">
            <v>30000</v>
          </cell>
          <cell r="D21" t="str">
            <v>×施設</v>
          </cell>
        </row>
        <row r="22">
          <cell r="B22" t="str">
            <v>(民間)訪問系　同行援護</v>
          </cell>
          <cell r="C22">
            <v>30000</v>
          </cell>
          <cell r="D22" t="str">
            <v>×施設</v>
          </cell>
        </row>
        <row r="23">
          <cell r="B23" t="str">
            <v>(民間)訪問系　行動援護</v>
          </cell>
          <cell r="C23">
            <v>30000</v>
          </cell>
          <cell r="D23" t="str">
            <v>×施設</v>
          </cell>
        </row>
        <row r="24">
          <cell r="B24" t="str">
            <v>(民間)訪問系　重度障害者等包括支援</v>
          </cell>
          <cell r="C24">
            <v>30000</v>
          </cell>
          <cell r="D24" t="str">
            <v>×施設</v>
          </cell>
        </row>
        <row r="25">
          <cell r="B25" t="str">
            <v>(民間)訪問系　就労定着支援</v>
          </cell>
          <cell r="C25">
            <v>30000</v>
          </cell>
          <cell r="D25" t="str">
            <v>×施設</v>
          </cell>
        </row>
        <row r="26">
          <cell r="B26" t="str">
            <v>(民間)訪問系　自立生活援助</v>
          </cell>
          <cell r="C26">
            <v>30000</v>
          </cell>
          <cell r="D26" t="str">
            <v>×施設</v>
          </cell>
        </row>
        <row r="27">
          <cell r="B27" t="str">
            <v>(民間)訪問系　居宅訪問型児童発達支援</v>
          </cell>
          <cell r="C27">
            <v>30000</v>
          </cell>
          <cell r="D27" t="str">
            <v>×施設</v>
          </cell>
        </row>
        <row r="28">
          <cell r="B28" t="str">
            <v>(民間)訪問系　保育所等訪問支援</v>
          </cell>
          <cell r="C28">
            <v>30000</v>
          </cell>
          <cell r="D28" t="str">
            <v>×施設</v>
          </cell>
        </row>
        <row r="29">
          <cell r="B29" t="str">
            <v>(民間)訪問系　地域移行支援</v>
          </cell>
          <cell r="C29">
            <v>30000</v>
          </cell>
          <cell r="D29" t="str">
            <v>×施設</v>
          </cell>
        </row>
        <row r="30">
          <cell r="B30" t="str">
            <v>(民間)訪問系　地域定着支援</v>
          </cell>
          <cell r="C30">
            <v>30000</v>
          </cell>
          <cell r="D30" t="str">
            <v>×施設</v>
          </cell>
        </row>
        <row r="31">
          <cell r="B31" t="str">
            <v>(民間)訪問系　計画相談支援</v>
          </cell>
          <cell r="C31">
            <v>30000</v>
          </cell>
          <cell r="D31" t="str">
            <v>×施設</v>
          </cell>
        </row>
        <row r="32">
          <cell r="B32" t="str">
            <v>(民間)訪問系　障害児相談支援</v>
          </cell>
          <cell r="C32">
            <v>30000</v>
          </cell>
          <cell r="D32" t="str">
            <v>×施設</v>
          </cell>
        </row>
        <row r="33">
          <cell r="B33" t="str">
            <v>(公立・公的)入所系　障害者支援施設</v>
          </cell>
          <cell r="C33">
            <v>6000</v>
          </cell>
          <cell r="D33" t="str">
            <v>×定員</v>
          </cell>
        </row>
        <row r="34">
          <cell r="B34" t="str">
            <v>(公立・公的)入所系　福祉型障害児入所施設</v>
          </cell>
          <cell r="C34">
            <v>6000</v>
          </cell>
          <cell r="D34" t="str">
            <v>×定員</v>
          </cell>
        </row>
        <row r="35">
          <cell r="B35" t="str">
            <v>(公立・公的)入所系　医療型障害児入所施設</v>
          </cell>
          <cell r="C35">
            <v>6000</v>
          </cell>
          <cell r="D35" t="str">
            <v>×定員</v>
          </cell>
        </row>
        <row r="36">
          <cell r="B36" t="str">
            <v>(公立・公的)入所系　共同生活援助</v>
          </cell>
          <cell r="C36">
            <v>6000</v>
          </cell>
          <cell r="D36" t="str">
            <v>×定員</v>
          </cell>
        </row>
        <row r="37">
          <cell r="B37" t="str">
            <v>(公立・公的)入所系　療養介護</v>
          </cell>
          <cell r="C37">
            <v>6000</v>
          </cell>
          <cell r="D37" t="str">
            <v>×定員</v>
          </cell>
        </row>
        <row r="38">
          <cell r="B38" t="str">
            <v>(公立・公的)入所系　短期入所（空床型を除く。）</v>
          </cell>
          <cell r="C38">
            <v>6000</v>
          </cell>
          <cell r="D38" t="str">
            <v>×定員</v>
          </cell>
        </row>
        <row r="39">
          <cell r="B39" t="str">
            <v>(公立・公的)入所系　宿泊型自立訓練</v>
          </cell>
          <cell r="C39">
            <v>6000</v>
          </cell>
          <cell r="D39" t="str">
            <v>×定員</v>
          </cell>
        </row>
        <row r="40">
          <cell r="B40" t="str">
            <v>(公立・公的)通所系　生活介護</v>
          </cell>
          <cell r="C40">
            <v>3000</v>
          </cell>
          <cell r="D40" t="str">
            <v>×定員</v>
          </cell>
        </row>
        <row r="41">
          <cell r="B41" t="str">
            <v>(公立・公的)通所系　自立訓練（機能訓練）</v>
          </cell>
          <cell r="C41">
            <v>3000</v>
          </cell>
          <cell r="D41" t="str">
            <v>×定員</v>
          </cell>
        </row>
        <row r="42">
          <cell r="B42" t="str">
            <v>(公立・公的)通所系　自立訓練（生活訓練）</v>
          </cell>
          <cell r="C42">
            <v>3000</v>
          </cell>
          <cell r="D42" t="str">
            <v>×定員</v>
          </cell>
        </row>
        <row r="43">
          <cell r="B43" t="str">
            <v>(公立・公的)通所系　就労移行支援</v>
          </cell>
          <cell r="C43">
            <v>3000</v>
          </cell>
          <cell r="D43" t="str">
            <v>×定員</v>
          </cell>
        </row>
        <row r="44">
          <cell r="B44" t="str">
            <v>(公立・公的)通所系　就労継続支援Ａ型</v>
          </cell>
          <cell r="C44">
            <v>3000</v>
          </cell>
          <cell r="D44" t="str">
            <v>×定員</v>
          </cell>
        </row>
        <row r="45">
          <cell r="B45" t="str">
            <v>(公立・公的)通所系　就労継続支援Ｂ型</v>
          </cell>
          <cell r="C45">
            <v>3000</v>
          </cell>
          <cell r="D45" t="str">
            <v>×定員</v>
          </cell>
        </row>
        <row r="46">
          <cell r="B46" t="str">
            <v>(公立・公的)通所系　児童発達支援</v>
          </cell>
          <cell r="C46">
            <v>3000</v>
          </cell>
          <cell r="D46" t="str">
            <v>×定員</v>
          </cell>
        </row>
        <row r="47">
          <cell r="B47" t="str">
            <v>(公立・公的)通所系　医療型児童発達支援</v>
          </cell>
          <cell r="C47">
            <v>3000</v>
          </cell>
          <cell r="D47" t="str">
            <v>×定員</v>
          </cell>
        </row>
        <row r="48">
          <cell r="B48" t="str">
            <v>(公立・公的)通所系　放課後等デイサービス</v>
          </cell>
          <cell r="C48">
            <v>3000</v>
          </cell>
          <cell r="D48" t="str">
            <v>×定員</v>
          </cell>
        </row>
        <row r="49">
          <cell r="B49" t="str">
            <v>(公立・公的)訪問系　居宅介護</v>
          </cell>
          <cell r="C49">
            <v>15000</v>
          </cell>
          <cell r="D49" t="str">
            <v>×施設</v>
          </cell>
        </row>
        <row r="50">
          <cell r="B50" t="str">
            <v>(公立・公的)訪問系　重度訪問介護</v>
          </cell>
          <cell r="C50">
            <v>15000</v>
          </cell>
          <cell r="D50" t="str">
            <v>×施設</v>
          </cell>
        </row>
        <row r="51">
          <cell r="B51" t="str">
            <v>(公立・公的)訪問系　同行援護</v>
          </cell>
          <cell r="C51">
            <v>15000</v>
          </cell>
          <cell r="D51" t="str">
            <v>×施設</v>
          </cell>
        </row>
        <row r="52">
          <cell r="B52" t="str">
            <v>(公立・公的)訪問系　行動援護</v>
          </cell>
          <cell r="C52">
            <v>15000</v>
          </cell>
          <cell r="D52" t="str">
            <v>×施設</v>
          </cell>
        </row>
        <row r="53">
          <cell r="B53" t="str">
            <v>(公立・公的)訪問系　重度障害者等包括支援</v>
          </cell>
          <cell r="C53">
            <v>15000</v>
          </cell>
          <cell r="D53" t="str">
            <v>×施設</v>
          </cell>
        </row>
        <row r="54">
          <cell r="B54" t="str">
            <v>(公立・公的)訪問系　就労定着支援</v>
          </cell>
          <cell r="C54">
            <v>15000</v>
          </cell>
          <cell r="D54" t="str">
            <v>×施設</v>
          </cell>
        </row>
        <row r="55">
          <cell r="B55" t="str">
            <v>(公立・公的)訪問系　自立生活援助</v>
          </cell>
          <cell r="C55">
            <v>15000</v>
          </cell>
          <cell r="D55" t="str">
            <v>×施設</v>
          </cell>
        </row>
        <row r="56">
          <cell r="B56" t="str">
            <v>(公立・公的)訪問系　居宅訪問型児童発達支援</v>
          </cell>
          <cell r="C56">
            <v>15000</v>
          </cell>
          <cell r="D56" t="str">
            <v>×施設</v>
          </cell>
        </row>
        <row r="57">
          <cell r="B57" t="str">
            <v>(公立・公的)訪問系　保育所等訪問支援</v>
          </cell>
          <cell r="C57">
            <v>15000</v>
          </cell>
          <cell r="D57" t="str">
            <v>×施設</v>
          </cell>
        </row>
        <row r="58">
          <cell r="B58" t="str">
            <v>(公立・公的)訪問系　地域移行支援</v>
          </cell>
          <cell r="C58">
            <v>15000</v>
          </cell>
          <cell r="D58" t="str">
            <v>×施設</v>
          </cell>
        </row>
        <row r="59">
          <cell r="B59" t="str">
            <v>(公立・公的)訪問系　地域定着支援</v>
          </cell>
          <cell r="C59">
            <v>15000</v>
          </cell>
          <cell r="D59" t="str">
            <v>×施設</v>
          </cell>
        </row>
        <row r="60">
          <cell r="B60" t="str">
            <v>(公立・公的)訪問系　計画相談支援</v>
          </cell>
          <cell r="C60">
            <v>15000</v>
          </cell>
          <cell r="D60" t="str">
            <v>×施設</v>
          </cell>
        </row>
        <row r="61">
          <cell r="B61" t="str">
            <v>(公立・公的)訪問系　障害児相談支援</v>
          </cell>
          <cell r="C61">
            <v>15000</v>
          </cell>
          <cell r="D61" t="str">
            <v>×施設</v>
          </cell>
        </row>
        <row r="65">
          <cell r="B65" t="str">
            <v>(民間)障害者支援施設</v>
          </cell>
          <cell r="C65">
            <v>6400</v>
          </cell>
          <cell r="D65" t="str">
            <v>×定員</v>
          </cell>
        </row>
        <row r="66">
          <cell r="B66" t="str">
            <v>(民間)福祉型障害児入所施設</v>
          </cell>
          <cell r="C66">
            <v>6400</v>
          </cell>
          <cell r="D66" t="str">
            <v>×定員</v>
          </cell>
        </row>
        <row r="67">
          <cell r="B67" t="str">
            <v>(民間)医療型障害児入所施設</v>
          </cell>
          <cell r="C67">
            <v>6400</v>
          </cell>
          <cell r="D67" t="str">
            <v>×定員</v>
          </cell>
        </row>
        <row r="68">
          <cell r="B68" t="str">
            <v>(民間)療養介護</v>
          </cell>
          <cell r="C68">
            <v>6400</v>
          </cell>
          <cell r="D68" t="str">
            <v>×定員</v>
          </cell>
        </row>
        <row r="69">
          <cell r="B69" t="str">
            <v>(公立・公的)障害者支援施設</v>
          </cell>
          <cell r="C69">
            <v>3200</v>
          </cell>
          <cell r="D69" t="str">
            <v>×定員</v>
          </cell>
        </row>
        <row r="70">
          <cell r="B70" t="str">
            <v>(公立・公的)福祉型障害児入所施設</v>
          </cell>
          <cell r="C70">
            <v>3200</v>
          </cell>
          <cell r="D70" t="str">
            <v>×定員</v>
          </cell>
        </row>
        <row r="71">
          <cell r="B71" t="str">
            <v>(公立・公的)医療型障害児入所施設</v>
          </cell>
          <cell r="C71">
            <v>3200</v>
          </cell>
          <cell r="D71" t="str">
            <v>×定員</v>
          </cell>
        </row>
        <row r="72">
          <cell r="B72" t="str">
            <v>(公立・公的)療養介護</v>
          </cell>
          <cell r="C72">
            <v>3200</v>
          </cell>
          <cell r="D72" t="str">
            <v>×定員</v>
          </cell>
        </row>
        <row r="77">
          <cell r="A77" t="str">
            <v>単</v>
          </cell>
        </row>
        <row r="78">
          <cell r="A78" t="str">
            <v>多</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drawing" Target="../drawings/drawing2.x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printerSettings" Target="../printerSettings/printerSettings2.bin"/><Relationship Id="rId1" Type="http://schemas.openxmlformats.org/officeDocument/2006/relationships/hyperlink" Target="mailto:XXX@XXXXXXX"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vmlDrawing" Target="../drawings/vmlDrawing2.v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drawing" Target="../drawings/drawing4.x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printerSettings" Target="../printerSettings/printerSettings4.bin"/><Relationship Id="rId1" Type="http://schemas.openxmlformats.org/officeDocument/2006/relationships/hyperlink" Target="mailto:XXX@XXXXXXX" TargetMode="External"/><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vmlDrawing" Target="../drawings/vmlDrawing4.v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60BA-2583-4A3C-9312-1CA65D4D2AA0}">
  <sheetPr>
    <pageSetUpPr fitToPage="1"/>
  </sheetPr>
  <dimension ref="B1:AS130"/>
  <sheetViews>
    <sheetView tabSelected="1" view="pageBreakPreview" zoomScale="90" zoomScaleNormal="90" zoomScaleSheetLayoutView="90" workbookViewId="0"/>
  </sheetViews>
  <sheetFormatPr defaultRowHeight="13.5"/>
  <cols>
    <col min="1" max="1" width="2.375" style="248" customWidth="1"/>
    <col min="2" max="2" width="1.875" style="248" customWidth="1"/>
    <col min="3" max="3" width="3.875" style="248" customWidth="1"/>
    <col min="4" max="9" width="3.125" style="248" customWidth="1"/>
    <col min="10" max="13" width="3.625" style="248" customWidth="1"/>
    <col min="14" max="26" width="3.125" style="248" customWidth="1"/>
    <col min="27" max="27" width="4.125" style="248" customWidth="1"/>
    <col min="28" max="44" width="3.125" style="248" customWidth="1"/>
    <col min="45" max="45" width="1.5" style="248" customWidth="1"/>
    <col min="46" max="51" width="3.125" style="248" customWidth="1"/>
    <col min="52" max="16384" width="9" style="248"/>
  </cols>
  <sheetData>
    <row r="1" spans="2:45" ht="14.25" thickBot="1"/>
    <row r="2" spans="2:45" ht="14.25">
      <c r="B2" s="249"/>
      <c r="C2" s="250" t="s">
        <v>181</v>
      </c>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2"/>
    </row>
    <row r="3" spans="2:45">
      <c r="B3" s="253"/>
      <c r="AS3" s="254"/>
    </row>
    <row r="4" spans="2:45" s="256" customFormat="1" ht="27" customHeight="1">
      <c r="B4" s="255"/>
      <c r="C4" s="404" t="s">
        <v>263</v>
      </c>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S4" s="257"/>
    </row>
    <row r="5" spans="2:45" ht="11.25" customHeight="1">
      <c r="B5" s="253"/>
      <c r="AC5" s="405" t="s">
        <v>182</v>
      </c>
      <c r="AD5" s="405"/>
      <c r="AE5" s="405"/>
      <c r="AF5" s="405"/>
      <c r="AG5" s="405"/>
      <c r="AH5" s="405"/>
      <c r="AI5" s="405"/>
      <c r="AJ5" s="405"/>
      <c r="AK5" s="405"/>
      <c r="AL5" s="405"/>
      <c r="AM5" s="405"/>
      <c r="AN5" s="405"/>
      <c r="AO5" s="405"/>
      <c r="AP5" s="405"/>
      <c r="AS5" s="254"/>
    </row>
    <row r="6" spans="2:45" ht="18.75" customHeight="1" thickBot="1">
      <c r="B6" s="253"/>
      <c r="C6" s="258" t="s">
        <v>253</v>
      </c>
      <c r="Y6" s="259"/>
      <c r="Z6" s="259"/>
      <c r="AA6" s="259"/>
      <c r="AB6" s="259"/>
      <c r="AC6" s="259"/>
      <c r="AD6" s="259"/>
      <c r="AE6" s="259"/>
      <c r="AF6" s="259"/>
      <c r="AG6" s="259"/>
      <c r="AH6" s="259"/>
      <c r="AI6" s="259"/>
      <c r="AJ6" s="259"/>
      <c r="AK6" s="259"/>
      <c r="AS6" s="254"/>
    </row>
    <row r="7" spans="2:45" ht="15.75" customHeight="1">
      <c r="B7" s="475" t="s">
        <v>183</v>
      </c>
      <c r="C7" s="476"/>
      <c r="D7" s="477"/>
      <c r="E7" s="497" t="s">
        <v>4</v>
      </c>
      <c r="F7" s="498"/>
      <c r="G7" s="498"/>
      <c r="H7" s="498"/>
      <c r="I7" s="498"/>
      <c r="J7" s="498"/>
      <c r="K7" s="488"/>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90"/>
    </row>
    <row r="8" spans="2:45" ht="15.75" customHeight="1">
      <c r="B8" s="478"/>
      <c r="C8" s="479"/>
      <c r="D8" s="480"/>
      <c r="E8" s="499" t="s">
        <v>186</v>
      </c>
      <c r="F8" s="500"/>
      <c r="G8" s="500"/>
      <c r="H8" s="500"/>
      <c r="I8" s="500"/>
      <c r="J8" s="500"/>
      <c r="K8" s="491"/>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3"/>
    </row>
    <row r="9" spans="2:45" ht="15.75" customHeight="1" thickBot="1">
      <c r="B9" s="478"/>
      <c r="C9" s="479"/>
      <c r="D9" s="480"/>
      <c r="E9" s="308"/>
      <c r="F9" s="447"/>
      <c r="G9" s="447"/>
      <c r="H9" s="447"/>
      <c r="I9" s="447"/>
      <c r="J9" s="447"/>
      <c r="K9" s="494"/>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6"/>
    </row>
    <row r="10" spans="2:45" ht="15.75" customHeight="1">
      <c r="B10" s="478"/>
      <c r="C10" s="479"/>
      <c r="D10" s="480"/>
      <c r="E10" s="501" t="s">
        <v>184</v>
      </c>
      <c r="F10" s="502"/>
      <c r="G10" s="502"/>
      <c r="H10" s="502"/>
      <c r="I10" s="502"/>
      <c r="J10" s="502"/>
      <c r="K10" s="511"/>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512"/>
      <c r="AP10" s="512"/>
      <c r="AQ10" s="512"/>
      <c r="AR10" s="512"/>
      <c r="AS10" s="513"/>
    </row>
    <row r="11" spans="2:45" ht="15.75" customHeight="1">
      <c r="B11" s="478"/>
      <c r="C11" s="479"/>
      <c r="D11" s="480"/>
      <c r="E11" s="503"/>
      <c r="F11" s="504"/>
      <c r="G11" s="504"/>
      <c r="H11" s="504"/>
      <c r="I11" s="504"/>
      <c r="J11" s="504"/>
      <c r="K11" s="514"/>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6"/>
    </row>
    <row r="12" spans="2:45" ht="15.75" customHeight="1">
      <c r="B12" s="478"/>
      <c r="C12" s="479"/>
      <c r="D12" s="480"/>
      <c r="E12" s="505" t="s">
        <v>4</v>
      </c>
      <c r="F12" s="506"/>
      <c r="G12" s="506"/>
      <c r="H12" s="506"/>
      <c r="I12" s="506"/>
      <c r="J12" s="506"/>
      <c r="K12" s="517"/>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9"/>
    </row>
    <row r="13" spans="2:45" ht="15.75" customHeight="1">
      <c r="B13" s="478"/>
      <c r="C13" s="479"/>
      <c r="D13" s="480"/>
      <c r="E13" s="499" t="s">
        <v>185</v>
      </c>
      <c r="F13" s="500"/>
      <c r="G13" s="500"/>
      <c r="H13" s="500"/>
      <c r="I13" s="500"/>
      <c r="J13" s="500"/>
      <c r="K13" s="491"/>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492"/>
      <c r="AL13" s="492"/>
      <c r="AM13" s="492"/>
      <c r="AN13" s="492"/>
      <c r="AO13" s="492"/>
      <c r="AP13" s="492"/>
      <c r="AQ13" s="492"/>
      <c r="AR13" s="492"/>
      <c r="AS13" s="493"/>
    </row>
    <row r="14" spans="2:45" ht="15.75" customHeight="1" thickBot="1">
      <c r="B14" s="478"/>
      <c r="C14" s="479"/>
      <c r="D14" s="480"/>
      <c r="E14" s="308"/>
      <c r="F14" s="447"/>
      <c r="G14" s="447"/>
      <c r="H14" s="447"/>
      <c r="I14" s="447"/>
      <c r="J14" s="447"/>
      <c r="K14" s="494"/>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5"/>
      <c r="AM14" s="495"/>
      <c r="AN14" s="495"/>
      <c r="AO14" s="495"/>
      <c r="AP14" s="495"/>
      <c r="AQ14" s="495"/>
      <c r="AR14" s="495"/>
      <c r="AS14" s="496"/>
    </row>
    <row r="15" spans="2:45" ht="15.75" customHeight="1">
      <c r="B15" s="478"/>
      <c r="C15" s="479"/>
      <c r="D15" s="480"/>
      <c r="E15" s="378" t="s">
        <v>187</v>
      </c>
      <c r="F15" s="379"/>
      <c r="G15" s="379"/>
      <c r="H15" s="379"/>
      <c r="I15" s="379"/>
      <c r="J15" s="379"/>
      <c r="K15" s="507" t="s">
        <v>8</v>
      </c>
      <c r="L15" s="508"/>
      <c r="M15" s="484" t="s">
        <v>243</v>
      </c>
      <c r="N15" s="485"/>
      <c r="O15" s="485"/>
      <c r="P15" s="485"/>
      <c r="Q15" s="485"/>
      <c r="R15" s="485"/>
      <c r="S15" s="485"/>
      <c r="T15" s="485"/>
      <c r="U15" s="485"/>
      <c r="V15" s="534" t="s">
        <v>188</v>
      </c>
      <c r="W15" s="535"/>
      <c r="X15" s="535"/>
      <c r="Y15" s="535"/>
      <c r="Z15" s="536"/>
      <c r="AA15" s="484"/>
      <c r="AB15" s="485"/>
      <c r="AC15" s="485"/>
      <c r="AD15" s="485"/>
      <c r="AE15" s="485"/>
      <c r="AF15" s="485"/>
      <c r="AG15" s="485"/>
      <c r="AH15" s="485"/>
      <c r="AI15" s="485"/>
      <c r="AJ15" s="485"/>
      <c r="AK15" s="485"/>
      <c r="AL15" s="520" t="s">
        <v>244</v>
      </c>
      <c r="AM15" s="521"/>
      <c r="AN15" s="521"/>
      <c r="AO15" s="521"/>
      <c r="AP15" s="521"/>
      <c r="AQ15" s="521"/>
      <c r="AR15" s="521"/>
      <c r="AS15" s="522"/>
    </row>
    <row r="16" spans="2:45" ht="15.75" customHeight="1">
      <c r="B16" s="478"/>
      <c r="C16" s="479"/>
      <c r="D16" s="480"/>
      <c r="E16" s="441"/>
      <c r="F16" s="442"/>
      <c r="G16" s="442"/>
      <c r="H16" s="442"/>
      <c r="I16" s="442"/>
      <c r="J16" s="442"/>
      <c r="K16" s="509"/>
      <c r="L16" s="510"/>
      <c r="M16" s="486"/>
      <c r="N16" s="487"/>
      <c r="O16" s="487"/>
      <c r="P16" s="487"/>
      <c r="Q16" s="487"/>
      <c r="R16" s="487"/>
      <c r="S16" s="487"/>
      <c r="T16" s="487"/>
      <c r="U16" s="487"/>
      <c r="V16" s="537"/>
      <c r="W16" s="538"/>
      <c r="X16" s="538"/>
      <c r="Y16" s="538"/>
      <c r="Z16" s="539"/>
      <c r="AA16" s="486"/>
      <c r="AB16" s="487"/>
      <c r="AC16" s="487"/>
      <c r="AD16" s="487"/>
      <c r="AE16" s="487"/>
      <c r="AF16" s="487"/>
      <c r="AG16" s="487"/>
      <c r="AH16" s="487"/>
      <c r="AI16" s="487"/>
      <c r="AJ16" s="487"/>
      <c r="AK16" s="487"/>
      <c r="AL16" s="523"/>
      <c r="AM16" s="524"/>
      <c r="AN16" s="524"/>
      <c r="AO16" s="524"/>
      <c r="AP16" s="524"/>
      <c r="AQ16" s="524"/>
      <c r="AR16" s="524"/>
      <c r="AS16" s="525"/>
    </row>
    <row r="17" spans="2:45" ht="15.75" customHeight="1">
      <c r="B17" s="478"/>
      <c r="C17" s="479"/>
      <c r="D17" s="480"/>
      <c r="E17" s="441"/>
      <c r="F17" s="442"/>
      <c r="G17" s="442"/>
      <c r="H17" s="442"/>
      <c r="I17" s="442"/>
      <c r="J17" s="442"/>
      <c r="K17" s="526" t="s">
        <v>189</v>
      </c>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7"/>
      <c r="AL17" s="527"/>
      <c r="AM17" s="527"/>
      <c r="AN17" s="527"/>
      <c r="AO17" s="527"/>
      <c r="AP17" s="527"/>
      <c r="AQ17" s="527"/>
      <c r="AR17" s="527"/>
      <c r="AS17" s="528"/>
    </row>
    <row r="18" spans="2:45" ht="15.75" customHeight="1">
      <c r="B18" s="478"/>
      <c r="C18" s="479"/>
      <c r="D18" s="480"/>
      <c r="E18" s="441"/>
      <c r="F18" s="442"/>
      <c r="G18" s="442"/>
      <c r="H18" s="442"/>
      <c r="I18" s="442"/>
      <c r="J18" s="442"/>
      <c r="K18" s="526"/>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7"/>
      <c r="AN18" s="527"/>
      <c r="AO18" s="527"/>
      <c r="AP18" s="527"/>
      <c r="AQ18" s="527"/>
      <c r="AR18" s="527"/>
      <c r="AS18" s="528"/>
    </row>
    <row r="19" spans="2:45" ht="15.75" customHeight="1" thickBot="1">
      <c r="B19" s="478"/>
      <c r="C19" s="479"/>
      <c r="D19" s="480"/>
      <c r="E19" s="381"/>
      <c r="F19" s="382"/>
      <c r="G19" s="382"/>
      <c r="H19" s="382"/>
      <c r="I19" s="382"/>
      <c r="J19" s="382"/>
      <c r="K19" s="529"/>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0"/>
      <c r="AM19" s="530"/>
      <c r="AN19" s="530"/>
      <c r="AO19" s="530"/>
      <c r="AP19" s="530"/>
      <c r="AQ19" s="530"/>
      <c r="AR19" s="530"/>
      <c r="AS19" s="531"/>
    </row>
    <row r="20" spans="2:45" ht="15.75" customHeight="1">
      <c r="B20" s="478"/>
      <c r="C20" s="479"/>
      <c r="D20" s="480"/>
      <c r="E20" s="306" t="s">
        <v>12</v>
      </c>
      <c r="F20" s="444"/>
      <c r="G20" s="444"/>
      <c r="H20" s="444"/>
      <c r="I20" s="444"/>
      <c r="J20" s="444"/>
      <c r="K20" s="511"/>
      <c r="L20" s="512"/>
      <c r="M20" s="512"/>
      <c r="N20" s="512"/>
      <c r="O20" s="512"/>
      <c r="P20" s="512"/>
      <c r="Q20" s="512"/>
      <c r="R20" s="512"/>
      <c r="S20" s="512"/>
      <c r="T20" s="512"/>
      <c r="U20" s="551"/>
      <c r="V20" s="547" t="s">
        <v>190</v>
      </c>
      <c r="W20" s="548"/>
      <c r="X20" s="548"/>
      <c r="Y20" s="548"/>
      <c r="Z20" s="548"/>
      <c r="AA20" s="484"/>
      <c r="AB20" s="485"/>
      <c r="AC20" s="485"/>
      <c r="AD20" s="485"/>
      <c r="AE20" s="485"/>
      <c r="AF20" s="485"/>
      <c r="AG20" s="485"/>
      <c r="AH20" s="485"/>
      <c r="AI20" s="485"/>
      <c r="AJ20" s="485"/>
      <c r="AK20" s="485"/>
      <c r="AL20" s="485"/>
      <c r="AM20" s="485"/>
      <c r="AN20" s="485"/>
      <c r="AO20" s="485"/>
      <c r="AP20" s="485"/>
      <c r="AQ20" s="485"/>
      <c r="AR20" s="485"/>
      <c r="AS20" s="532"/>
    </row>
    <row r="21" spans="2:45" ht="15.75" customHeight="1">
      <c r="B21" s="478"/>
      <c r="C21" s="479"/>
      <c r="D21" s="480"/>
      <c r="E21" s="553"/>
      <c r="F21" s="554"/>
      <c r="G21" s="554"/>
      <c r="H21" s="554"/>
      <c r="I21" s="554"/>
      <c r="J21" s="554"/>
      <c r="K21" s="514"/>
      <c r="L21" s="515"/>
      <c r="M21" s="515"/>
      <c r="N21" s="515"/>
      <c r="O21" s="515"/>
      <c r="P21" s="515"/>
      <c r="Q21" s="515"/>
      <c r="R21" s="515"/>
      <c r="S21" s="515"/>
      <c r="T21" s="515"/>
      <c r="U21" s="552"/>
      <c r="V21" s="549"/>
      <c r="W21" s="550"/>
      <c r="X21" s="550"/>
      <c r="Y21" s="550"/>
      <c r="Z21" s="550"/>
      <c r="AA21" s="486"/>
      <c r="AB21" s="487"/>
      <c r="AC21" s="487"/>
      <c r="AD21" s="487"/>
      <c r="AE21" s="487"/>
      <c r="AF21" s="487"/>
      <c r="AG21" s="487"/>
      <c r="AH21" s="487"/>
      <c r="AI21" s="487"/>
      <c r="AJ21" s="487"/>
      <c r="AK21" s="487"/>
      <c r="AL21" s="487"/>
      <c r="AM21" s="487"/>
      <c r="AN21" s="487"/>
      <c r="AO21" s="487"/>
      <c r="AP21" s="487"/>
      <c r="AQ21" s="487"/>
      <c r="AR21" s="487"/>
      <c r="AS21" s="533"/>
    </row>
    <row r="22" spans="2:45" ht="15.75" customHeight="1">
      <c r="B22" s="478"/>
      <c r="C22" s="479"/>
      <c r="D22" s="480"/>
      <c r="E22" s="555" t="s">
        <v>13</v>
      </c>
      <c r="F22" s="452"/>
      <c r="G22" s="452"/>
      <c r="H22" s="452"/>
      <c r="I22" s="452"/>
      <c r="J22" s="452"/>
      <c r="K22" s="491"/>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2"/>
      <c r="AL22" s="492"/>
      <c r="AM22" s="492"/>
      <c r="AN22" s="492"/>
      <c r="AO22" s="492"/>
      <c r="AP22" s="492"/>
      <c r="AQ22" s="492"/>
      <c r="AR22" s="492"/>
      <c r="AS22" s="493"/>
    </row>
    <row r="23" spans="2:45" ht="15.75" customHeight="1" thickBot="1">
      <c r="B23" s="481"/>
      <c r="C23" s="482"/>
      <c r="D23" s="483"/>
      <c r="E23" s="366"/>
      <c r="F23" s="367"/>
      <c r="G23" s="367"/>
      <c r="H23" s="367"/>
      <c r="I23" s="367"/>
      <c r="J23" s="367"/>
      <c r="K23" s="494"/>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6"/>
    </row>
    <row r="24" spans="2:45" ht="9.75" customHeight="1">
      <c r="B24" s="253"/>
      <c r="C24" s="260"/>
      <c r="D24" s="260"/>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S24" s="254"/>
    </row>
    <row r="25" spans="2:45" ht="15">
      <c r="B25" s="261"/>
      <c r="C25" s="262" t="s">
        <v>14</v>
      </c>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S25" s="254"/>
    </row>
    <row r="26" spans="2:45" ht="15">
      <c r="B26" s="261"/>
      <c r="C26" s="374" t="s">
        <v>241</v>
      </c>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262"/>
      <c r="AN26" s="262"/>
      <c r="AO26" s="262"/>
      <c r="AS26" s="254"/>
    </row>
    <row r="27" spans="2:45" ht="18.75" customHeight="1">
      <c r="B27" s="261"/>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262"/>
      <c r="AN27" s="262"/>
      <c r="AO27" s="262"/>
      <c r="AS27" s="254"/>
    </row>
    <row r="28" spans="2:45" ht="19.5" customHeight="1">
      <c r="B28" s="261"/>
      <c r="C28" s="263"/>
      <c r="D28" s="262" t="s">
        <v>16</v>
      </c>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S28" s="254"/>
    </row>
    <row r="29" spans="2:45" ht="15">
      <c r="B29" s="261"/>
      <c r="C29" s="263"/>
      <c r="D29" s="262" t="s">
        <v>17</v>
      </c>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58"/>
      <c r="AQ29" s="258"/>
      <c r="AS29" s="254"/>
    </row>
    <row r="30" spans="2:45" ht="15">
      <c r="B30" s="261"/>
      <c r="C30" s="264"/>
      <c r="D30" s="258" t="s">
        <v>18</v>
      </c>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S30" s="254"/>
    </row>
    <row r="31" spans="2:45" ht="15">
      <c r="B31" s="261"/>
      <c r="C31" s="263"/>
      <c r="D31" s="262" t="s">
        <v>191</v>
      </c>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S31" s="254"/>
    </row>
    <row r="32" spans="2:45" ht="15">
      <c r="B32" s="261"/>
      <c r="C32" s="263"/>
      <c r="D32" s="262" t="s">
        <v>20</v>
      </c>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S32" s="254"/>
    </row>
    <row r="33" spans="2:45" ht="27.75" customHeight="1">
      <c r="B33" s="261"/>
      <c r="C33" s="263"/>
      <c r="D33" s="374" t="s">
        <v>192</v>
      </c>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262"/>
      <c r="AS33" s="254"/>
    </row>
    <row r="34" spans="2:45" ht="26.25" customHeight="1">
      <c r="B34" s="261"/>
      <c r="C34" s="263"/>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262"/>
      <c r="AS34" s="254"/>
    </row>
    <row r="35" spans="2:45" ht="14.25" thickBot="1">
      <c r="B35" s="253"/>
      <c r="D35" s="265"/>
      <c r="AS35" s="254"/>
    </row>
    <row r="36" spans="2:45" ht="20.25" customHeight="1" thickBot="1">
      <c r="B36" s="266"/>
      <c r="C36" s="562" t="s">
        <v>193</v>
      </c>
      <c r="D36" s="562"/>
      <c r="E36" s="562"/>
      <c r="F36" s="562"/>
      <c r="G36" s="562"/>
      <c r="H36" s="562"/>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8"/>
    </row>
    <row r="37" spans="2:45" ht="20.25" customHeight="1" thickBot="1">
      <c r="B37" s="253"/>
      <c r="C37" s="440" t="s">
        <v>246</v>
      </c>
      <c r="D37" s="440"/>
      <c r="E37" s="440"/>
      <c r="F37" s="440"/>
      <c r="G37" s="440"/>
      <c r="H37" s="440"/>
      <c r="I37" s="440"/>
      <c r="J37" s="440"/>
      <c r="K37" s="440"/>
      <c r="AS37" s="254"/>
    </row>
    <row r="38" spans="2:45" ht="18" customHeight="1">
      <c r="B38" s="253"/>
      <c r="C38" s="432"/>
      <c r="D38" s="378" t="s">
        <v>42</v>
      </c>
      <c r="E38" s="379"/>
      <c r="F38" s="379"/>
      <c r="G38" s="379"/>
      <c r="H38" s="379"/>
      <c r="I38" s="379"/>
      <c r="J38" s="379"/>
      <c r="K38" s="379"/>
      <c r="L38" s="379"/>
      <c r="M38" s="380"/>
      <c r="N38" s="378" t="s">
        <v>194</v>
      </c>
      <c r="O38" s="444"/>
      <c r="P38" s="444"/>
      <c r="Q38" s="444"/>
      <c r="R38" s="444"/>
      <c r="S38" s="444"/>
      <c r="T38" s="444"/>
      <c r="U38" s="444"/>
      <c r="V38" s="444"/>
      <c r="W38" s="307"/>
      <c r="X38" s="448" t="s">
        <v>195</v>
      </c>
      <c r="Y38" s="448"/>
      <c r="Z38" s="360" t="s">
        <v>196</v>
      </c>
      <c r="AA38" s="361"/>
      <c r="AB38" s="361"/>
      <c r="AC38" s="361"/>
      <c r="AD38" s="361"/>
      <c r="AE38" s="361"/>
      <c r="AF38" s="361"/>
      <c r="AG38" s="362"/>
      <c r="AH38" s="451" t="s">
        <v>197</v>
      </c>
      <c r="AI38" s="451"/>
      <c r="AJ38" s="451"/>
      <c r="AK38" s="451"/>
      <c r="AL38" s="360" t="s">
        <v>200</v>
      </c>
      <c r="AM38" s="361"/>
      <c r="AN38" s="362"/>
      <c r="AO38" s="369" t="s">
        <v>201</v>
      </c>
      <c r="AP38" s="361"/>
      <c r="AQ38" s="361"/>
      <c r="AR38" s="362"/>
      <c r="AS38" s="254"/>
    </row>
    <row r="39" spans="2:45" ht="18" customHeight="1">
      <c r="B39" s="253"/>
      <c r="C39" s="434"/>
      <c r="D39" s="441"/>
      <c r="E39" s="442"/>
      <c r="F39" s="442"/>
      <c r="G39" s="442"/>
      <c r="H39" s="442"/>
      <c r="I39" s="442"/>
      <c r="J39" s="442"/>
      <c r="K39" s="442"/>
      <c r="L39" s="442"/>
      <c r="M39" s="443"/>
      <c r="N39" s="445"/>
      <c r="O39" s="405"/>
      <c r="P39" s="405"/>
      <c r="Q39" s="405"/>
      <c r="R39" s="405"/>
      <c r="S39" s="405"/>
      <c r="T39" s="405"/>
      <c r="U39" s="405"/>
      <c r="V39" s="405"/>
      <c r="W39" s="446"/>
      <c r="X39" s="449"/>
      <c r="Y39" s="449"/>
      <c r="Z39" s="363"/>
      <c r="AA39" s="364"/>
      <c r="AB39" s="364"/>
      <c r="AC39" s="364"/>
      <c r="AD39" s="364"/>
      <c r="AE39" s="364"/>
      <c r="AF39" s="364"/>
      <c r="AG39" s="365"/>
      <c r="AH39" s="452" t="s">
        <v>198</v>
      </c>
      <c r="AI39" s="453"/>
      <c r="AJ39" s="456" t="s">
        <v>199</v>
      </c>
      <c r="AK39" s="457"/>
      <c r="AL39" s="363"/>
      <c r="AM39" s="364"/>
      <c r="AN39" s="365"/>
      <c r="AO39" s="364"/>
      <c r="AP39" s="364"/>
      <c r="AQ39" s="364"/>
      <c r="AR39" s="365"/>
      <c r="AS39" s="254"/>
    </row>
    <row r="40" spans="2:45" ht="18" customHeight="1">
      <c r="B40" s="253"/>
      <c r="C40" s="434"/>
      <c r="D40" s="441"/>
      <c r="E40" s="442"/>
      <c r="F40" s="442"/>
      <c r="G40" s="442"/>
      <c r="H40" s="442"/>
      <c r="I40" s="442"/>
      <c r="J40" s="442"/>
      <c r="K40" s="442"/>
      <c r="L40" s="442"/>
      <c r="M40" s="443"/>
      <c r="N40" s="445"/>
      <c r="O40" s="405"/>
      <c r="P40" s="405"/>
      <c r="Q40" s="405"/>
      <c r="R40" s="405"/>
      <c r="S40" s="405"/>
      <c r="T40" s="405"/>
      <c r="U40" s="405"/>
      <c r="V40" s="405"/>
      <c r="W40" s="446"/>
      <c r="X40" s="449"/>
      <c r="Y40" s="449"/>
      <c r="Z40" s="363"/>
      <c r="AA40" s="364"/>
      <c r="AB40" s="364"/>
      <c r="AC40" s="364"/>
      <c r="AD40" s="364"/>
      <c r="AE40" s="364"/>
      <c r="AF40" s="364"/>
      <c r="AG40" s="365"/>
      <c r="AH40" s="364"/>
      <c r="AI40" s="454"/>
      <c r="AJ40" s="458"/>
      <c r="AK40" s="459"/>
      <c r="AL40" s="363"/>
      <c r="AM40" s="364"/>
      <c r="AN40" s="365"/>
      <c r="AO40" s="364"/>
      <c r="AP40" s="364"/>
      <c r="AQ40" s="364"/>
      <c r="AR40" s="365"/>
      <c r="AS40" s="254"/>
    </row>
    <row r="41" spans="2:45" ht="18" customHeight="1">
      <c r="B41" s="253"/>
      <c r="C41" s="434"/>
      <c r="D41" s="441"/>
      <c r="E41" s="442"/>
      <c r="F41" s="442"/>
      <c r="G41" s="442"/>
      <c r="H41" s="442"/>
      <c r="I41" s="442"/>
      <c r="J41" s="442"/>
      <c r="K41" s="442"/>
      <c r="L41" s="442"/>
      <c r="M41" s="443"/>
      <c r="N41" s="445"/>
      <c r="O41" s="405"/>
      <c r="P41" s="405"/>
      <c r="Q41" s="405"/>
      <c r="R41" s="405"/>
      <c r="S41" s="405"/>
      <c r="T41" s="405"/>
      <c r="U41" s="405"/>
      <c r="V41" s="405"/>
      <c r="W41" s="446"/>
      <c r="X41" s="449"/>
      <c r="Y41" s="449"/>
      <c r="Z41" s="363"/>
      <c r="AA41" s="364"/>
      <c r="AB41" s="364"/>
      <c r="AC41" s="364"/>
      <c r="AD41" s="364"/>
      <c r="AE41" s="364"/>
      <c r="AF41" s="364"/>
      <c r="AG41" s="365"/>
      <c r="AH41" s="364"/>
      <c r="AI41" s="454"/>
      <c r="AJ41" s="458"/>
      <c r="AK41" s="459"/>
      <c r="AL41" s="363"/>
      <c r="AM41" s="364"/>
      <c r="AN41" s="365"/>
      <c r="AO41" s="364"/>
      <c r="AP41" s="364"/>
      <c r="AQ41" s="364"/>
      <c r="AR41" s="365"/>
      <c r="AS41" s="254"/>
    </row>
    <row r="42" spans="2:45" ht="18" customHeight="1" thickBot="1">
      <c r="B42" s="253"/>
      <c r="C42" s="437"/>
      <c r="D42" s="381"/>
      <c r="E42" s="382"/>
      <c r="F42" s="382"/>
      <c r="G42" s="382"/>
      <c r="H42" s="382"/>
      <c r="I42" s="382"/>
      <c r="J42" s="382"/>
      <c r="K42" s="382"/>
      <c r="L42" s="382"/>
      <c r="M42" s="383"/>
      <c r="N42" s="308"/>
      <c r="O42" s="447"/>
      <c r="P42" s="447"/>
      <c r="Q42" s="447"/>
      <c r="R42" s="447"/>
      <c r="S42" s="447"/>
      <c r="T42" s="447"/>
      <c r="U42" s="447"/>
      <c r="V42" s="447"/>
      <c r="W42" s="309"/>
      <c r="X42" s="450"/>
      <c r="Y42" s="450"/>
      <c r="Z42" s="366"/>
      <c r="AA42" s="367"/>
      <c r="AB42" s="367"/>
      <c r="AC42" s="367"/>
      <c r="AD42" s="367"/>
      <c r="AE42" s="367"/>
      <c r="AF42" s="367"/>
      <c r="AG42" s="368"/>
      <c r="AH42" s="367"/>
      <c r="AI42" s="455"/>
      <c r="AJ42" s="460"/>
      <c r="AK42" s="461"/>
      <c r="AL42" s="366"/>
      <c r="AM42" s="367"/>
      <c r="AN42" s="368"/>
      <c r="AO42" s="367"/>
      <c r="AP42" s="367"/>
      <c r="AQ42" s="367"/>
      <c r="AR42" s="368"/>
      <c r="AS42" s="254"/>
    </row>
    <row r="43" spans="2:45" ht="21" customHeight="1">
      <c r="B43" s="253"/>
      <c r="C43" s="269">
        <v>1</v>
      </c>
      <c r="D43" s="540"/>
      <c r="E43" s="541"/>
      <c r="F43" s="541"/>
      <c r="G43" s="541"/>
      <c r="H43" s="541"/>
      <c r="I43" s="541"/>
      <c r="J43" s="541"/>
      <c r="K43" s="541"/>
      <c r="L43" s="541"/>
      <c r="M43" s="542"/>
      <c r="N43" s="270"/>
      <c r="O43" s="271"/>
      <c r="P43" s="271"/>
      <c r="Q43" s="271"/>
      <c r="R43" s="271"/>
      <c r="S43" s="271"/>
      <c r="T43" s="271"/>
      <c r="U43" s="271"/>
      <c r="V43" s="271"/>
      <c r="W43" s="272"/>
      <c r="X43" s="296"/>
      <c r="Y43" s="297"/>
      <c r="Z43" s="543"/>
      <c r="AA43" s="544"/>
      <c r="AB43" s="544"/>
      <c r="AC43" s="544"/>
      <c r="AD43" s="544"/>
      <c r="AE43" s="544"/>
      <c r="AF43" s="544"/>
      <c r="AG43" s="545"/>
      <c r="AH43" s="473"/>
      <c r="AI43" s="474"/>
      <c r="AJ43" s="474"/>
      <c r="AK43" s="546"/>
      <c r="AL43" s="329" t="str">
        <f>IFERROR(VLOOKUP($Z43,'参照先（光熱費）'!$1:$1048576,2,FALSE),"")</f>
        <v/>
      </c>
      <c r="AM43" s="326"/>
      <c r="AN43" s="330"/>
      <c r="AO43" s="325" t="str">
        <f>IFERROR(IF(VLOOKUP($Z43,'参照先（光熱費）'!$1:$1048576,3,FALSE)="×定員",VALUE($AH43),IF(VLOOKUP($Z43,'参照先（光熱費）'!$1:$1048576,3,FALSE)="×施設",1,0))*$AL43,"")</f>
        <v/>
      </c>
      <c r="AP43" s="326"/>
      <c r="AQ43" s="326"/>
      <c r="AR43" s="273" t="s">
        <v>33</v>
      </c>
      <c r="AS43" s="254"/>
    </row>
    <row r="44" spans="2:45" ht="21" customHeight="1">
      <c r="B44" s="253"/>
      <c r="C44" s="274">
        <v>2</v>
      </c>
      <c r="D44" s="412"/>
      <c r="E44" s="413"/>
      <c r="F44" s="413"/>
      <c r="G44" s="413"/>
      <c r="H44" s="413"/>
      <c r="I44" s="413"/>
      <c r="J44" s="413"/>
      <c r="K44" s="413"/>
      <c r="L44" s="413"/>
      <c r="M44" s="414"/>
      <c r="N44" s="275"/>
      <c r="O44" s="276"/>
      <c r="P44" s="276"/>
      <c r="Q44" s="276"/>
      <c r="R44" s="276"/>
      <c r="S44" s="276"/>
      <c r="T44" s="276"/>
      <c r="U44" s="276"/>
      <c r="V44" s="276"/>
      <c r="W44" s="277"/>
      <c r="X44" s="370"/>
      <c r="Y44" s="371"/>
      <c r="Z44" s="303"/>
      <c r="AA44" s="304"/>
      <c r="AB44" s="304"/>
      <c r="AC44" s="304"/>
      <c r="AD44" s="304"/>
      <c r="AE44" s="304"/>
      <c r="AF44" s="304"/>
      <c r="AG44" s="305"/>
      <c r="AH44" s="331"/>
      <c r="AI44" s="327"/>
      <c r="AJ44" s="327"/>
      <c r="AK44" s="328"/>
      <c r="AL44" s="329" t="str">
        <f>IFERROR(VLOOKUP($Z44,'参照先（光熱費）'!$1:$1048576,2,FALSE),"")</f>
        <v/>
      </c>
      <c r="AM44" s="326"/>
      <c r="AN44" s="330"/>
      <c r="AO44" s="325" t="str">
        <f>IFERROR(IF(VLOOKUP($Z44,'参照先（光熱費）'!$1:$1048576,3,FALSE)="×定員",VALUE($AH44),IF(VLOOKUP($Z44,'参照先（光熱費）'!$1:$1048576,3,FALSE)="×施設",1,0))*$AL44,"")</f>
        <v/>
      </c>
      <c r="AP44" s="326"/>
      <c r="AQ44" s="326"/>
      <c r="AR44" s="278" t="s">
        <v>33</v>
      </c>
      <c r="AS44" s="254"/>
    </row>
    <row r="45" spans="2:45" ht="21" customHeight="1">
      <c r="B45" s="253"/>
      <c r="C45" s="274">
        <v>3</v>
      </c>
      <c r="D45" s="412"/>
      <c r="E45" s="413"/>
      <c r="F45" s="413"/>
      <c r="G45" s="413"/>
      <c r="H45" s="413"/>
      <c r="I45" s="413"/>
      <c r="J45" s="413"/>
      <c r="K45" s="413"/>
      <c r="L45" s="413"/>
      <c r="M45" s="414"/>
      <c r="N45" s="275"/>
      <c r="O45" s="276"/>
      <c r="P45" s="276"/>
      <c r="Q45" s="276"/>
      <c r="R45" s="276"/>
      <c r="S45" s="276"/>
      <c r="T45" s="276"/>
      <c r="U45" s="276"/>
      <c r="V45" s="276"/>
      <c r="W45" s="277"/>
      <c r="X45" s="370"/>
      <c r="Y45" s="371"/>
      <c r="Z45" s="303"/>
      <c r="AA45" s="304"/>
      <c r="AB45" s="304"/>
      <c r="AC45" s="304"/>
      <c r="AD45" s="304"/>
      <c r="AE45" s="304"/>
      <c r="AF45" s="304"/>
      <c r="AG45" s="305"/>
      <c r="AH45" s="331"/>
      <c r="AI45" s="327"/>
      <c r="AJ45" s="327"/>
      <c r="AK45" s="328"/>
      <c r="AL45" s="329" t="str">
        <f>IFERROR(VLOOKUP($Z45,'参照先（光熱費）'!$1:$1048576,2,FALSE),"")</f>
        <v/>
      </c>
      <c r="AM45" s="326"/>
      <c r="AN45" s="330"/>
      <c r="AO45" s="325" t="str">
        <f>IFERROR(IF(VLOOKUP($Z45,'参照先（光熱費）'!$1:$1048576,3,FALSE)="×定員",VALUE($AH45),IF(VLOOKUP($Z45,'参照先（光熱費）'!$1:$1048576,3,FALSE)="×施設",1,0))*$AL45,"")</f>
        <v/>
      </c>
      <c r="AP45" s="326"/>
      <c r="AQ45" s="326"/>
      <c r="AR45" s="278" t="s">
        <v>33</v>
      </c>
      <c r="AS45" s="254"/>
    </row>
    <row r="46" spans="2:45" ht="21" customHeight="1">
      <c r="B46" s="253"/>
      <c r="C46" s="274">
        <v>4</v>
      </c>
      <c r="D46" s="412"/>
      <c r="E46" s="413"/>
      <c r="F46" s="413"/>
      <c r="G46" s="413"/>
      <c r="H46" s="413"/>
      <c r="I46" s="413"/>
      <c r="J46" s="413"/>
      <c r="K46" s="413"/>
      <c r="L46" s="413"/>
      <c r="M46" s="414"/>
      <c r="N46" s="275"/>
      <c r="O46" s="276"/>
      <c r="P46" s="276"/>
      <c r="Q46" s="276"/>
      <c r="R46" s="276"/>
      <c r="S46" s="276"/>
      <c r="T46" s="276"/>
      <c r="U46" s="276"/>
      <c r="V46" s="276"/>
      <c r="W46" s="277"/>
      <c r="X46" s="370"/>
      <c r="Y46" s="371"/>
      <c r="Z46" s="303"/>
      <c r="AA46" s="304"/>
      <c r="AB46" s="304"/>
      <c r="AC46" s="304"/>
      <c r="AD46" s="304"/>
      <c r="AE46" s="304"/>
      <c r="AF46" s="304"/>
      <c r="AG46" s="305"/>
      <c r="AH46" s="331"/>
      <c r="AI46" s="327"/>
      <c r="AJ46" s="327"/>
      <c r="AK46" s="328"/>
      <c r="AL46" s="329" t="str">
        <f>IFERROR(VLOOKUP($Z46,'参照先（光熱費）'!$1:$1048576,2,FALSE),"")</f>
        <v/>
      </c>
      <c r="AM46" s="326"/>
      <c r="AN46" s="330"/>
      <c r="AO46" s="325" t="str">
        <f>IFERROR(IF(VLOOKUP($Z46,'参照先（光熱費）'!$1:$1048576,3,FALSE)="×定員",VALUE($AH46),IF(VLOOKUP($Z46,'参照先（光熱費）'!$1:$1048576,3,FALSE)="×施設",1,0))*$AL46,"")</f>
        <v/>
      </c>
      <c r="AP46" s="326"/>
      <c r="AQ46" s="326"/>
      <c r="AR46" s="278" t="s">
        <v>33</v>
      </c>
      <c r="AS46" s="254"/>
    </row>
    <row r="47" spans="2:45" ht="21" customHeight="1">
      <c r="B47" s="253"/>
      <c r="C47" s="274">
        <v>5</v>
      </c>
      <c r="D47" s="412"/>
      <c r="E47" s="413"/>
      <c r="F47" s="413"/>
      <c r="G47" s="413"/>
      <c r="H47" s="413"/>
      <c r="I47" s="413"/>
      <c r="J47" s="413"/>
      <c r="K47" s="413"/>
      <c r="L47" s="413"/>
      <c r="M47" s="414"/>
      <c r="N47" s="275"/>
      <c r="O47" s="276"/>
      <c r="P47" s="276"/>
      <c r="Q47" s="276"/>
      <c r="R47" s="276"/>
      <c r="S47" s="276"/>
      <c r="T47" s="276"/>
      <c r="U47" s="276"/>
      <c r="V47" s="276"/>
      <c r="W47" s="277"/>
      <c r="X47" s="370"/>
      <c r="Y47" s="371"/>
      <c r="Z47" s="303"/>
      <c r="AA47" s="304"/>
      <c r="AB47" s="304"/>
      <c r="AC47" s="304"/>
      <c r="AD47" s="304"/>
      <c r="AE47" s="304"/>
      <c r="AF47" s="304"/>
      <c r="AG47" s="305"/>
      <c r="AH47" s="331"/>
      <c r="AI47" s="327"/>
      <c r="AJ47" s="327"/>
      <c r="AK47" s="328"/>
      <c r="AL47" s="329" t="str">
        <f>IFERROR(VLOOKUP($Z47,'参照先（光熱費）'!$1:$1048576,2,FALSE),"")</f>
        <v/>
      </c>
      <c r="AM47" s="326"/>
      <c r="AN47" s="330"/>
      <c r="AO47" s="325" t="str">
        <f>IFERROR(IF(VLOOKUP($Z47,'参照先（光熱費）'!$1:$1048576,3,FALSE)="×定員",VALUE($AH47),IF(VLOOKUP($Z47,'参照先（光熱費）'!$1:$1048576,3,FALSE)="×施設",1,0))*$AL47,"")</f>
        <v/>
      </c>
      <c r="AP47" s="326"/>
      <c r="AQ47" s="326"/>
      <c r="AR47" s="278" t="s">
        <v>33</v>
      </c>
      <c r="AS47" s="254"/>
    </row>
    <row r="48" spans="2:45" ht="21" customHeight="1">
      <c r="B48" s="253"/>
      <c r="C48" s="274">
        <v>6</v>
      </c>
      <c r="D48" s="412"/>
      <c r="E48" s="413"/>
      <c r="F48" s="413"/>
      <c r="G48" s="413"/>
      <c r="H48" s="413"/>
      <c r="I48" s="413"/>
      <c r="J48" s="413"/>
      <c r="K48" s="413"/>
      <c r="L48" s="413"/>
      <c r="M48" s="414"/>
      <c r="N48" s="275"/>
      <c r="O48" s="276"/>
      <c r="P48" s="276"/>
      <c r="Q48" s="276"/>
      <c r="R48" s="276"/>
      <c r="S48" s="276"/>
      <c r="T48" s="276"/>
      <c r="U48" s="276"/>
      <c r="V48" s="276"/>
      <c r="W48" s="277"/>
      <c r="X48" s="370"/>
      <c r="Y48" s="371"/>
      <c r="Z48" s="303"/>
      <c r="AA48" s="304"/>
      <c r="AB48" s="304"/>
      <c r="AC48" s="304"/>
      <c r="AD48" s="304"/>
      <c r="AE48" s="304"/>
      <c r="AF48" s="304"/>
      <c r="AG48" s="305"/>
      <c r="AH48" s="331"/>
      <c r="AI48" s="327"/>
      <c r="AJ48" s="327"/>
      <c r="AK48" s="328"/>
      <c r="AL48" s="329" t="str">
        <f>IFERROR(VLOOKUP($Z48,'参照先（光熱費）'!$1:$1048576,2,FALSE),"")</f>
        <v/>
      </c>
      <c r="AM48" s="326"/>
      <c r="AN48" s="330"/>
      <c r="AO48" s="325" t="str">
        <f>IFERROR(IF(VLOOKUP($Z48,'参照先（光熱費）'!$1:$1048576,3,FALSE)="×定員",VALUE($AH48),IF(VLOOKUP($Z48,'参照先（光熱費）'!$1:$1048576,3,FALSE)="×施設",1,0))*$AL48,"")</f>
        <v/>
      </c>
      <c r="AP48" s="326"/>
      <c r="AQ48" s="326"/>
      <c r="AR48" s="278" t="s">
        <v>33</v>
      </c>
      <c r="AS48" s="254"/>
    </row>
    <row r="49" spans="2:45" ht="21" customHeight="1">
      <c r="B49" s="253"/>
      <c r="C49" s="274">
        <v>7</v>
      </c>
      <c r="D49" s="412"/>
      <c r="E49" s="413"/>
      <c r="F49" s="413"/>
      <c r="G49" s="413"/>
      <c r="H49" s="413"/>
      <c r="I49" s="413"/>
      <c r="J49" s="413"/>
      <c r="K49" s="413"/>
      <c r="L49" s="413"/>
      <c r="M49" s="414"/>
      <c r="N49" s="275"/>
      <c r="O49" s="276"/>
      <c r="P49" s="276"/>
      <c r="Q49" s="276"/>
      <c r="R49" s="276"/>
      <c r="S49" s="276"/>
      <c r="T49" s="276"/>
      <c r="U49" s="276"/>
      <c r="V49" s="276"/>
      <c r="W49" s="277"/>
      <c r="X49" s="370"/>
      <c r="Y49" s="371"/>
      <c r="Z49" s="303"/>
      <c r="AA49" s="304"/>
      <c r="AB49" s="304"/>
      <c r="AC49" s="304"/>
      <c r="AD49" s="304"/>
      <c r="AE49" s="304"/>
      <c r="AF49" s="304"/>
      <c r="AG49" s="305"/>
      <c r="AH49" s="331"/>
      <c r="AI49" s="327"/>
      <c r="AJ49" s="327"/>
      <c r="AK49" s="328"/>
      <c r="AL49" s="329" t="str">
        <f>IFERROR(VLOOKUP($Z49,'参照先（光熱費）'!$1:$1048576,2,FALSE),"")</f>
        <v/>
      </c>
      <c r="AM49" s="326"/>
      <c r="AN49" s="330"/>
      <c r="AO49" s="325" t="str">
        <f>IFERROR(IF(VLOOKUP($Z49,'参照先（光熱費）'!$1:$1048576,3,FALSE)="×定員",VALUE($AH49),IF(VLOOKUP($Z49,'参照先（光熱費）'!$1:$1048576,3,FALSE)="×施設",1,0))*$AL49,"")</f>
        <v/>
      </c>
      <c r="AP49" s="326"/>
      <c r="AQ49" s="326"/>
      <c r="AR49" s="278" t="s">
        <v>33</v>
      </c>
      <c r="AS49" s="254"/>
    </row>
    <row r="50" spans="2:45" ht="21" customHeight="1">
      <c r="B50" s="253"/>
      <c r="C50" s="274">
        <v>8</v>
      </c>
      <c r="D50" s="412"/>
      <c r="E50" s="413"/>
      <c r="F50" s="413"/>
      <c r="G50" s="413"/>
      <c r="H50" s="413"/>
      <c r="I50" s="413"/>
      <c r="J50" s="413"/>
      <c r="K50" s="413"/>
      <c r="L50" s="413"/>
      <c r="M50" s="414"/>
      <c r="N50" s="275"/>
      <c r="O50" s="276"/>
      <c r="P50" s="276"/>
      <c r="Q50" s="276"/>
      <c r="R50" s="276"/>
      <c r="S50" s="276"/>
      <c r="T50" s="276"/>
      <c r="U50" s="276"/>
      <c r="V50" s="276"/>
      <c r="W50" s="277"/>
      <c r="X50" s="370"/>
      <c r="Y50" s="371"/>
      <c r="Z50" s="303"/>
      <c r="AA50" s="304"/>
      <c r="AB50" s="304"/>
      <c r="AC50" s="304"/>
      <c r="AD50" s="304"/>
      <c r="AE50" s="304"/>
      <c r="AF50" s="304"/>
      <c r="AG50" s="305"/>
      <c r="AH50" s="331"/>
      <c r="AI50" s="327"/>
      <c r="AJ50" s="327"/>
      <c r="AK50" s="328"/>
      <c r="AL50" s="329" t="str">
        <f>IFERROR(VLOOKUP($Z50,'参照先（光熱費）'!$1:$1048576,2,FALSE),"")</f>
        <v/>
      </c>
      <c r="AM50" s="326"/>
      <c r="AN50" s="330"/>
      <c r="AO50" s="325" t="str">
        <f>IFERROR(IF(VLOOKUP($Z50,'参照先（光熱費）'!$1:$1048576,3,FALSE)="×定員",VALUE($AH50),IF(VLOOKUP($Z50,'参照先（光熱費）'!$1:$1048576,3,FALSE)="×施設",1,0))*$AL50,"")</f>
        <v/>
      </c>
      <c r="AP50" s="326"/>
      <c r="AQ50" s="326"/>
      <c r="AR50" s="278" t="s">
        <v>33</v>
      </c>
      <c r="AS50" s="254"/>
    </row>
    <row r="51" spans="2:45" ht="21" customHeight="1">
      <c r="B51" s="253"/>
      <c r="C51" s="274">
        <v>9</v>
      </c>
      <c r="D51" s="412"/>
      <c r="E51" s="413"/>
      <c r="F51" s="413"/>
      <c r="G51" s="413"/>
      <c r="H51" s="413"/>
      <c r="I51" s="413"/>
      <c r="J51" s="413"/>
      <c r="K51" s="413"/>
      <c r="L51" s="413"/>
      <c r="M51" s="414"/>
      <c r="N51" s="275"/>
      <c r="O51" s="276"/>
      <c r="P51" s="276"/>
      <c r="Q51" s="276"/>
      <c r="R51" s="276"/>
      <c r="S51" s="276"/>
      <c r="T51" s="276"/>
      <c r="U51" s="276"/>
      <c r="V51" s="276"/>
      <c r="W51" s="277"/>
      <c r="X51" s="370"/>
      <c r="Y51" s="371"/>
      <c r="Z51" s="303"/>
      <c r="AA51" s="304"/>
      <c r="AB51" s="304"/>
      <c r="AC51" s="304"/>
      <c r="AD51" s="304"/>
      <c r="AE51" s="304"/>
      <c r="AF51" s="304"/>
      <c r="AG51" s="305"/>
      <c r="AH51" s="331"/>
      <c r="AI51" s="327"/>
      <c r="AJ51" s="327"/>
      <c r="AK51" s="328"/>
      <c r="AL51" s="329" t="str">
        <f>IFERROR(VLOOKUP($Z51,'参照先（光熱費）'!$1:$1048576,2,FALSE),"")</f>
        <v/>
      </c>
      <c r="AM51" s="326"/>
      <c r="AN51" s="330"/>
      <c r="AO51" s="325" t="str">
        <f>IFERROR(IF(VLOOKUP($Z51,'参照先（光熱費）'!$1:$1048576,3,FALSE)="×定員",VALUE($AH51),IF(VLOOKUP($Z51,'参照先（光熱費）'!$1:$1048576,3,FALSE)="×施設",1,0))*$AL51,"")</f>
        <v/>
      </c>
      <c r="AP51" s="326"/>
      <c r="AQ51" s="326"/>
      <c r="AR51" s="278" t="s">
        <v>33</v>
      </c>
      <c r="AS51" s="254"/>
    </row>
    <row r="52" spans="2:45" ht="21" customHeight="1" thickBot="1">
      <c r="B52" s="253"/>
      <c r="C52" s="279">
        <v>10</v>
      </c>
      <c r="D52" s="420"/>
      <c r="E52" s="421"/>
      <c r="F52" s="421"/>
      <c r="G52" s="421"/>
      <c r="H52" s="421"/>
      <c r="I52" s="421"/>
      <c r="J52" s="421"/>
      <c r="K52" s="421"/>
      <c r="L52" s="421"/>
      <c r="M52" s="422"/>
      <c r="N52" s="280"/>
      <c r="O52" s="281"/>
      <c r="P52" s="281"/>
      <c r="Q52" s="281"/>
      <c r="R52" s="281"/>
      <c r="S52" s="281"/>
      <c r="T52" s="281"/>
      <c r="U52" s="281"/>
      <c r="V52" s="281"/>
      <c r="W52" s="282"/>
      <c r="X52" s="370"/>
      <c r="Y52" s="371"/>
      <c r="Z52" s="316"/>
      <c r="AA52" s="317"/>
      <c r="AB52" s="317"/>
      <c r="AC52" s="317"/>
      <c r="AD52" s="317"/>
      <c r="AE52" s="317"/>
      <c r="AF52" s="317"/>
      <c r="AG52" s="318"/>
      <c r="AH52" s="319"/>
      <c r="AI52" s="320"/>
      <c r="AJ52" s="320"/>
      <c r="AK52" s="321"/>
      <c r="AL52" s="322" t="str">
        <f>IFERROR(VLOOKUP($Z52,'参照先（光熱費）'!$1:$1048576,2,FALSE),"")</f>
        <v/>
      </c>
      <c r="AM52" s="323"/>
      <c r="AN52" s="324"/>
      <c r="AO52" s="322" t="str">
        <f>IFERROR(IF(VLOOKUP($Z52,'参照先（光熱費）'!$1:$1048576,3,FALSE)="×定員",VALUE($AH52),IF(VLOOKUP($Z52,'参照先（光熱費）'!$1:$1048576,3,FALSE)="×施設",1,0))*$AL52,"")</f>
        <v/>
      </c>
      <c r="AP52" s="323"/>
      <c r="AQ52" s="323"/>
      <c r="AR52" s="283" t="s">
        <v>33</v>
      </c>
      <c r="AS52" s="254"/>
    </row>
    <row r="53" spans="2:45" ht="27" customHeight="1" thickBot="1">
      <c r="B53" s="253"/>
      <c r="C53" s="406" t="s">
        <v>202</v>
      </c>
      <c r="D53" s="407"/>
      <c r="E53" s="407"/>
      <c r="F53" s="407"/>
      <c r="G53" s="407"/>
      <c r="H53" s="407"/>
      <c r="I53" s="407"/>
      <c r="J53" s="407"/>
      <c r="K53" s="407"/>
      <c r="L53" s="407"/>
      <c r="M53" s="408"/>
      <c r="N53" s="409" t="str">
        <f>IF(SUM(AO43:AQ52),SUM(AO43:AQ52),"")</f>
        <v/>
      </c>
      <c r="O53" s="410"/>
      <c r="P53" s="410"/>
      <c r="Q53" s="410"/>
      <c r="R53" s="410"/>
      <c r="S53" s="410"/>
      <c r="T53" s="410"/>
      <c r="U53" s="410"/>
      <c r="V53" s="410"/>
      <c r="W53" s="411"/>
      <c r="X53" s="406" t="s">
        <v>33</v>
      </c>
      <c r="Y53" s="408"/>
      <c r="AM53" s="259"/>
      <c r="AN53" s="259"/>
      <c r="AO53" s="259"/>
      <c r="AP53" s="259"/>
      <c r="AQ53" s="259"/>
      <c r="AR53" s="259"/>
      <c r="AS53" s="254"/>
    </row>
    <row r="54" spans="2:45">
      <c r="B54" s="253"/>
      <c r="AS54" s="254"/>
    </row>
    <row r="55" spans="2:45" s="285" customFormat="1" ht="20.25" customHeight="1" thickBot="1">
      <c r="B55" s="284"/>
      <c r="C55" s="440" t="s">
        <v>247</v>
      </c>
      <c r="D55" s="440"/>
      <c r="E55" s="440"/>
      <c r="F55" s="440"/>
      <c r="G55" s="440"/>
      <c r="H55" s="440"/>
      <c r="I55" s="440"/>
      <c r="J55" s="440"/>
      <c r="K55" s="440"/>
      <c r="AS55" s="286"/>
    </row>
    <row r="56" spans="2:45" ht="18" customHeight="1">
      <c r="B56" s="253"/>
      <c r="C56" s="432"/>
      <c r="D56" s="378" t="s">
        <v>42</v>
      </c>
      <c r="E56" s="379"/>
      <c r="F56" s="379"/>
      <c r="G56" s="379"/>
      <c r="H56" s="379"/>
      <c r="I56" s="379"/>
      <c r="J56" s="379"/>
      <c r="K56" s="379"/>
      <c r="L56" s="379"/>
      <c r="M56" s="380"/>
      <c r="N56" s="378" t="s">
        <v>194</v>
      </c>
      <c r="O56" s="444"/>
      <c r="P56" s="444"/>
      <c r="Q56" s="444"/>
      <c r="R56" s="444"/>
      <c r="S56" s="444"/>
      <c r="T56" s="444"/>
      <c r="U56" s="444"/>
      <c r="V56" s="444"/>
      <c r="W56" s="307"/>
      <c r="X56" s="448" t="s">
        <v>195</v>
      </c>
      <c r="Y56" s="448"/>
      <c r="Z56" s="360" t="s">
        <v>196</v>
      </c>
      <c r="AA56" s="361"/>
      <c r="AB56" s="361"/>
      <c r="AC56" s="361"/>
      <c r="AD56" s="361"/>
      <c r="AE56" s="361"/>
      <c r="AF56" s="361"/>
      <c r="AG56" s="362"/>
      <c r="AH56" s="451" t="s">
        <v>197</v>
      </c>
      <c r="AI56" s="451"/>
      <c r="AJ56" s="451"/>
      <c r="AK56" s="451"/>
      <c r="AL56" s="360" t="s">
        <v>200</v>
      </c>
      <c r="AM56" s="361"/>
      <c r="AN56" s="362"/>
      <c r="AO56" s="369" t="s">
        <v>217</v>
      </c>
      <c r="AP56" s="361"/>
      <c r="AQ56" s="361"/>
      <c r="AR56" s="362"/>
      <c r="AS56" s="254"/>
    </row>
    <row r="57" spans="2:45" ht="18" customHeight="1">
      <c r="B57" s="253"/>
      <c r="C57" s="434"/>
      <c r="D57" s="441"/>
      <c r="E57" s="442"/>
      <c r="F57" s="442"/>
      <c r="G57" s="442"/>
      <c r="H57" s="442"/>
      <c r="I57" s="442"/>
      <c r="J57" s="442"/>
      <c r="K57" s="442"/>
      <c r="L57" s="442"/>
      <c r="M57" s="443"/>
      <c r="N57" s="445"/>
      <c r="O57" s="405"/>
      <c r="P57" s="405"/>
      <c r="Q57" s="405"/>
      <c r="R57" s="405"/>
      <c r="S57" s="405"/>
      <c r="T57" s="405"/>
      <c r="U57" s="405"/>
      <c r="V57" s="405"/>
      <c r="W57" s="446"/>
      <c r="X57" s="449"/>
      <c r="Y57" s="449"/>
      <c r="Z57" s="363"/>
      <c r="AA57" s="364"/>
      <c r="AB57" s="364"/>
      <c r="AC57" s="364"/>
      <c r="AD57" s="364"/>
      <c r="AE57" s="364"/>
      <c r="AF57" s="364"/>
      <c r="AG57" s="365"/>
      <c r="AH57" s="452" t="s">
        <v>198</v>
      </c>
      <c r="AI57" s="453"/>
      <c r="AJ57" s="456" t="s">
        <v>199</v>
      </c>
      <c r="AK57" s="457"/>
      <c r="AL57" s="363"/>
      <c r="AM57" s="364"/>
      <c r="AN57" s="365"/>
      <c r="AO57" s="364"/>
      <c r="AP57" s="364"/>
      <c r="AQ57" s="364"/>
      <c r="AR57" s="365"/>
      <c r="AS57" s="254"/>
    </row>
    <row r="58" spans="2:45" ht="18" customHeight="1">
      <c r="B58" s="253"/>
      <c r="C58" s="434"/>
      <c r="D58" s="441"/>
      <c r="E58" s="442"/>
      <c r="F58" s="442"/>
      <c r="G58" s="442"/>
      <c r="H58" s="442"/>
      <c r="I58" s="442"/>
      <c r="J58" s="442"/>
      <c r="K58" s="442"/>
      <c r="L58" s="442"/>
      <c r="M58" s="443"/>
      <c r="N58" s="445"/>
      <c r="O58" s="405"/>
      <c r="P58" s="405"/>
      <c r="Q58" s="405"/>
      <c r="R58" s="405"/>
      <c r="S58" s="405"/>
      <c r="T58" s="405"/>
      <c r="U58" s="405"/>
      <c r="V58" s="405"/>
      <c r="W58" s="446"/>
      <c r="X58" s="449"/>
      <c r="Y58" s="449"/>
      <c r="Z58" s="363"/>
      <c r="AA58" s="364"/>
      <c r="AB58" s="364"/>
      <c r="AC58" s="364"/>
      <c r="AD58" s="364"/>
      <c r="AE58" s="364"/>
      <c r="AF58" s="364"/>
      <c r="AG58" s="365"/>
      <c r="AH58" s="364"/>
      <c r="AI58" s="454"/>
      <c r="AJ58" s="458"/>
      <c r="AK58" s="459"/>
      <c r="AL58" s="363"/>
      <c r="AM58" s="364"/>
      <c r="AN58" s="365"/>
      <c r="AO58" s="364"/>
      <c r="AP58" s="364"/>
      <c r="AQ58" s="364"/>
      <c r="AR58" s="365"/>
      <c r="AS58" s="254"/>
    </row>
    <row r="59" spans="2:45" ht="18" customHeight="1">
      <c r="B59" s="253"/>
      <c r="C59" s="434"/>
      <c r="D59" s="441"/>
      <c r="E59" s="442"/>
      <c r="F59" s="442"/>
      <c r="G59" s="442"/>
      <c r="H59" s="442"/>
      <c r="I59" s="442"/>
      <c r="J59" s="442"/>
      <c r="K59" s="442"/>
      <c r="L59" s="442"/>
      <c r="M59" s="443"/>
      <c r="N59" s="445"/>
      <c r="O59" s="405"/>
      <c r="P59" s="405"/>
      <c r="Q59" s="405"/>
      <c r="R59" s="405"/>
      <c r="S59" s="405"/>
      <c r="T59" s="405"/>
      <c r="U59" s="405"/>
      <c r="V59" s="405"/>
      <c r="W59" s="446"/>
      <c r="X59" s="449"/>
      <c r="Y59" s="449"/>
      <c r="Z59" s="363"/>
      <c r="AA59" s="364"/>
      <c r="AB59" s="364"/>
      <c r="AC59" s="364"/>
      <c r="AD59" s="364"/>
      <c r="AE59" s="364"/>
      <c r="AF59" s="364"/>
      <c r="AG59" s="365"/>
      <c r="AH59" s="364"/>
      <c r="AI59" s="454"/>
      <c r="AJ59" s="458"/>
      <c r="AK59" s="459"/>
      <c r="AL59" s="363"/>
      <c r="AM59" s="364"/>
      <c r="AN59" s="365"/>
      <c r="AO59" s="364"/>
      <c r="AP59" s="364"/>
      <c r="AQ59" s="364"/>
      <c r="AR59" s="365"/>
      <c r="AS59" s="254"/>
    </row>
    <row r="60" spans="2:45" ht="18" customHeight="1" thickBot="1">
      <c r="B60" s="253"/>
      <c r="C60" s="437"/>
      <c r="D60" s="381"/>
      <c r="E60" s="382"/>
      <c r="F60" s="382"/>
      <c r="G60" s="382"/>
      <c r="H60" s="382"/>
      <c r="I60" s="382"/>
      <c r="J60" s="382"/>
      <c r="K60" s="382"/>
      <c r="L60" s="382"/>
      <c r="M60" s="383"/>
      <c r="N60" s="308"/>
      <c r="O60" s="447"/>
      <c r="P60" s="447"/>
      <c r="Q60" s="447"/>
      <c r="R60" s="447"/>
      <c r="S60" s="447"/>
      <c r="T60" s="447"/>
      <c r="U60" s="447"/>
      <c r="V60" s="447"/>
      <c r="W60" s="309"/>
      <c r="X60" s="450"/>
      <c r="Y60" s="450"/>
      <c r="Z60" s="366"/>
      <c r="AA60" s="367"/>
      <c r="AB60" s="367"/>
      <c r="AC60" s="367"/>
      <c r="AD60" s="367"/>
      <c r="AE60" s="367"/>
      <c r="AF60" s="367"/>
      <c r="AG60" s="368"/>
      <c r="AH60" s="367"/>
      <c r="AI60" s="455"/>
      <c r="AJ60" s="460"/>
      <c r="AK60" s="461"/>
      <c r="AL60" s="366"/>
      <c r="AM60" s="367"/>
      <c r="AN60" s="368"/>
      <c r="AO60" s="367"/>
      <c r="AP60" s="367"/>
      <c r="AQ60" s="367"/>
      <c r="AR60" s="368"/>
      <c r="AS60" s="254"/>
    </row>
    <row r="61" spans="2:45" ht="21" customHeight="1">
      <c r="B61" s="253"/>
      <c r="C61" s="269">
        <v>1</v>
      </c>
      <c r="D61" s="466"/>
      <c r="E61" s="467"/>
      <c r="F61" s="467"/>
      <c r="G61" s="467"/>
      <c r="H61" s="467"/>
      <c r="I61" s="467"/>
      <c r="J61" s="467"/>
      <c r="K61" s="467"/>
      <c r="L61" s="467"/>
      <c r="M61" s="468"/>
      <c r="N61" s="270"/>
      <c r="O61" s="271"/>
      <c r="P61" s="271"/>
      <c r="Q61" s="271"/>
      <c r="R61" s="271"/>
      <c r="S61" s="271"/>
      <c r="T61" s="271"/>
      <c r="U61" s="271"/>
      <c r="V61" s="271"/>
      <c r="W61" s="272"/>
      <c r="X61" s="296"/>
      <c r="Y61" s="297"/>
      <c r="Z61" s="303"/>
      <c r="AA61" s="304"/>
      <c r="AB61" s="304"/>
      <c r="AC61" s="304"/>
      <c r="AD61" s="304"/>
      <c r="AE61" s="304"/>
      <c r="AF61" s="304"/>
      <c r="AG61" s="305"/>
      <c r="AH61" s="469"/>
      <c r="AI61" s="470"/>
      <c r="AJ61" s="471"/>
      <c r="AK61" s="472"/>
      <c r="AL61" s="462" t="str">
        <f>IFERROR(VLOOKUP($Z61,'参照先（食材費）'!$1:$1048576,2,FALSE),"")</f>
        <v/>
      </c>
      <c r="AM61" s="463"/>
      <c r="AN61" s="464"/>
      <c r="AO61" s="462" t="str">
        <f>IFERROR(IF(VLOOKUP($Z61,'参照先（食材費）'!$1:$1048576,3,FALSE)="×定員",VALUE($AH61),IF(VLOOKUP($Z61,'参照先（食材費）'!$1:$1048576,3,FALSE)="×施設",1,0))*$AL61,"")</f>
        <v/>
      </c>
      <c r="AP61" s="463"/>
      <c r="AQ61" s="465"/>
      <c r="AR61" s="273" t="s">
        <v>33</v>
      </c>
      <c r="AS61" s="254"/>
    </row>
    <row r="62" spans="2:45" ht="21" customHeight="1">
      <c r="B62" s="253"/>
      <c r="C62" s="274">
        <v>2</v>
      </c>
      <c r="D62" s="412"/>
      <c r="E62" s="413"/>
      <c r="F62" s="413"/>
      <c r="G62" s="413"/>
      <c r="H62" s="413"/>
      <c r="I62" s="413"/>
      <c r="J62" s="413"/>
      <c r="K62" s="413"/>
      <c r="L62" s="413"/>
      <c r="M62" s="414"/>
      <c r="N62" s="275"/>
      <c r="O62" s="276"/>
      <c r="P62" s="276"/>
      <c r="Q62" s="276"/>
      <c r="R62" s="276"/>
      <c r="S62" s="276"/>
      <c r="T62" s="276"/>
      <c r="U62" s="276"/>
      <c r="V62" s="276"/>
      <c r="W62" s="277"/>
      <c r="X62" s="370"/>
      <c r="Y62" s="371"/>
      <c r="Z62" s="303"/>
      <c r="AA62" s="304"/>
      <c r="AB62" s="304"/>
      <c r="AC62" s="304"/>
      <c r="AD62" s="304"/>
      <c r="AE62" s="304"/>
      <c r="AF62" s="304"/>
      <c r="AG62" s="305"/>
      <c r="AH62" s="372"/>
      <c r="AI62" s="331"/>
      <c r="AJ62" s="328"/>
      <c r="AK62" s="373"/>
      <c r="AL62" s="356" t="str">
        <f>IFERROR(VLOOKUP($Z62,'参照先（食材費）'!$1:$1048576,2,FALSE),"")</f>
        <v/>
      </c>
      <c r="AM62" s="357"/>
      <c r="AN62" s="358"/>
      <c r="AO62" s="356" t="str">
        <f>IFERROR(IF(VLOOKUP($Z62,'参照先（食材費）'!$1:$1048576,3,FALSE)="×定員",VALUE($AH62),IF(VLOOKUP($AL62,'参照先（食材費）'!$1:$1048576,3,FALSE)="×施設",1,0))*$AL62,"")</f>
        <v/>
      </c>
      <c r="AP62" s="357"/>
      <c r="AQ62" s="359"/>
      <c r="AR62" s="278" t="s">
        <v>33</v>
      </c>
      <c r="AS62" s="254"/>
    </row>
    <row r="63" spans="2:45" ht="21" customHeight="1">
      <c r="B63" s="253"/>
      <c r="C63" s="274">
        <v>3</v>
      </c>
      <c r="D63" s="412"/>
      <c r="E63" s="413"/>
      <c r="F63" s="413"/>
      <c r="G63" s="413"/>
      <c r="H63" s="413"/>
      <c r="I63" s="413"/>
      <c r="J63" s="413"/>
      <c r="K63" s="413"/>
      <c r="L63" s="413"/>
      <c r="M63" s="414"/>
      <c r="N63" s="275"/>
      <c r="O63" s="276"/>
      <c r="P63" s="276"/>
      <c r="Q63" s="276"/>
      <c r="R63" s="276"/>
      <c r="S63" s="276"/>
      <c r="T63" s="276"/>
      <c r="U63" s="276"/>
      <c r="V63" s="276"/>
      <c r="W63" s="277"/>
      <c r="X63" s="370"/>
      <c r="Y63" s="371"/>
      <c r="Z63" s="303"/>
      <c r="AA63" s="304"/>
      <c r="AB63" s="304"/>
      <c r="AC63" s="304"/>
      <c r="AD63" s="304"/>
      <c r="AE63" s="304"/>
      <c r="AF63" s="304"/>
      <c r="AG63" s="305"/>
      <c r="AH63" s="372"/>
      <c r="AI63" s="331"/>
      <c r="AJ63" s="328"/>
      <c r="AK63" s="373"/>
      <c r="AL63" s="356" t="str">
        <f>IFERROR(VLOOKUP($Z63,'参照先（食材費）'!$1:$1048576,2,FALSE),"")</f>
        <v/>
      </c>
      <c r="AM63" s="357"/>
      <c r="AN63" s="358"/>
      <c r="AO63" s="356" t="str">
        <f>IFERROR(IF(VLOOKUP($Z63,'参照先（食材費）'!$1:$1048576,3,FALSE)="×定員",VALUE($AH63),IF(VLOOKUP($AL63,'参照先（食材費）'!$1:$1048576,3,FALSE)="×施設",1,0))*$AL63,"")</f>
        <v/>
      </c>
      <c r="AP63" s="357"/>
      <c r="AQ63" s="359"/>
      <c r="AR63" s="278" t="s">
        <v>33</v>
      </c>
      <c r="AS63" s="254"/>
    </row>
    <row r="64" spans="2:45" ht="21" customHeight="1">
      <c r="B64" s="253"/>
      <c r="C64" s="274">
        <v>4</v>
      </c>
      <c r="D64" s="412"/>
      <c r="E64" s="413"/>
      <c r="F64" s="413"/>
      <c r="G64" s="413"/>
      <c r="H64" s="413"/>
      <c r="I64" s="413"/>
      <c r="J64" s="413"/>
      <c r="K64" s="413"/>
      <c r="L64" s="413"/>
      <c r="M64" s="414"/>
      <c r="N64" s="275"/>
      <c r="O64" s="276"/>
      <c r="P64" s="276"/>
      <c r="Q64" s="276"/>
      <c r="R64" s="276"/>
      <c r="S64" s="276"/>
      <c r="T64" s="276"/>
      <c r="U64" s="276"/>
      <c r="V64" s="276"/>
      <c r="W64" s="277"/>
      <c r="X64" s="370"/>
      <c r="Y64" s="371"/>
      <c r="Z64" s="303"/>
      <c r="AA64" s="304"/>
      <c r="AB64" s="304"/>
      <c r="AC64" s="304"/>
      <c r="AD64" s="304"/>
      <c r="AE64" s="304"/>
      <c r="AF64" s="304"/>
      <c r="AG64" s="305"/>
      <c r="AH64" s="372"/>
      <c r="AI64" s="331"/>
      <c r="AJ64" s="328"/>
      <c r="AK64" s="373"/>
      <c r="AL64" s="356" t="str">
        <f>IFERROR(VLOOKUP($Z64,'参照先（食材費）'!$1:$1048576,2,FALSE),"")</f>
        <v/>
      </c>
      <c r="AM64" s="357"/>
      <c r="AN64" s="358"/>
      <c r="AO64" s="356" t="str">
        <f>IFERROR(IF(VLOOKUP($Z64,'参照先（食材費）'!$1:$1048576,3,FALSE)="×定員",VALUE($AH64),IF(VLOOKUP($AL64,'参照先（食材費）'!$1:$1048576,3,FALSE)="×施設",1,0))*$AL64,"")</f>
        <v/>
      </c>
      <c r="AP64" s="357"/>
      <c r="AQ64" s="359"/>
      <c r="AR64" s="278" t="s">
        <v>33</v>
      </c>
      <c r="AS64" s="254"/>
    </row>
    <row r="65" spans="2:45" ht="21" customHeight="1">
      <c r="B65" s="253"/>
      <c r="C65" s="274">
        <v>5</v>
      </c>
      <c r="D65" s="412"/>
      <c r="E65" s="413"/>
      <c r="F65" s="413"/>
      <c r="G65" s="413"/>
      <c r="H65" s="413"/>
      <c r="I65" s="413"/>
      <c r="J65" s="413"/>
      <c r="K65" s="413"/>
      <c r="L65" s="413"/>
      <c r="M65" s="414"/>
      <c r="N65" s="275"/>
      <c r="O65" s="276"/>
      <c r="P65" s="276"/>
      <c r="Q65" s="276"/>
      <c r="R65" s="276"/>
      <c r="S65" s="276"/>
      <c r="T65" s="276"/>
      <c r="U65" s="276"/>
      <c r="V65" s="276"/>
      <c r="W65" s="277"/>
      <c r="X65" s="370"/>
      <c r="Y65" s="371"/>
      <c r="Z65" s="303"/>
      <c r="AA65" s="304"/>
      <c r="AB65" s="304"/>
      <c r="AC65" s="304"/>
      <c r="AD65" s="304"/>
      <c r="AE65" s="304"/>
      <c r="AF65" s="304"/>
      <c r="AG65" s="305"/>
      <c r="AH65" s="372"/>
      <c r="AI65" s="331"/>
      <c r="AJ65" s="328"/>
      <c r="AK65" s="373"/>
      <c r="AL65" s="356" t="str">
        <f>IFERROR(VLOOKUP($Z65,'参照先（食材費）'!$1:$1048576,2,FALSE),"")</f>
        <v/>
      </c>
      <c r="AM65" s="357"/>
      <c r="AN65" s="358"/>
      <c r="AO65" s="356" t="str">
        <f>IFERROR(IF(VLOOKUP($Z65,'参照先（食材費）'!$1:$1048576,3,FALSE)="×定員",VALUE($AH65),IF(VLOOKUP($AL65,'参照先（食材費）'!$1:$1048576,3,FALSE)="×施設",1,0))*$AL65,"")</f>
        <v/>
      </c>
      <c r="AP65" s="357"/>
      <c r="AQ65" s="359"/>
      <c r="AR65" s="278" t="s">
        <v>33</v>
      </c>
      <c r="AS65" s="254"/>
    </row>
    <row r="66" spans="2:45" ht="21" customHeight="1">
      <c r="B66" s="253"/>
      <c r="C66" s="274">
        <v>6</v>
      </c>
      <c r="D66" s="412"/>
      <c r="E66" s="413"/>
      <c r="F66" s="413"/>
      <c r="G66" s="413"/>
      <c r="H66" s="413"/>
      <c r="I66" s="413"/>
      <c r="J66" s="413"/>
      <c r="K66" s="413"/>
      <c r="L66" s="413"/>
      <c r="M66" s="414"/>
      <c r="N66" s="275"/>
      <c r="O66" s="276"/>
      <c r="P66" s="276"/>
      <c r="Q66" s="276"/>
      <c r="R66" s="276"/>
      <c r="S66" s="276"/>
      <c r="T66" s="276"/>
      <c r="U66" s="276"/>
      <c r="V66" s="276"/>
      <c r="W66" s="277"/>
      <c r="X66" s="370"/>
      <c r="Y66" s="371"/>
      <c r="Z66" s="303"/>
      <c r="AA66" s="304"/>
      <c r="AB66" s="304"/>
      <c r="AC66" s="304"/>
      <c r="AD66" s="304"/>
      <c r="AE66" s="304"/>
      <c r="AF66" s="304"/>
      <c r="AG66" s="305"/>
      <c r="AH66" s="372"/>
      <c r="AI66" s="331"/>
      <c r="AJ66" s="328"/>
      <c r="AK66" s="373"/>
      <c r="AL66" s="356" t="str">
        <f>IFERROR(VLOOKUP($Z66,'参照先（食材費）'!$1:$1048576,2,FALSE),"")</f>
        <v/>
      </c>
      <c r="AM66" s="357"/>
      <c r="AN66" s="358"/>
      <c r="AO66" s="356" t="str">
        <f>IFERROR(IF(VLOOKUP($Z66,'参照先（食材費）'!$1:$1048576,3,FALSE)="×定員",VALUE($AH66),IF(VLOOKUP($AL66,'参照先（食材費）'!$1:$1048576,3,FALSE)="×施設",1,0))*$AL66,"")</f>
        <v/>
      </c>
      <c r="AP66" s="357"/>
      <c r="AQ66" s="359"/>
      <c r="AR66" s="278" t="s">
        <v>33</v>
      </c>
      <c r="AS66" s="254"/>
    </row>
    <row r="67" spans="2:45" ht="21" customHeight="1">
      <c r="B67" s="253"/>
      <c r="C67" s="274">
        <v>7</v>
      </c>
      <c r="D67" s="412"/>
      <c r="E67" s="413"/>
      <c r="F67" s="413"/>
      <c r="G67" s="413"/>
      <c r="H67" s="413"/>
      <c r="I67" s="413"/>
      <c r="J67" s="413"/>
      <c r="K67" s="413"/>
      <c r="L67" s="413"/>
      <c r="M67" s="414"/>
      <c r="N67" s="275"/>
      <c r="O67" s="276"/>
      <c r="P67" s="276"/>
      <c r="Q67" s="276"/>
      <c r="R67" s="276"/>
      <c r="S67" s="276"/>
      <c r="T67" s="276"/>
      <c r="U67" s="276"/>
      <c r="V67" s="276"/>
      <c r="W67" s="277"/>
      <c r="X67" s="370"/>
      <c r="Y67" s="371"/>
      <c r="Z67" s="303"/>
      <c r="AA67" s="304"/>
      <c r="AB67" s="304"/>
      <c r="AC67" s="304"/>
      <c r="AD67" s="304"/>
      <c r="AE67" s="304"/>
      <c r="AF67" s="304"/>
      <c r="AG67" s="305"/>
      <c r="AH67" s="372"/>
      <c r="AI67" s="331"/>
      <c r="AJ67" s="328"/>
      <c r="AK67" s="373"/>
      <c r="AL67" s="356" t="str">
        <f>IFERROR(VLOOKUP($Z67,'参照先（食材費）'!$1:$1048576,2,FALSE),"")</f>
        <v/>
      </c>
      <c r="AM67" s="357"/>
      <c r="AN67" s="358"/>
      <c r="AO67" s="356" t="str">
        <f>IFERROR(IF(VLOOKUP($Z67,'参照先（食材費）'!$1:$1048576,3,FALSE)="×定員",VALUE($AH67),IF(VLOOKUP($AL67,'参照先（食材費）'!$1:$1048576,3,FALSE)="×施設",1,0))*$AL67,"")</f>
        <v/>
      </c>
      <c r="AP67" s="357"/>
      <c r="AQ67" s="359"/>
      <c r="AR67" s="278" t="s">
        <v>33</v>
      </c>
      <c r="AS67" s="254"/>
    </row>
    <row r="68" spans="2:45" ht="21" customHeight="1">
      <c r="B68" s="253"/>
      <c r="C68" s="274">
        <v>8</v>
      </c>
      <c r="D68" s="412"/>
      <c r="E68" s="413"/>
      <c r="F68" s="413"/>
      <c r="G68" s="413"/>
      <c r="H68" s="413"/>
      <c r="I68" s="413"/>
      <c r="J68" s="413"/>
      <c r="K68" s="413"/>
      <c r="L68" s="413"/>
      <c r="M68" s="414"/>
      <c r="N68" s="275"/>
      <c r="O68" s="276"/>
      <c r="P68" s="276"/>
      <c r="Q68" s="276"/>
      <c r="R68" s="276"/>
      <c r="S68" s="276"/>
      <c r="T68" s="276"/>
      <c r="U68" s="276"/>
      <c r="V68" s="276"/>
      <c r="W68" s="277"/>
      <c r="X68" s="370"/>
      <c r="Y68" s="371"/>
      <c r="Z68" s="303"/>
      <c r="AA68" s="304"/>
      <c r="AB68" s="304"/>
      <c r="AC68" s="304"/>
      <c r="AD68" s="304"/>
      <c r="AE68" s="304"/>
      <c r="AF68" s="304"/>
      <c r="AG68" s="305"/>
      <c r="AH68" s="372"/>
      <c r="AI68" s="331"/>
      <c r="AJ68" s="328"/>
      <c r="AK68" s="373"/>
      <c r="AL68" s="356" t="str">
        <f>IFERROR(VLOOKUP($Z68,'参照先（食材費）'!$1:$1048576,2,FALSE),"")</f>
        <v/>
      </c>
      <c r="AM68" s="357"/>
      <c r="AN68" s="358"/>
      <c r="AO68" s="356" t="str">
        <f>IFERROR(IF(VLOOKUP($Z68,'参照先（食材費）'!$1:$1048576,3,FALSE)="×定員",VALUE($AH68),IF(VLOOKUP($AL68,'参照先（食材費）'!$1:$1048576,3,FALSE)="×施設",1,0))*$AL68,"")</f>
        <v/>
      </c>
      <c r="AP68" s="357"/>
      <c r="AQ68" s="359"/>
      <c r="AR68" s="278" t="s">
        <v>33</v>
      </c>
      <c r="AS68" s="254"/>
    </row>
    <row r="69" spans="2:45" ht="21" customHeight="1">
      <c r="B69" s="253"/>
      <c r="C69" s="274">
        <v>9</v>
      </c>
      <c r="D69" s="412"/>
      <c r="E69" s="413"/>
      <c r="F69" s="413"/>
      <c r="G69" s="413"/>
      <c r="H69" s="413"/>
      <c r="I69" s="413"/>
      <c r="J69" s="413"/>
      <c r="K69" s="413"/>
      <c r="L69" s="413"/>
      <c r="M69" s="414"/>
      <c r="N69" s="275"/>
      <c r="O69" s="276"/>
      <c r="P69" s="276"/>
      <c r="Q69" s="276"/>
      <c r="R69" s="276"/>
      <c r="S69" s="276"/>
      <c r="T69" s="276"/>
      <c r="U69" s="276"/>
      <c r="V69" s="276"/>
      <c r="W69" s="277"/>
      <c r="X69" s="370"/>
      <c r="Y69" s="371"/>
      <c r="Z69" s="303"/>
      <c r="AA69" s="304"/>
      <c r="AB69" s="304"/>
      <c r="AC69" s="304"/>
      <c r="AD69" s="304"/>
      <c r="AE69" s="304"/>
      <c r="AF69" s="304"/>
      <c r="AG69" s="305"/>
      <c r="AH69" s="372"/>
      <c r="AI69" s="331"/>
      <c r="AJ69" s="328"/>
      <c r="AK69" s="373"/>
      <c r="AL69" s="356" t="str">
        <f>IFERROR(VLOOKUP($Z69,'参照先（食材費）'!$1:$1048576,2,FALSE),"")</f>
        <v/>
      </c>
      <c r="AM69" s="357"/>
      <c r="AN69" s="358"/>
      <c r="AO69" s="418" t="str">
        <f>IFERROR(IF(VLOOKUP($Z69,'参照先（食材費）'!$1:$1048576,3,FALSE)="×定員",VALUE($AH69),IF(VLOOKUP($AL69,'参照先（食材費）'!$1:$1048576,3,FALSE)="×施設",1,0))*$AL69,"")</f>
        <v/>
      </c>
      <c r="AP69" s="419"/>
      <c r="AQ69" s="325"/>
      <c r="AR69" s="278" t="s">
        <v>33</v>
      </c>
      <c r="AS69" s="254"/>
    </row>
    <row r="70" spans="2:45" ht="21" customHeight="1" thickBot="1">
      <c r="B70" s="253"/>
      <c r="C70" s="279">
        <v>10</v>
      </c>
      <c r="D70" s="420"/>
      <c r="E70" s="421"/>
      <c r="F70" s="421"/>
      <c r="G70" s="421"/>
      <c r="H70" s="421"/>
      <c r="I70" s="421"/>
      <c r="J70" s="421"/>
      <c r="K70" s="421"/>
      <c r="L70" s="421"/>
      <c r="M70" s="422"/>
      <c r="N70" s="280"/>
      <c r="O70" s="281"/>
      <c r="P70" s="281"/>
      <c r="Q70" s="281"/>
      <c r="R70" s="281"/>
      <c r="S70" s="281"/>
      <c r="T70" s="281"/>
      <c r="U70" s="281"/>
      <c r="V70" s="281"/>
      <c r="W70" s="282"/>
      <c r="X70" s="423"/>
      <c r="Y70" s="424"/>
      <c r="Z70" s="423"/>
      <c r="AA70" s="425"/>
      <c r="AB70" s="425"/>
      <c r="AC70" s="425"/>
      <c r="AD70" s="425"/>
      <c r="AE70" s="425"/>
      <c r="AF70" s="425"/>
      <c r="AG70" s="424"/>
      <c r="AH70" s="426"/>
      <c r="AI70" s="319"/>
      <c r="AJ70" s="321"/>
      <c r="AK70" s="427"/>
      <c r="AL70" s="428" t="str">
        <f>IFERROR(VLOOKUP($Z70,'参照先（食材費）'!$1:$1048576,2,FALSE),"")</f>
        <v/>
      </c>
      <c r="AM70" s="429"/>
      <c r="AN70" s="430"/>
      <c r="AO70" s="428" t="str">
        <f>IFERROR(IF(VLOOKUP($Z70,'参照先（食材費）'!$1:$1048576,3,FALSE)="×定員",VALUE($AH70),IF(VLOOKUP($AL70,'参照先（食材費）'!$1:$1048576,3,FALSE)="×施設",1,0))*$AL70,"")</f>
        <v/>
      </c>
      <c r="AP70" s="429"/>
      <c r="AQ70" s="431"/>
      <c r="AR70" s="283" t="s">
        <v>33</v>
      </c>
      <c r="AS70" s="254"/>
    </row>
    <row r="71" spans="2:45" ht="27.75" customHeight="1" thickBot="1">
      <c r="B71" s="253"/>
      <c r="C71" s="406" t="s">
        <v>203</v>
      </c>
      <c r="D71" s="407"/>
      <c r="E71" s="407"/>
      <c r="F71" s="407"/>
      <c r="G71" s="407"/>
      <c r="H71" s="407"/>
      <c r="I71" s="407"/>
      <c r="J71" s="407"/>
      <c r="K71" s="407"/>
      <c r="L71" s="407"/>
      <c r="M71" s="408"/>
      <c r="N71" s="409" t="str">
        <f>IF(SUM(AO61:AQ70),SUM(AO61:AQ70),"")</f>
        <v/>
      </c>
      <c r="O71" s="410"/>
      <c r="P71" s="410"/>
      <c r="Q71" s="410"/>
      <c r="R71" s="410"/>
      <c r="S71" s="410"/>
      <c r="T71" s="410"/>
      <c r="U71" s="410"/>
      <c r="V71" s="410"/>
      <c r="W71" s="411"/>
      <c r="X71" s="308" t="s">
        <v>33</v>
      </c>
      <c r="Y71" s="309"/>
      <c r="AR71" s="259"/>
      <c r="AS71" s="254"/>
    </row>
    <row r="72" spans="2:45">
      <c r="B72" s="253"/>
      <c r="D72" s="287"/>
      <c r="E72" s="287"/>
      <c r="F72" s="287"/>
      <c r="G72" s="287"/>
      <c r="H72" s="287"/>
      <c r="I72" s="287"/>
      <c r="J72" s="287"/>
      <c r="K72" s="287"/>
      <c r="L72" s="287"/>
      <c r="M72" s="287"/>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4"/>
    </row>
    <row r="73" spans="2:45" s="285" customFormat="1" ht="20.25" customHeight="1" thickBot="1">
      <c r="B73" s="284"/>
      <c r="C73" s="440" t="s">
        <v>248</v>
      </c>
      <c r="D73" s="440"/>
      <c r="E73" s="440"/>
      <c r="F73" s="440"/>
      <c r="G73" s="440"/>
      <c r="H73" s="440"/>
      <c r="I73" s="440"/>
      <c r="J73" s="440"/>
      <c r="AS73" s="286"/>
    </row>
    <row r="74" spans="2:45" ht="18.75" customHeight="1">
      <c r="B74" s="253"/>
      <c r="C74" s="415"/>
      <c r="D74" s="432" t="s">
        <v>245</v>
      </c>
      <c r="E74" s="369"/>
      <c r="F74" s="369"/>
      <c r="G74" s="369"/>
      <c r="H74" s="369"/>
      <c r="I74" s="433"/>
      <c r="J74" s="360" t="s">
        <v>222</v>
      </c>
      <c r="K74" s="361"/>
      <c r="L74" s="361"/>
      <c r="M74" s="362"/>
      <c r="N74" s="361" t="s">
        <v>223</v>
      </c>
      <c r="O74" s="361"/>
      <c r="P74" s="361"/>
      <c r="Q74" s="362"/>
      <c r="R74" s="360" t="s">
        <v>224</v>
      </c>
      <c r="S74" s="361"/>
      <c r="T74" s="361"/>
      <c r="U74" s="361"/>
      <c r="V74" s="361"/>
      <c r="W74" s="361"/>
      <c r="X74" s="361"/>
      <c r="Y74" s="361"/>
      <c r="Z74" s="362"/>
      <c r="AA74" s="432" t="s">
        <v>225</v>
      </c>
      <c r="AB74" s="369"/>
      <c r="AC74" s="369"/>
      <c r="AD74" s="369"/>
      <c r="AE74" s="369"/>
      <c r="AF74" s="369"/>
      <c r="AG74" s="369"/>
      <c r="AH74" s="369"/>
      <c r="AI74" s="369"/>
      <c r="AJ74" s="433"/>
      <c r="AK74" s="369" t="s">
        <v>226</v>
      </c>
      <c r="AL74" s="369"/>
      <c r="AM74" s="369"/>
      <c r="AN74" s="369"/>
      <c r="AO74" s="369"/>
      <c r="AP74" s="369"/>
      <c r="AQ74" s="369"/>
      <c r="AR74" s="433"/>
      <c r="AS74" s="254"/>
    </row>
    <row r="75" spans="2:45" ht="18.75" customHeight="1">
      <c r="B75" s="253"/>
      <c r="C75" s="416"/>
      <c r="D75" s="434"/>
      <c r="E75" s="435"/>
      <c r="F75" s="435"/>
      <c r="G75" s="435"/>
      <c r="H75" s="435"/>
      <c r="I75" s="436"/>
      <c r="J75" s="363"/>
      <c r="K75" s="364"/>
      <c r="L75" s="364"/>
      <c r="M75" s="365"/>
      <c r="N75" s="364"/>
      <c r="O75" s="364"/>
      <c r="P75" s="364"/>
      <c r="Q75" s="365"/>
      <c r="R75" s="363"/>
      <c r="S75" s="364"/>
      <c r="T75" s="364"/>
      <c r="U75" s="364"/>
      <c r="V75" s="364"/>
      <c r="W75" s="364"/>
      <c r="X75" s="364"/>
      <c r="Y75" s="364"/>
      <c r="Z75" s="365"/>
      <c r="AA75" s="434"/>
      <c r="AB75" s="435"/>
      <c r="AC75" s="435"/>
      <c r="AD75" s="435"/>
      <c r="AE75" s="435"/>
      <c r="AF75" s="435"/>
      <c r="AG75" s="435"/>
      <c r="AH75" s="435"/>
      <c r="AI75" s="435"/>
      <c r="AJ75" s="436"/>
      <c r="AK75" s="435"/>
      <c r="AL75" s="435"/>
      <c r="AM75" s="435"/>
      <c r="AN75" s="435"/>
      <c r="AO75" s="435"/>
      <c r="AP75" s="435"/>
      <c r="AQ75" s="435"/>
      <c r="AR75" s="436"/>
      <c r="AS75" s="254"/>
    </row>
    <row r="76" spans="2:45" ht="19.5" customHeight="1" thickBot="1">
      <c r="B76" s="253"/>
      <c r="C76" s="417"/>
      <c r="D76" s="437"/>
      <c r="E76" s="438"/>
      <c r="F76" s="438"/>
      <c r="G76" s="438"/>
      <c r="H76" s="438"/>
      <c r="I76" s="439"/>
      <c r="J76" s="366"/>
      <c r="K76" s="367"/>
      <c r="L76" s="367"/>
      <c r="M76" s="368"/>
      <c r="N76" s="367"/>
      <c r="O76" s="367"/>
      <c r="P76" s="367"/>
      <c r="Q76" s="368"/>
      <c r="R76" s="366"/>
      <c r="S76" s="367"/>
      <c r="T76" s="367"/>
      <c r="U76" s="367"/>
      <c r="V76" s="367"/>
      <c r="W76" s="367"/>
      <c r="X76" s="367"/>
      <c r="Y76" s="367"/>
      <c r="Z76" s="368"/>
      <c r="AA76" s="437"/>
      <c r="AB76" s="438"/>
      <c r="AC76" s="438"/>
      <c r="AD76" s="438"/>
      <c r="AE76" s="438"/>
      <c r="AF76" s="438"/>
      <c r="AG76" s="438"/>
      <c r="AH76" s="438"/>
      <c r="AI76" s="438"/>
      <c r="AJ76" s="439"/>
      <c r="AK76" s="438"/>
      <c r="AL76" s="438"/>
      <c r="AM76" s="438"/>
      <c r="AN76" s="438"/>
      <c r="AO76" s="438"/>
      <c r="AP76" s="438"/>
      <c r="AQ76" s="438"/>
      <c r="AR76" s="439"/>
      <c r="AS76" s="254"/>
    </row>
    <row r="77" spans="2:45" ht="21" customHeight="1">
      <c r="B77" s="253"/>
      <c r="C77" s="289">
        <v>1</v>
      </c>
      <c r="D77" s="396"/>
      <c r="E77" s="397"/>
      <c r="F77" s="397"/>
      <c r="G77" s="397"/>
      <c r="H77" s="397"/>
      <c r="I77" s="398"/>
      <c r="J77" s="559"/>
      <c r="K77" s="560"/>
      <c r="L77" s="560"/>
      <c r="M77" s="561"/>
      <c r="N77" s="560"/>
      <c r="O77" s="560"/>
      <c r="P77" s="560"/>
      <c r="Q77" s="561"/>
      <c r="R77" s="300"/>
      <c r="S77" s="301"/>
      <c r="T77" s="301"/>
      <c r="U77" s="301"/>
      <c r="V77" s="301"/>
      <c r="W77" s="301"/>
      <c r="X77" s="301"/>
      <c r="Y77" s="301"/>
      <c r="Z77" s="302"/>
      <c r="AA77" s="275"/>
      <c r="AB77" s="276"/>
      <c r="AC77" s="276"/>
      <c r="AD77" s="276"/>
      <c r="AE77" s="276"/>
      <c r="AF77" s="276"/>
      <c r="AG77" s="276"/>
      <c r="AH77" s="276"/>
      <c r="AI77" s="276"/>
      <c r="AJ77" s="277"/>
      <c r="AK77" s="543"/>
      <c r="AL77" s="544"/>
      <c r="AM77" s="544"/>
      <c r="AN77" s="544"/>
      <c r="AO77" s="544"/>
      <c r="AP77" s="544"/>
      <c r="AQ77" s="544"/>
      <c r="AR77" s="545"/>
      <c r="AS77" s="254"/>
    </row>
    <row r="78" spans="2:45" ht="21" customHeight="1">
      <c r="B78" s="253"/>
      <c r="C78" s="290">
        <v>2</v>
      </c>
      <c r="D78" s="396"/>
      <c r="E78" s="397"/>
      <c r="F78" s="397"/>
      <c r="G78" s="397"/>
      <c r="H78" s="397"/>
      <c r="I78" s="398"/>
      <c r="J78" s="399"/>
      <c r="K78" s="298"/>
      <c r="L78" s="298"/>
      <c r="M78" s="299"/>
      <c r="N78" s="298"/>
      <c r="O78" s="298"/>
      <c r="P78" s="298"/>
      <c r="Q78" s="299"/>
      <c r="R78" s="300"/>
      <c r="S78" s="301"/>
      <c r="T78" s="301"/>
      <c r="U78" s="301"/>
      <c r="V78" s="301"/>
      <c r="W78" s="301"/>
      <c r="X78" s="301"/>
      <c r="Y78" s="301"/>
      <c r="Z78" s="302"/>
      <c r="AA78" s="275"/>
      <c r="AB78" s="276"/>
      <c r="AC78" s="276"/>
      <c r="AD78" s="276"/>
      <c r="AE78" s="276"/>
      <c r="AF78" s="276"/>
      <c r="AG78" s="276"/>
      <c r="AH78" s="276"/>
      <c r="AI78" s="276"/>
      <c r="AJ78" s="277"/>
      <c r="AK78" s="303"/>
      <c r="AL78" s="304"/>
      <c r="AM78" s="304"/>
      <c r="AN78" s="304"/>
      <c r="AO78" s="304"/>
      <c r="AP78" s="304"/>
      <c r="AQ78" s="304"/>
      <c r="AR78" s="305"/>
      <c r="AS78" s="254"/>
    </row>
    <row r="79" spans="2:45" ht="21" customHeight="1">
      <c r="B79" s="253"/>
      <c r="C79" s="290">
        <v>3</v>
      </c>
      <c r="D79" s="396"/>
      <c r="E79" s="397"/>
      <c r="F79" s="397"/>
      <c r="G79" s="397"/>
      <c r="H79" s="397"/>
      <c r="I79" s="398"/>
      <c r="J79" s="399"/>
      <c r="K79" s="298"/>
      <c r="L79" s="298"/>
      <c r="M79" s="299"/>
      <c r="N79" s="298"/>
      <c r="O79" s="298"/>
      <c r="P79" s="298"/>
      <c r="Q79" s="299"/>
      <c r="R79" s="300"/>
      <c r="S79" s="301"/>
      <c r="T79" s="301"/>
      <c r="U79" s="301"/>
      <c r="V79" s="301"/>
      <c r="W79" s="301"/>
      <c r="X79" s="301"/>
      <c r="Y79" s="301"/>
      <c r="Z79" s="302"/>
      <c r="AA79" s="275"/>
      <c r="AB79" s="276"/>
      <c r="AC79" s="276"/>
      <c r="AD79" s="276"/>
      <c r="AE79" s="276"/>
      <c r="AF79" s="276"/>
      <c r="AG79" s="276"/>
      <c r="AH79" s="276"/>
      <c r="AI79" s="276"/>
      <c r="AJ79" s="277"/>
      <c r="AK79" s="303"/>
      <c r="AL79" s="304"/>
      <c r="AM79" s="304"/>
      <c r="AN79" s="304"/>
      <c r="AO79" s="304"/>
      <c r="AP79" s="304"/>
      <c r="AQ79" s="304"/>
      <c r="AR79" s="305"/>
      <c r="AS79" s="254"/>
    </row>
    <row r="80" spans="2:45" ht="21" customHeight="1">
      <c r="B80" s="253"/>
      <c r="C80" s="290">
        <v>4</v>
      </c>
      <c r="D80" s="396"/>
      <c r="E80" s="397"/>
      <c r="F80" s="397"/>
      <c r="G80" s="397"/>
      <c r="H80" s="397"/>
      <c r="I80" s="398"/>
      <c r="J80" s="399"/>
      <c r="K80" s="298"/>
      <c r="L80" s="298"/>
      <c r="M80" s="299"/>
      <c r="N80" s="298"/>
      <c r="O80" s="298"/>
      <c r="P80" s="298"/>
      <c r="Q80" s="299"/>
      <c r="R80" s="300"/>
      <c r="S80" s="301"/>
      <c r="T80" s="301"/>
      <c r="U80" s="301"/>
      <c r="V80" s="301"/>
      <c r="W80" s="301"/>
      <c r="X80" s="301"/>
      <c r="Y80" s="301"/>
      <c r="Z80" s="302"/>
      <c r="AA80" s="275"/>
      <c r="AB80" s="276"/>
      <c r="AC80" s="276"/>
      <c r="AD80" s="276"/>
      <c r="AE80" s="276"/>
      <c r="AF80" s="276"/>
      <c r="AG80" s="276"/>
      <c r="AH80" s="276"/>
      <c r="AI80" s="276"/>
      <c r="AJ80" s="277"/>
      <c r="AK80" s="303"/>
      <c r="AL80" s="304"/>
      <c r="AM80" s="304"/>
      <c r="AN80" s="304"/>
      <c r="AO80" s="304"/>
      <c r="AP80" s="304"/>
      <c r="AQ80" s="304"/>
      <c r="AR80" s="305"/>
      <c r="AS80" s="254"/>
    </row>
    <row r="81" spans="2:45" ht="21" customHeight="1">
      <c r="B81" s="253"/>
      <c r="C81" s="290">
        <v>5</v>
      </c>
      <c r="D81" s="396"/>
      <c r="E81" s="397"/>
      <c r="F81" s="397"/>
      <c r="G81" s="397"/>
      <c r="H81" s="397"/>
      <c r="I81" s="398"/>
      <c r="J81" s="399"/>
      <c r="K81" s="298"/>
      <c r="L81" s="298"/>
      <c r="M81" s="299"/>
      <c r="N81" s="298"/>
      <c r="O81" s="298"/>
      <c r="P81" s="298"/>
      <c r="Q81" s="299"/>
      <c r="R81" s="300"/>
      <c r="S81" s="301"/>
      <c r="T81" s="301"/>
      <c r="U81" s="301"/>
      <c r="V81" s="301"/>
      <c r="W81" s="301"/>
      <c r="X81" s="301"/>
      <c r="Y81" s="301"/>
      <c r="Z81" s="302"/>
      <c r="AA81" s="275"/>
      <c r="AB81" s="276"/>
      <c r="AC81" s="276"/>
      <c r="AD81" s="276"/>
      <c r="AE81" s="276"/>
      <c r="AF81" s="276"/>
      <c r="AG81" s="276"/>
      <c r="AH81" s="276"/>
      <c r="AI81" s="276"/>
      <c r="AJ81" s="277"/>
      <c r="AK81" s="303"/>
      <c r="AL81" s="304"/>
      <c r="AM81" s="304"/>
      <c r="AN81" s="304"/>
      <c r="AO81" s="304"/>
      <c r="AP81" s="304"/>
      <c r="AQ81" s="304"/>
      <c r="AR81" s="305"/>
      <c r="AS81" s="254"/>
    </row>
    <row r="82" spans="2:45" ht="21" customHeight="1">
      <c r="B82" s="253"/>
      <c r="C82" s="290">
        <v>6</v>
      </c>
      <c r="D82" s="396"/>
      <c r="E82" s="397"/>
      <c r="F82" s="397"/>
      <c r="G82" s="397"/>
      <c r="H82" s="397"/>
      <c r="I82" s="398"/>
      <c r="J82" s="399"/>
      <c r="K82" s="298"/>
      <c r="L82" s="298"/>
      <c r="M82" s="299"/>
      <c r="N82" s="298"/>
      <c r="O82" s="298"/>
      <c r="P82" s="298"/>
      <c r="Q82" s="299"/>
      <c r="R82" s="300"/>
      <c r="S82" s="301"/>
      <c r="T82" s="301"/>
      <c r="U82" s="301"/>
      <c r="V82" s="301"/>
      <c r="W82" s="301"/>
      <c r="X82" s="301"/>
      <c r="Y82" s="301"/>
      <c r="Z82" s="302"/>
      <c r="AA82" s="275"/>
      <c r="AB82" s="276"/>
      <c r="AC82" s="276"/>
      <c r="AD82" s="276"/>
      <c r="AE82" s="276"/>
      <c r="AF82" s="276"/>
      <c r="AG82" s="276"/>
      <c r="AH82" s="276"/>
      <c r="AI82" s="276"/>
      <c r="AJ82" s="277"/>
      <c r="AK82" s="303"/>
      <c r="AL82" s="304"/>
      <c r="AM82" s="304"/>
      <c r="AN82" s="304"/>
      <c r="AO82" s="304"/>
      <c r="AP82" s="304"/>
      <c r="AQ82" s="304"/>
      <c r="AR82" s="305"/>
      <c r="AS82" s="254"/>
    </row>
    <row r="83" spans="2:45" ht="21" customHeight="1">
      <c r="B83" s="253"/>
      <c r="C83" s="290">
        <v>7</v>
      </c>
      <c r="D83" s="396"/>
      <c r="E83" s="397"/>
      <c r="F83" s="397"/>
      <c r="G83" s="397"/>
      <c r="H83" s="397"/>
      <c r="I83" s="398"/>
      <c r="J83" s="399"/>
      <c r="K83" s="298"/>
      <c r="L83" s="298"/>
      <c r="M83" s="299"/>
      <c r="N83" s="298"/>
      <c r="O83" s="298"/>
      <c r="P83" s="298"/>
      <c r="Q83" s="299"/>
      <c r="R83" s="300"/>
      <c r="S83" s="301"/>
      <c r="T83" s="301"/>
      <c r="U83" s="301"/>
      <c r="V83" s="301"/>
      <c r="W83" s="301"/>
      <c r="X83" s="301"/>
      <c r="Y83" s="301"/>
      <c r="Z83" s="302"/>
      <c r="AA83" s="275"/>
      <c r="AB83" s="276"/>
      <c r="AC83" s="276"/>
      <c r="AD83" s="276"/>
      <c r="AE83" s="276"/>
      <c r="AF83" s="276"/>
      <c r="AG83" s="276"/>
      <c r="AH83" s="276"/>
      <c r="AI83" s="276"/>
      <c r="AJ83" s="277"/>
      <c r="AK83" s="303"/>
      <c r="AL83" s="304"/>
      <c r="AM83" s="304"/>
      <c r="AN83" s="304"/>
      <c r="AO83" s="304"/>
      <c r="AP83" s="304"/>
      <c r="AQ83" s="304"/>
      <c r="AR83" s="305"/>
      <c r="AS83" s="254"/>
    </row>
    <row r="84" spans="2:45" ht="21" customHeight="1">
      <c r="B84" s="253"/>
      <c r="C84" s="290">
        <v>8</v>
      </c>
      <c r="D84" s="396"/>
      <c r="E84" s="397"/>
      <c r="F84" s="397"/>
      <c r="G84" s="397"/>
      <c r="H84" s="397"/>
      <c r="I84" s="398"/>
      <c r="J84" s="399"/>
      <c r="K84" s="298"/>
      <c r="L84" s="298"/>
      <c r="M84" s="299"/>
      <c r="N84" s="298"/>
      <c r="O84" s="298"/>
      <c r="P84" s="298"/>
      <c r="Q84" s="299"/>
      <c r="R84" s="300"/>
      <c r="S84" s="301"/>
      <c r="T84" s="301"/>
      <c r="U84" s="301"/>
      <c r="V84" s="301"/>
      <c r="W84" s="301"/>
      <c r="X84" s="301"/>
      <c r="Y84" s="301"/>
      <c r="Z84" s="302"/>
      <c r="AA84" s="275"/>
      <c r="AB84" s="276"/>
      <c r="AC84" s="276"/>
      <c r="AD84" s="276"/>
      <c r="AE84" s="276"/>
      <c r="AF84" s="276"/>
      <c r="AG84" s="276"/>
      <c r="AH84" s="276"/>
      <c r="AI84" s="276"/>
      <c r="AJ84" s="277"/>
      <c r="AK84" s="303"/>
      <c r="AL84" s="304"/>
      <c r="AM84" s="304"/>
      <c r="AN84" s="304"/>
      <c r="AO84" s="304"/>
      <c r="AP84" s="304"/>
      <c r="AQ84" s="304"/>
      <c r="AR84" s="305"/>
      <c r="AS84" s="254"/>
    </row>
    <row r="85" spans="2:45" ht="21" customHeight="1">
      <c r="B85" s="253"/>
      <c r="C85" s="290">
        <v>9</v>
      </c>
      <c r="D85" s="396"/>
      <c r="E85" s="397"/>
      <c r="F85" s="397"/>
      <c r="G85" s="397"/>
      <c r="H85" s="397"/>
      <c r="I85" s="398"/>
      <c r="J85" s="399"/>
      <c r="K85" s="298"/>
      <c r="L85" s="298"/>
      <c r="M85" s="299"/>
      <c r="N85" s="298"/>
      <c r="O85" s="298"/>
      <c r="P85" s="298"/>
      <c r="Q85" s="299"/>
      <c r="R85" s="300"/>
      <c r="S85" s="301"/>
      <c r="T85" s="301"/>
      <c r="U85" s="301"/>
      <c r="V85" s="301"/>
      <c r="W85" s="301"/>
      <c r="X85" s="301"/>
      <c r="Y85" s="301"/>
      <c r="Z85" s="302"/>
      <c r="AA85" s="275"/>
      <c r="AB85" s="276"/>
      <c r="AC85" s="276"/>
      <c r="AD85" s="276"/>
      <c r="AE85" s="276"/>
      <c r="AF85" s="276"/>
      <c r="AG85" s="276"/>
      <c r="AH85" s="276"/>
      <c r="AI85" s="276"/>
      <c r="AJ85" s="277"/>
      <c r="AK85" s="303"/>
      <c r="AL85" s="304"/>
      <c r="AM85" s="304"/>
      <c r="AN85" s="304"/>
      <c r="AO85" s="304"/>
      <c r="AP85" s="304"/>
      <c r="AQ85" s="304"/>
      <c r="AR85" s="305"/>
      <c r="AS85" s="254"/>
    </row>
    <row r="86" spans="2:45" ht="21" customHeight="1" thickBot="1">
      <c r="B86" s="253"/>
      <c r="C86" s="288">
        <v>10</v>
      </c>
      <c r="D86" s="556"/>
      <c r="E86" s="557"/>
      <c r="F86" s="557"/>
      <c r="G86" s="557"/>
      <c r="H86" s="557"/>
      <c r="I86" s="558"/>
      <c r="J86" s="399"/>
      <c r="K86" s="298"/>
      <c r="L86" s="298"/>
      <c r="M86" s="299"/>
      <c r="N86" s="563"/>
      <c r="O86" s="563"/>
      <c r="P86" s="563"/>
      <c r="Q86" s="564"/>
      <c r="R86" s="565"/>
      <c r="S86" s="566"/>
      <c r="T86" s="566"/>
      <c r="U86" s="566"/>
      <c r="V86" s="566"/>
      <c r="W86" s="566"/>
      <c r="X86" s="566"/>
      <c r="Y86" s="566"/>
      <c r="Z86" s="567"/>
      <c r="AA86" s="280"/>
      <c r="AB86" s="281"/>
      <c r="AC86" s="281"/>
      <c r="AD86" s="281"/>
      <c r="AE86" s="281"/>
      <c r="AF86" s="281"/>
      <c r="AG86" s="281"/>
      <c r="AH86" s="281"/>
      <c r="AI86" s="281"/>
      <c r="AJ86" s="282"/>
      <c r="AK86" s="316"/>
      <c r="AL86" s="317"/>
      <c r="AM86" s="317"/>
      <c r="AN86" s="317"/>
      <c r="AO86" s="317"/>
      <c r="AP86" s="317"/>
      <c r="AQ86" s="317"/>
      <c r="AR86" s="318"/>
      <c r="AS86" s="254"/>
    </row>
    <row r="87" spans="2:45" ht="16.5" customHeight="1">
      <c r="B87" s="253"/>
      <c r="C87" s="378" t="s">
        <v>261</v>
      </c>
      <c r="D87" s="379"/>
      <c r="E87" s="379"/>
      <c r="F87" s="379"/>
      <c r="G87" s="379"/>
      <c r="H87" s="379"/>
      <c r="I87" s="379"/>
      <c r="J87" s="379"/>
      <c r="K87" s="379"/>
      <c r="L87" s="379"/>
      <c r="M87" s="379"/>
      <c r="N87" s="379"/>
      <c r="O87" s="379"/>
      <c r="P87" s="379"/>
      <c r="Q87" s="380"/>
      <c r="R87" s="310">
        <f>COUNTIF(J77:M86,"（民間）自動車")</f>
        <v>0</v>
      </c>
      <c r="S87" s="311"/>
      <c r="T87" s="311"/>
      <c r="U87" s="312"/>
      <c r="V87" s="306" t="s">
        <v>143</v>
      </c>
      <c r="W87" s="307"/>
      <c r="X87" s="310">
        <f>18000*R87</f>
        <v>0</v>
      </c>
      <c r="Y87" s="311"/>
      <c r="Z87" s="311"/>
      <c r="AA87" s="312"/>
      <c r="AB87" s="306" t="s">
        <v>33</v>
      </c>
      <c r="AC87" s="307"/>
      <c r="AD87" s="310">
        <f>COUNTIF(J77:M86,"（公）自動車")</f>
        <v>0</v>
      </c>
      <c r="AE87" s="311"/>
      <c r="AF87" s="311"/>
      <c r="AG87" s="312"/>
      <c r="AH87" s="306" t="s">
        <v>143</v>
      </c>
      <c r="AI87" s="307"/>
      <c r="AJ87" s="310">
        <f>9000*AD87</f>
        <v>0</v>
      </c>
      <c r="AK87" s="311"/>
      <c r="AL87" s="311"/>
      <c r="AM87" s="312"/>
      <c r="AN87" s="306" t="s">
        <v>33</v>
      </c>
      <c r="AO87" s="307"/>
      <c r="AS87" s="254"/>
    </row>
    <row r="88" spans="2:45" ht="16.5" customHeight="1" thickBot="1">
      <c r="B88" s="253"/>
      <c r="C88" s="381"/>
      <c r="D88" s="382"/>
      <c r="E88" s="382"/>
      <c r="F88" s="382"/>
      <c r="G88" s="382"/>
      <c r="H88" s="382"/>
      <c r="I88" s="382"/>
      <c r="J88" s="382"/>
      <c r="K88" s="382"/>
      <c r="L88" s="382"/>
      <c r="M88" s="382"/>
      <c r="N88" s="382"/>
      <c r="O88" s="382"/>
      <c r="P88" s="382"/>
      <c r="Q88" s="383"/>
      <c r="R88" s="313"/>
      <c r="S88" s="314"/>
      <c r="T88" s="314"/>
      <c r="U88" s="315"/>
      <c r="V88" s="308"/>
      <c r="W88" s="309"/>
      <c r="X88" s="313"/>
      <c r="Y88" s="314"/>
      <c r="Z88" s="314"/>
      <c r="AA88" s="315"/>
      <c r="AB88" s="308"/>
      <c r="AC88" s="309"/>
      <c r="AD88" s="313"/>
      <c r="AE88" s="314"/>
      <c r="AF88" s="314"/>
      <c r="AG88" s="315"/>
      <c r="AH88" s="308"/>
      <c r="AI88" s="309"/>
      <c r="AJ88" s="313"/>
      <c r="AK88" s="314"/>
      <c r="AL88" s="314"/>
      <c r="AM88" s="315"/>
      <c r="AN88" s="308"/>
      <c r="AO88" s="309"/>
      <c r="AS88" s="254"/>
    </row>
    <row r="89" spans="2:45" ht="16.5" customHeight="1">
      <c r="B89" s="253"/>
      <c r="C89" s="378" t="s">
        <v>262</v>
      </c>
      <c r="D89" s="379"/>
      <c r="E89" s="379"/>
      <c r="F89" s="379"/>
      <c r="G89" s="379"/>
      <c r="H89" s="379"/>
      <c r="I89" s="379"/>
      <c r="J89" s="379"/>
      <c r="K89" s="379"/>
      <c r="L89" s="379"/>
      <c r="M89" s="379"/>
      <c r="N89" s="379"/>
      <c r="O89" s="379"/>
      <c r="P89" s="379"/>
      <c r="Q89" s="380"/>
      <c r="R89" s="310">
        <f>COUNTIF(J77:M86,"（民間）自動二輪車等")</f>
        <v>0</v>
      </c>
      <c r="S89" s="311"/>
      <c r="T89" s="311"/>
      <c r="U89" s="312"/>
      <c r="V89" s="306" t="s">
        <v>143</v>
      </c>
      <c r="W89" s="307"/>
      <c r="X89" s="310">
        <f>3000*R89</f>
        <v>0</v>
      </c>
      <c r="Y89" s="311"/>
      <c r="Z89" s="311"/>
      <c r="AA89" s="312"/>
      <c r="AB89" s="306" t="s">
        <v>33</v>
      </c>
      <c r="AC89" s="307"/>
      <c r="AD89" s="310">
        <f>COUNTIF(J77:M86,"（公）自動二輪車等")</f>
        <v>0</v>
      </c>
      <c r="AE89" s="311"/>
      <c r="AF89" s="311"/>
      <c r="AG89" s="312"/>
      <c r="AH89" s="306" t="s">
        <v>143</v>
      </c>
      <c r="AI89" s="307"/>
      <c r="AJ89" s="310">
        <f>1500*AD89</f>
        <v>0</v>
      </c>
      <c r="AK89" s="311"/>
      <c r="AL89" s="311"/>
      <c r="AM89" s="312"/>
      <c r="AN89" s="306" t="s">
        <v>33</v>
      </c>
      <c r="AO89" s="307"/>
      <c r="AS89" s="254"/>
    </row>
    <row r="90" spans="2:45" ht="16.5" customHeight="1" thickBot="1">
      <c r="B90" s="253"/>
      <c r="C90" s="381"/>
      <c r="D90" s="382"/>
      <c r="E90" s="382"/>
      <c r="F90" s="382"/>
      <c r="G90" s="382"/>
      <c r="H90" s="382"/>
      <c r="I90" s="382"/>
      <c r="J90" s="382"/>
      <c r="K90" s="382"/>
      <c r="L90" s="382"/>
      <c r="M90" s="382"/>
      <c r="N90" s="382"/>
      <c r="O90" s="382"/>
      <c r="P90" s="382"/>
      <c r="Q90" s="383"/>
      <c r="R90" s="313"/>
      <c r="S90" s="314"/>
      <c r="T90" s="314"/>
      <c r="U90" s="315"/>
      <c r="V90" s="308"/>
      <c r="W90" s="309"/>
      <c r="X90" s="313"/>
      <c r="Y90" s="314"/>
      <c r="Z90" s="314"/>
      <c r="AA90" s="315"/>
      <c r="AB90" s="308"/>
      <c r="AC90" s="309"/>
      <c r="AD90" s="313"/>
      <c r="AE90" s="314"/>
      <c r="AF90" s="314"/>
      <c r="AG90" s="315"/>
      <c r="AH90" s="308"/>
      <c r="AI90" s="309"/>
      <c r="AJ90" s="313"/>
      <c r="AK90" s="314"/>
      <c r="AL90" s="314"/>
      <c r="AM90" s="315"/>
      <c r="AN90" s="308"/>
      <c r="AO90" s="309"/>
      <c r="AS90" s="254"/>
    </row>
    <row r="91" spans="2:45" ht="18.75" customHeight="1">
      <c r="B91" s="253"/>
      <c r="C91" s="384" t="s">
        <v>258</v>
      </c>
      <c r="D91" s="385"/>
      <c r="E91" s="385"/>
      <c r="F91" s="385"/>
      <c r="G91" s="385"/>
      <c r="H91" s="385"/>
      <c r="I91" s="385"/>
      <c r="J91" s="385"/>
      <c r="K91" s="385"/>
      <c r="L91" s="385"/>
      <c r="M91" s="385"/>
      <c r="N91" s="385"/>
      <c r="O91" s="385"/>
      <c r="P91" s="385"/>
      <c r="Q91" s="386"/>
      <c r="R91" s="390">
        <f>SUM(R87+R89+AD87+AD89)</f>
        <v>0</v>
      </c>
      <c r="S91" s="391"/>
      <c r="T91" s="391"/>
      <c r="U91" s="392"/>
      <c r="V91" s="306" t="s">
        <v>143</v>
      </c>
      <c r="W91" s="307"/>
      <c r="X91" s="390">
        <f>SUM(X87+X89+AJ87+AJ89)</f>
        <v>0</v>
      </c>
      <c r="Y91" s="391"/>
      <c r="Z91" s="391"/>
      <c r="AA91" s="392"/>
      <c r="AB91" s="306" t="s">
        <v>33</v>
      </c>
      <c r="AC91" s="307"/>
      <c r="AS91" s="254"/>
    </row>
    <row r="92" spans="2:45" ht="18.75" customHeight="1" thickBot="1">
      <c r="B92" s="253"/>
      <c r="C92" s="387"/>
      <c r="D92" s="388"/>
      <c r="E92" s="388"/>
      <c r="F92" s="388"/>
      <c r="G92" s="388"/>
      <c r="H92" s="388"/>
      <c r="I92" s="388"/>
      <c r="J92" s="388"/>
      <c r="K92" s="388"/>
      <c r="L92" s="388"/>
      <c r="M92" s="388"/>
      <c r="N92" s="388"/>
      <c r="O92" s="388"/>
      <c r="P92" s="388"/>
      <c r="Q92" s="389"/>
      <c r="R92" s="393"/>
      <c r="S92" s="394"/>
      <c r="T92" s="394"/>
      <c r="U92" s="395"/>
      <c r="V92" s="308"/>
      <c r="W92" s="309"/>
      <c r="X92" s="393"/>
      <c r="Y92" s="394"/>
      <c r="Z92" s="394"/>
      <c r="AA92" s="395"/>
      <c r="AB92" s="308"/>
      <c r="AC92" s="309"/>
      <c r="AS92" s="254"/>
    </row>
    <row r="93" spans="2:45">
      <c r="B93" s="253"/>
      <c r="AS93" s="254"/>
    </row>
    <row r="94" spans="2:45" ht="15">
      <c r="B94" s="261"/>
      <c r="C94" s="291" t="s">
        <v>242</v>
      </c>
      <c r="D94" s="291"/>
      <c r="E94" s="291"/>
      <c r="F94" s="291"/>
      <c r="G94" s="291"/>
      <c r="H94" s="291"/>
      <c r="I94" s="291"/>
      <c r="J94" s="291"/>
      <c r="K94" s="291"/>
      <c r="L94" s="291"/>
      <c r="M94" s="291"/>
      <c r="N94" s="291"/>
      <c r="O94" s="291"/>
      <c r="P94" s="291"/>
      <c r="Q94" s="291"/>
      <c r="R94" s="291"/>
      <c r="S94" s="291"/>
      <c r="T94" s="291"/>
      <c r="U94" s="291"/>
      <c r="V94" s="291"/>
      <c r="W94" s="291"/>
      <c r="X94" s="291"/>
      <c r="AS94" s="254"/>
    </row>
    <row r="95" spans="2:45" ht="15">
      <c r="B95" s="261"/>
      <c r="C95" s="291" t="s">
        <v>48</v>
      </c>
      <c r="D95" s="291"/>
      <c r="E95" s="291"/>
      <c r="F95" s="291"/>
      <c r="G95" s="291"/>
      <c r="H95" s="291"/>
      <c r="I95" s="291"/>
      <c r="J95" s="291"/>
      <c r="K95" s="291"/>
      <c r="L95" s="291"/>
      <c r="M95" s="291"/>
      <c r="N95" s="291"/>
      <c r="O95" s="291"/>
      <c r="P95" s="291"/>
      <c r="Q95" s="291"/>
      <c r="R95" s="291"/>
      <c r="S95" s="291"/>
      <c r="T95" s="291"/>
      <c r="U95" s="291"/>
      <c r="V95" s="291"/>
      <c r="W95" s="291"/>
      <c r="X95" s="291"/>
      <c r="AS95" s="254"/>
    </row>
    <row r="96" spans="2:45" ht="15">
      <c r="B96" s="261"/>
      <c r="C96" s="291" t="s">
        <v>204</v>
      </c>
      <c r="D96" s="291"/>
      <c r="E96" s="291"/>
      <c r="F96" s="291"/>
      <c r="G96" s="291"/>
      <c r="H96" s="291"/>
      <c r="I96" s="291"/>
      <c r="J96" s="291"/>
      <c r="K96" s="291"/>
      <c r="L96" s="291"/>
      <c r="M96" s="291"/>
      <c r="N96" s="291"/>
      <c r="O96" s="291"/>
      <c r="P96" s="291"/>
      <c r="Q96" s="291"/>
      <c r="R96" s="291"/>
      <c r="S96" s="291"/>
      <c r="T96" s="291"/>
      <c r="U96" s="291"/>
      <c r="V96" s="291"/>
      <c r="W96" s="291"/>
      <c r="X96" s="291"/>
      <c r="AS96" s="254"/>
    </row>
    <row r="97" spans="2:45" ht="15.75" thickBot="1">
      <c r="B97" s="261"/>
      <c r="C97" s="291"/>
      <c r="D97" s="291"/>
      <c r="E97" s="291"/>
      <c r="F97" s="291"/>
      <c r="G97" s="291"/>
      <c r="H97" s="291"/>
      <c r="I97" s="291"/>
      <c r="J97" s="291"/>
      <c r="K97" s="291"/>
      <c r="L97" s="291"/>
      <c r="M97" s="291"/>
      <c r="N97" s="291"/>
      <c r="O97" s="291"/>
      <c r="P97" s="291"/>
      <c r="Q97" s="291"/>
      <c r="R97" s="291"/>
      <c r="S97" s="291"/>
      <c r="T97" s="291"/>
      <c r="U97" s="291"/>
      <c r="V97" s="291"/>
      <c r="W97" s="291"/>
      <c r="X97" s="291"/>
      <c r="AS97" s="254"/>
    </row>
    <row r="98" spans="2:45" ht="20.25" customHeight="1">
      <c r="B98" s="261"/>
      <c r="C98" s="291"/>
      <c r="D98" s="291"/>
      <c r="E98" s="291"/>
      <c r="F98" s="291"/>
      <c r="G98" s="291"/>
      <c r="H98" s="291"/>
      <c r="I98" s="291"/>
      <c r="J98" s="291"/>
      <c r="K98" s="291"/>
      <c r="L98" s="291"/>
      <c r="M98" s="291"/>
      <c r="N98" s="291"/>
      <c r="O98" s="291"/>
      <c r="P98" s="291"/>
      <c r="Q98" s="291"/>
      <c r="R98" s="291"/>
      <c r="S98" s="291"/>
      <c r="T98" s="291"/>
      <c r="U98" s="291"/>
      <c r="V98" s="291"/>
      <c r="W98" s="291"/>
      <c r="X98" s="291"/>
      <c r="Z98" s="332" t="s">
        <v>147</v>
      </c>
      <c r="AA98" s="333"/>
      <c r="AB98" s="333"/>
      <c r="AC98" s="333"/>
      <c r="AD98" s="333"/>
      <c r="AE98" s="333"/>
      <c r="AF98" s="333"/>
      <c r="AG98" s="334"/>
      <c r="AH98" s="341" t="str">
        <f>IF(SUM(N53,N71,X91)&gt;0,SUM(N53,N71,X91),"")</f>
        <v/>
      </c>
      <c r="AI98" s="342"/>
      <c r="AJ98" s="342"/>
      <c r="AK98" s="342"/>
      <c r="AL98" s="342"/>
      <c r="AM98" s="342"/>
      <c r="AN98" s="343"/>
      <c r="AO98" s="350" t="s">
        <v>33</v>
      </c>
      <c r="AP98" s="350"/>
      <c r="AQ98" s="351"/>
      <c r="AS98" s="254"/>
    </row>
    <row r="99" spans="2:45" ht="20.25" customHeight="1">
      <c r="B99" s="261"/>
      <c r="C99" s="291"/>
      <c r="D99" s="291"/>
      <c r="E99" s="291"/>
      <c r="F99" s="291"/>
      <c r="G99" s="291"/>
      <c r="H99" s="291"/>
      <c r="I99" s="291"/>
      <c r="J99" s="291"/>
      <c r="K99" s="291"/>
      <c r="L99" s="291"/>
      <c r="M99" s="291"/>
      <c r="N99" s="291"/>
      <c r="O99" s="291"/>
      <c r="P99" s="291"/>
      <c r="Q99" s="291"/>
      <c r="R99" s="291"/>
      <c r="S99" s="291"/>
      <c r="T99" s="291"/>
      <c r="U99" s="291"/>
      <c r="V99" s="291"/>
      <c r="W99" s="291"/>
      <c r="X99" s="291"/>
      <c r="Z99" s="335"/>
      <c r="AA99" s="336"/>
      <c r="AB99" s="336"/>
      <c r="AC99" s="336"/>
      <c r="AD99" s="336"/>
      <c r="AE99" s="336"/>
      <c r="AF99" s="336"/>
      <c r="AG99" s="337"/>
      <c r="AH99" s="344"/>
      <c r="AI99" s="345"/>
      <c r="AJ99" s="345"/>
      <c r="AK99" s="345"/>
      <c r="AL99" s="345"/>
      <c r="AM99" s="345"/>
      <c r="AN99" s="346"/>
      <c r="AO99" s="352"/>
      <c r="AP99" s="352"/>
      <c r="AQ99" s="353"/>
      <c r="AS99" s="254"/>
    </row>
    <row r="100" spans="2:45" ht="21" customHeight="1" thickBot="1">
      <c r="B100" s="261"/>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Z100" s="338"/>
      <c r="AA100" s="339"/>
      <c r="AB100" s="339"/>
      <c r="AC100" s="339"/>
      <c r="AD100" s="339"/>
      <c r="AE100" s="339"/>
      <c r="AF100" s="339"/>
      <c r="AG100" s="340"/>
      <c r="AH100" s="347"/>
      <c r="AI100" s="348"/>
      <c r="AJ100" s="348"/>
      <c r="AK100" s="348"/>
      <c r="AL100" s="348"/>
      <c r="AM100" s="348"/>
      <c r="AN100" s="349"/>
      <c r="AO100" s="354"/>
      <c r="AP100" s="354"/>
      <c r="AQ100" s="355"/>
      <c r="AS100" s="254"/>
    </row>
    <row r="101" spans="2:45" ht="14.25" thickBot="1">
      <c r="B101" s="292"/>
      <c r="C101" s="293"/>
      <c r="D101" s="293"/>
      <c r="E101" s="293"/>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3"/>
      <c r="AF101" s="293"/>
      <c r="AG101" s="293"/>
      <c r="AH101" s="293"/>
      <c r="AI101" s="293"/>
      <c r="AJ101" s="293"/>
      <c r="AK101" s="293"/>
      <c r="AL101" s="293"/>
      <c r="AM101" s="293"/>
      <c r="AN101" s="293"/>
      <c r="AO101" s="293"/>
      <c r="AP101" s="293"/>
      <c r="AQ101" s="293"/>
      <c r="AR101" s="293"/>
      <c r="AS101" s="294"/>
    </row>
    <row r="102" spans="2:45">
      <c r="B102" s="253"/>
      <c r="AS102" s="254"/>
    </row>
    <row r="103" spans="2:45" ht="17.25">
      <c r="B103" s="253"/>
      <c r="C103" s="285" t="s">
        <v>205</v>
      </c>
      <c r="AS103" s="254"/>
    </row>
    <row r="104" spans="2:45">
      <c r="B104" s="253"/>
      <c r="AS104" s="254"/>
    </row>
    <row r="105" spans="2:45" ht="18" thickBot="1">
      <c r="B105" s="253"/>
      <c r="C105" s="285" t="s">
        <v>206</v>
      </c>
      <c r="AS105" s="254"/>
    </row>
    <row r="106" spans="2:45">
      <c r="B106" s="253"/>
      <c r="C106" s="375" t="s">
        <v>51</v>
      </c>
      <c r="D106" s="376"/>
      <c r="E106" s="376"/>
      <c r="F106" s="376"/>
      <c r="G106" s="376"/>
      <c r="H106" s="376"/>
      <c r="I106" s="376"/>
      <c r="J106" s="376"/>
      <c r="K106" s="376"/>
      <c r="L106" s="376"/>
      <c r="M106" s="376"/>
      <c r="N106" s="376"/>
      <c r="O106" s="376"/>
      <c r="P106" s="376"/>
      <c r="Q106" s="376"/>
      <c r="R106" s="376"/>
      <c r="S106" s="376"/>
      <c r="T106" s="377"/>
      <c r="U106" s="375" t="s">
        <v>52</v>
      </c>
      <c r="V106" s="376"/>
      <c r="W106" s="376"/>
      <c r="X106" s="376"/>
      <c r="Y106" s="376"/>
      <c r="Z106" s="376"/>
      <c r="AA106" s="376"/>
      <c r="AB106" s="376"/>
      <c r="AC106" s="376"/>
      <c r="AD106" s="376"/>
      <c r="AE106" s="376"/>
      <c r="AF106" s="376"/>
      <c r="AG106" s="376"/>
      <c r="AH106" s="376"/>
      <c r="AI106" s="376"/>
      <c r="AJ106" s="376"/>
      <c r="AK106" s="376"/>
      <c r="AL106" s="377"/>
      <c r="AS106" s="254"/>
    </row>
    <row r="107" spans="2:45">
      <c r="B107" s="253"/>
      <c r="C107" s="363" t="s">
        <v>207</v>
      </c>
      <c r="D107" s="364"/>
      <c r="E107" s="364"/>
      <c r="F107" s="364"/>
      <c r="G107" s="364"/>
      <c r="H107" s="364"/>
      <c r="I107" s="364"/>
      <c r="J107" s="364"/>
      <c r="K107" s="364"/>
      <c r="L107" s="400" t="str">
        <f>N53</f>
        <v/>
      </c>
      <c r="M107" s="401"/>
      <c r="N107" s="401"/>
      <c r="O107" s="401"/>
      <c r="P107" s="401"/>
      <c r="Q107" s="401"/>
      <c r="R107" s="401"/>
      <c r="S107" s="401"/>
      <c r="T107" s="402"/>
      <c r="U107" s="364" t="s">
        <v>54</v>
      </c>
      <c r="V107" s="364"/>
      <c r="W107" s="364"/>
      <c r="X107" s="364"/>
      <c r="Y107" s="364"/>
      <c r="Z107" s="364"/>
      <c r="AA107" s="364"/>
      <c r="AB107" s="364"/>
      <c r="AC107" s="364"/>
      <c r="AD107" s="400" t="str">
        <f>N53</f>
        <v/>
      </c>
      <c r="AE107" s="401"/>
      <c r="AF107" s="401"/>
      <c r="AG107" s="401"/>
      <c r="AH107" s="401"/>
      <c r="AI107" s="401"/>
      <c r="AJ107" s="401"/>
      <c r="AK107" s="401"/>
      <c r="AL107" s="402"/>
      <c r="AS107" s="254"/>
    </row>
    <row r="108" spans="2:45" ht="14.25" thickBot="1">
      <c r="B108" s="253"/>
      <c r="C108" s="366"/>
      <c r="D108" s="367"/>
      <c r="E108" s="367"/>
      <c r="F108" s="367"/>
      <c r="G108" s="367"/>
      <c r="H108" s="367"/>
      <c r="I108" s="367"/>
      <c r="J108" s="367"/>
      <c r="K108" s="367"/>
      <c r="L108" s="403"/>
      <c r="M108" s="314"/>
      <c r="N108" s="314"/>
      <c r="O108" s="314"/>
      <c r="P108" s="314"/>
      <c r="Q108" s="314"/>
      <c r="R108" s="314"/>
      <c r="S108" s="314"/>
      <c r="T108" s="315"/>
      <c r="U108" s="367"/>
      <c r="V108" s="367"/>
      <c r="W108" s="367"/>
      <c r="X108" s="367"/>
      <c r="Y108" s="367"/>
      <c r="Z108" s="367"/>
      <c r="AA108" s="367"/>
      <c r="AB108" s="367"/>
      <c r="AC108" s="367"/>
      <c r="AD108" s="403"/>
      <c r="AE108" s="314"/>
      <c r="AF108" s="314"/>
      <c r="AG108" s="314"/>
      <c r="AH108" s="314"/>
      <c r="AI108" s="314"/>
      <c r="AJ108" s="314"/>
      <c r="AK108" s="314"/>
      <c r="AL108" s="315"/>
      <c r="AS108" s="254"/>
    </row>
    <row r="109" spans="2:45">
      <c r="B109" s="253"/>
      <c r="AS109" s="254"/>
    </row>
    <row r="110" spans="2:45" ht="18" thickBot="1">
      <c r="B110" s="253"/>
      <c r="C110" s="285" t="s">
        <v>208</v>
      </c>
      <c r="AS110" s="254"/>
    </row>
    <row r="111" spans="2:45">
      <c r="B111" s="253"/>
      <c r="C111" s="375" t="s">
        <v>51</v>
      </c>
      <c r="D111" s="376"/>
      <c r="E111" s="376"/>
      <c r="F111" s="376"/>
      <c r="G111" s="376"/>
      <c r="H111" s="376"/>
      <c r="I111" s="376"/>
      <c r="J111" s="376"/>
      <c r="K111" s="376"/>
      <c r="L111" s="376"/>
      <c r="M111" s="376"/>
      <c r="N111" s="376"/>
      <c r="O111" s="376"/>
      <c r="P111" s="376"/>
      <c r="Q111" s="376"/>
      <c r="R111" s="376"/>
      <c r="S111" s="376"/>
      <c r="T111" s="377"/>
      <c r="U111" s="375" t="s">
        <v>52</v>
      </c>
      <c r="V111" s="376"/>
      <c r="W111" s="376"/>
      <c r="X111" s="376"/>
      <c r="Y111" s="376"/>
      <c r="Z111" s="376"/>
      <c r="AA111" s="376"/>
      <c r="AB111" s="376"/>
      <c r="AC111" s="376"/>
      <c r="AD111" s="376"/>
      <c r="AE111" s="376"/>
      <c r="AF111" s="376"/>
      <c r="AG111" s="376"/>
      <c r="AH111" s="376"/>
      <c r="AI111" s="376"/>
      <c r="AJ111" s="376"/>
      <c r="AK111" s="376"/>
      <c r="AL111" s="377"/>
      <c r="AS111" s="254"/>
    </row>
    <row r="112" spans="2:45">
      <c r="B112" s="253"/>
      <c r="C112" s="363" t="s">
        <v>207</v>
      </c>
      <c r="D112" s="364"/>
      <c r="E112" s="364"/>
      <c r="F112" s="364"/>
      <c r="G112" s="364"/>
      <c r="H112" s="364"/>
      <c r="I112" s="364"/>
      <c r="J112" s="364"/>
      <c r="K112" s="364"/>
      <c r="L112" s="400" t="str">
        <f>N71</f>
        <v/>
      </c>
      <c r="M112" s="401"/>
      <c r="N112" s="401"/>
      <c r="O112" s="401"/>
      <c r="P112" s="401"/>
      <c r="Q112" s="401"/>
      <c r="R112" s="401"/>
      <c r="S112" s="401"/>
      <c r="T112" s="402"/>
      <c r="U112" s="364" t="s">
        <v>209</v>
      </c>
      <c r="V112" s="364"/>
      <c r="W112" s="364"/>
      <c r="X112" s="364"/>
      <c r="Y112" s="364"/>
      <c r="Z112" s="364"/>
      <c r="AA112" s="364"/>
      <c r="AB112" s="364"/>
      <c r="AC112" s="364"/>
      <c r="AD112" s="400" t="str">
        <f>N71</f>
        <v/>
      </c>
      <c r="AE112" s="401"/>
      <c r="AF112" s="401"/>
      <c r="AG112" s="401"/>
      <c r="AH112" s="401"/>
      <c r="AI112" s="401"/>
      <c r="AJ112" s="401"/>
      <c r="AK112" s="401"/>
      <c r="AL112" s="402"/>
      <c r="AS112" s="254"/>
    </row>
    <row r="113" spans="2:45" ht="14.25" thickBot="1">
      <c r="B113" s="253"/>
      <c r="C113" s="366"/>
      <c r="D113" s="367"/>
      <c r="E113" s="367"/>
      <c r="F113" s="367"/>
      <c r="G113" s="367"/>
      <c r="H113" s="367"/>
      <c r="I113" s="367"/>
      <c r="J113" s="367"/>
      <c r="K113" s="367"/>
      <c r="L113" s="403"/>
      <c r="M113" s="314"/>
      <c r="N113" s="314"/>
      <c r="O113" s="314"/>
      <c r="P113" s="314"/>
      <c r="Q113" s="314"/>
      <c r="R113" s="314"/>
      <c r="S113" s="314"/>
      <c r="T113" s="315"/>
      <c r="U113" s="367"/>
      <c r="V113" s="367"/>
      <c r="W113" s="367"/>
      <c r="X113" s="367"/>
      <c r="Y113" s="367"/>
      <c r="Z113" s="367"/>
      <c r="AA113" s="367"/>
      <c r="AB113" s="367"/>
      <c r="AC113" s="367"/>
      <c r="AD113" s="403"/>
      <c r="AE113" s="314"/>
      <c r="AF113" s="314"/>
      <c r="AG113" s="314"/>
      <c r="AH113" s="314"/>
      <c r="AI113" s="314"/>
      <c r="AJ113" s="314"/>
      <c r="AK113" s="314"/>
      <c r="AL113" s="315"/>
      <c r="AS113" s="254"/>
    </row>
    <row r="114" spans="2:45">
      <c r="B114" s="253"/>
      <c r="AS114" s="254"/>
    </row>
    <row r="115" spans="2:45" ht="18" thickBot="1">
      <c r="B115" s="253"/>
      <c r="C115" s="285" t="s">
        <v>211</v>
      </c>
      <c r="AS115" s="254"/>
    </row>
    <row r="116" spans="2:45">
      <c r="B116" s="253"/>
      <c r="C116" s="375" t="s">
        <v>51</v>
      </c>
      <c r="D116" s="376"/>
      <c r="E116" s="376"/>
      <c r="F116" s="376"/>
      <c r="G116" s="376"/>
      <c r="H116" s="376"/>
      <c r="I116" s="376"/>
      <c r="J116" s="376"/>
      <c r="K116" s="376"/>
      <c r="L116" s="376"/>
      <c r="M116" s="376"/>
      <c r="N116" s="376"/>
      <c r="O116" s="376"/>
      <c r="P116" s="376"/>
      <c r="Q116" s="376"/>
      <c r="R116" s="376"/>
      <c r="S116" s="376"/>
      <c r="T116" s="377"/>
      <c r="U116" s="375" t="s">
        <v>52</v>
      </c>
      <c r="V116" s="376"/>
      <c r="W116" s="376"/>
      <c r="X116" s="376"/>
      <c r="Y116" s="376"/>
      <c r="Z116" s="376"/>
      <c r="AA116" s="376"/>
      <c r="AB116" s="376"/>
      <c r="AC116" s="376"/>
      <c r="AD116" s="376"/>
      <c r="AE116" s="376"/>
      <c r="AF116" s="376"/>
      <c r="AG116" s="376"/>
      <c r="AH116" s="376"/>
      <c r="AI116" s="376"/>
      <c r="AJ116" s="376"/>
      <c r="AK116" s="376"/>
      <c r="AL116" s="377"/>
      <c r="AS116" s="254"/>
    </row>
    <row r="117" spans="2:45">
      <c r="B117" s="253"/>
      <c r="C117" s="363" t="s">
        <v>207</v>
      </c>
      <c r="D117" s="364"/>
      <c r="E117" s="364"/>
      <c r="F117" s="364"/>
      <c r="G117" s="364"/>
      <c r="H117" s="364"/>
      <c r="I117" s="364"/>
      <c r="J117" s="364"/>
      <c r="K117" s="364"/>
      <c r="L117" s="400">
        <f>X91</f>
        <v>0</v>
      </c>
      <c r="M117" s="401"/>
      <c r="N117" s="401"/>
      <c r="O117" s="401"/>
      <c r="P117" s="401"/>
      <c r="Q117" s="401"/>
      <c r="R117" s="401"/>
      <c r="S117" s="401"/>
      <c r="T117" s="402"/>
      <c r="U117" s="364" t="s">
        <v>210</v>
      </c>
      <c r="V117" s="364"/>
      <c r="W117" s="364"/>
      <c r="X117" s="364"/>
      <c r="Y117" s="364"/>
      <c r="Z117" s="364"/>
      <c r="AA117" s="364"/>
      <c r="AB117" s="364"/>
      <c r="AC117" s="364"/>
      <c r="AD117" s="400">
        <f>X91</f>
        <v>0</v>
      </c>
      <c r="AE117" s="401"/>
      <c r="AF117" s="401"/>
      <c r="AG117" s="401"/>
      <c r="AH117" s="401"/>
      <c r="AI117" s="401"/>
      <c r="AJ117" s="401"/>
      <c r="AK117" s="401"/>
      <c r="AL117" s="402"/>
      <c r="AS117" s="254"/>
    </row>
    <row r="118" spans="2:45" ht="14.25" thickBot="1">
      <c r="B118" s="253"/>
      <c r="C118" s="366"/>
      <c r="D118" s="367"/>
      <c r="E118" s="367"/>
      <c r="F118" s="367"/>
      <c r="G118" s="367"/>
      <c r="H118" s="367"/>
      <c r="I118" s="367"/>
      <c r="J118" s="367"/>
      <c r="K118" s="367"/>
      <c r="L118" s="403"/>
      <c r="M118" s="314"/>
      <c r="N118" s="314"/>
      <c r="O118" s="314"/>
      <c r="P118" s="314"/>
      <c r="Q118" s="314"/>
      <c r="R118" s="314"/>
      <c r="S118" s="314"/>
      <c r="T118" s="315"/>
      <c r="U118" s="367"/>
      <c r="V118" s="367"/>
      <c r="W118" s="367"/>
      <c r="X118" s="367"/>
      <c r="Y118" s="367"/>
      <c r="Z118" s="367"/>
      <c r="AA118" s="367"/>
      <c r="AB118" s="367"/>
      <c r="AC118" s="367"/>
      <c r="AD118" s="403"/>
      <c r="AE118" s="314"/>
      <c r="AF118" s="314"/>
      <c r="AG118" s="314"/>
      <c r="AH118" s="314"/>
      <c r="AI118" s="314"/>
      <c r="AJ118" s="314"/>
      <c r="AK118" s="314"/>
      <c r="AL118" s="315"/>
      <c r="AS118" s="254"/>
    </row>
    <row r="119" spans="2:45" ht="12" customHeight="1">
      <c r="B119" s="253"/>
      <c r="AS119" s="254"/>
    </row>
    <row r="120" spans="2:45" ht="15">
      <c r="B120" s="253"/>
      <c r="C120" s="262" t="s">
        <v>215</v>
      </c>
      <c r="D120" s="262"/>
      <c r="E120" s="262"/>
      <c r="F120" s="262"/>
      <c r="G120" s="262"/>
      <c r="H120" s="262"/>
      <c r="I120" s="262"/>
      <c r="J120" s="262"/>
      <c r="K120" s="262"/>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c r="AH120" s="262"/>
      <c r="AI120" s="262"/>
      <c r="AJ120" s="262"/>
      <c r="AK120" s="262"/>
      <c r="AL120" s="262"/>
      <c r="AM120" s="262"/>
      <c r="AN120" s="262"/>
      <c r="AO120" s="262"/>
      <c r="AP120" s="262"/>
      <c r="AS120" s="254"/>
    </row>
    <row r="121" spans="2:45" ht="15">
      <c r="B121" s="253"/>
      <c r="C121" s="262" t="s">
        <v>212</v>
      </c>
      <c r="D121" s="262" t="s">
        <v>213</v>
      </c>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S121" s="254"/>
    </row>
    <row r="122" spans="2:45" ht="15">
      <c r="B122" s="253"/>
      <c r="C122" s="262" t="s">
        <v>212</v>
      </c>
      <c r="D122" s="262" t="s">
        <v>214</v>
      </c>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S122" s="254"/>
    </row>
    <row r="123" spans="2:45" ht="15">
      <c r="B123" s="253"/>
      <c r="C123" s="262" t="s">
        <v>216</v>
      </c>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S123" s="254"/>
    </row>
    <row r="124" spans="2:45" ht="15">
      <c r="B124" s="253"/>
      <c r="C124" s="262" t="s">
        <v>59</v>
      </c>
      <c r="D124" s="262"/>
      <c r="E124" s="262"/>
      <c r="F124" s="262"/>
      <c r="G124" s="262"/>
      <c r="H124" s="262"/>
      <c r="I124" s="262"/>
      <c r="J124" s="262"/>
      <c r="K124" s="262"/>
      <c r="L124" s="262"/>
      <c r="M124" s="262"/>
      <c r="N124" s="262"/>
      <c r="O124" s="262"/>
      <c r="P124" s="262"/>
      <c r="Q124" s="262"/>
      <c r="R124" s="262"/>
      <c r="S124" s="262"/>
      <c r="T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S124" s="254"/>
    </row>
    <row r="125" spans="2:45" ht="19.5" customHeight="1">
      <c r="B125" s="253"/>
      <c r="C125" s="262" t="s">
        <v>60</v>
      </c>
      <c r="D125" s="262"/>
      <c r="E125" s="262"/>
      <c r="F125" s="262"/>
      <c r="G125" s="262"/>
      <c r="H125" s="262"/>
      <c r="I125" s="262"/>
      <c r="J125" s="262"/>
      <c r="K125" s="262"/>
      <c r="L125" s="262"/>
      <c r="M125" s="262"/>
      <c r="N125" s="262"/>
      <c r="O125" s="262"/>
      <c r="P125" s="262"/>
      <c r="Q125" s="262"/>
      <c r="R125" s="262"/>
      <c r="S125" s="262"/>
      <c r="T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S125" s="254"/>
    </row>
    <row r="126" spans="2:45" ht="17.25" customHeight="1">
      <c r="B126" s="253"/>
      <c r="C126" s="263"/>
      <c r="D126" s="262" t="s">
        <v>61</v>
      </c>
      <c r="E126" s="262"/>
      <c r="F126" s="262"/>
      <c r="G126" s="262"/>
      <c r="H126" s="262"/>
      <c r="I126" s="262"/>
      <c r="J126" s="262"/>
      <c r="K126" s="262"/>
      <c r="L126" s="262"/>
      <c r="M126" s="262"/>
      <c r="N126" s="262"/>
      <c r="O126" s="262"/>
      <c r="P126" s="262"/>
      <c r="Q126" s="262"/>
      <c r="R126" s="262"/>
      <c r="S126" s="262"/>
      <c r="T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S126" s="254"/>
    </row>
    <row r="127" spans="2:45" ht="17.25" customHeight="1">
      <c r="B127" s="253"/>
      <c r="C127" s="263"/>
      <c r="D127" s="262" t="s">
        <v>150</v>
      </c>
      <c r="E127" s="262"/>
      <c r="F127" s="262"/>
      <c r="G127" s="262"/>
      <c r="H127" s="262"/>
      <c r="I127" s="262"/>
      <c r="J127" s="262"/>
      <c r="K127" s="262"/>
      <c r="L127" s="262"/>
      <c r="M127" s="262"/>
      <c r="N127" s="262"/>
      <c r="O127" s="262"/>
      <c r="P127" s="262"/>
      <c r="Q127" s="262"/>
      <c r="R127" s="262"/>
      <c r="S127" s="262"/>
      <c r="T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S127" s="254"/>
    </row>
    <row r="128" spans="2:45" ht="17.25" customHeight="1">
      <c r="B128" s="253"/>
      <c r="C128" s="263"/>
      <c r="D128" s="262" t="s">
        <v>62</v>
      </c>
      <c r="E128" s="262"/>
      <c r="F128" s="262"/>
      <c r="G128" s="262"/>
      <c r="H128" s="262"/>
      <c r="I128" s="262"/>
      <c r="J128" s="262"/>
      <c r="K128" s="262"/>
      <c r="L128" s="262"/>
      <c r="M128" s="262"/>
      <c r="N128" s="262"/>
      <c r="O128" s="262"/>
      <c r="P128" s="262"/>
      <c r="Q128" s="262"/>
      <c r="R128" s="262"/>
      <c r="S128" s="262"/>
      <c r="T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S128" s="254"/>
    </row>
    <row r="129" spans="2:45" ht="17.25" customHeight="1">
      <c r="B129" s="253"/>
      <c r="C129" s="263"/>
      <c r="D129" s="262" t="s">
        <v>63</v>
      </c>
      <c r="E129" s="262"/>
      <c r="F129" s="262"/>
      <c r="G129" s="262"/>
      <c r="H129" s="262"/>
      <c r="I129" s="262"/>
      <c r="J129" s="262"/>
      <c r="K129" s="262"/>
      <c r="L129" s="262"/>
      <c r="M129" s="262"/>
      <c r="N129" s="262"/>
      <c r="O129" s="262"/>
      <c r="P129" s="262"/>
      <c r="Q129" s="262"/>
      <c r="R129" s="262"/>
      <c r="S129" s="262"/>
      <c r="T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S129" s="254"/>
    </row>
    <row r="130" spans="2:45" ht="14.25" thickBot="1">
      <c r="B130" s="292"/>
      <c r="C130" s="293"/>
      <c r="D130" s="295"/>
      <c r="E130" s="293"/>
      <c r="F130" s="293"/>
      <c r="G130" s="293"/>
      <c r="H130" s="293"/>
      <c r="I130" s="293"/>
      <c r="J130" s="293"/>
      <c r="K130" s="293"/>
      <c r="L130" s="293"/>
      <c r="M130" s="293"/>
      <c r="N130" s="293"/>
      <c r="O130" s="293"/>
      <c r="P130" s="293"/>
      <c r="Q130" s="293"/>
      <c r="R130" s="293"/>
      <c r="S130" s="293"/>
      <c r="T130" s="293"/>
      <c r="U130" s="293"/>
      <c r="V130" s="293"/>
      <c r="W130" s="293"/>
      <c r="X130" s="293"/>
      <c r="Y130" s="293"/>
      <c r="Z130" s="293"/>
      <c r="AA130" s="293"/>
      <c r="AB130" s="293"/>
      <c r="AC130" s="293"/>
      <c r="AD130" s="293"/>
      <c r="AE130" s="293"/>
      <c r="AF130" s="293"/>
      <c r="AG130" s="293"/>
      <c r="AH130" s="293"/>
      <c r="AI130" s="293"/>
      <c r="AJ130" s="293"/>
      <c r="AK130" s="293"/>
      <c r="AL130" s="293"/>
      <c r="AM130" s="293"/>
      <c r="AN130" s="293"/>
      <c r="AO130" s="293"/>
      <c r="AP130" s="293"/>
      <c r="AQ130" s="293"/>
      <c r="AR130" s="293"/>
      <c r="AS130" s="294"/>
    </row>
  </sheetData>
  <sheetProtection algorithmName="SHA-512" hashValue="mpzIZ9Qub+gQLQDHpCeicSuJfZKSsGu+NqFhsxwrk0tEnmOwLTL2y96p7Hgc/cozh5zsJctHtZtdjBW/TvA4xg==" saltValue="JhkqaPcjFTvtbDB6oJfTwQ==" spinCount="100000" sheet="1" objects="1" scenarios="1"/>
  <mergeCells count="299">
    <mergeCell ref="N84:Q84"/>
    <mergeCell ref="R84:Z84"/>
    <mergeCell ref="AK84:AR84"/>
    <mergeCell ref="N85:Q85"/>
    <mergeCell ref="R85:Z85"/>
    <mergeCell ref="AK85:AR85"/>
    <mergeCell ref="N86:Q86"/>
    <mergeCell ref="R86:Z86"/>
    <mergeCell ref="AK86:AR86"/>
    <mergeCell ref="J86:M86"/>
    <mergeCell ref="V20:Z21"/>
    <mergeCell ref="K20:U21"/>
    <mergeCell ref="E20:J21"/>
    <mergeCell ref="E22:J23"/>
    <mergeCell ref="D85:I85"/>
    <mergeCell ref="D86:I86"/>
    <mergeCell ref="J74:M76"/>
    <mergeCell ref="J77:M77"/>
    <mergeCell ref="J78:M78"/>
    <mergeCell ref="J79:M79"/>
    <mergeCell ref="C55:K55"/>
    <mergeCell ref="C36:H36"/>
    <mergeCell ref="N74:Q76"/>
    <mergeCell ref="R74:Z76"/>
    <mergeCell ref="N77:Q77"/>
    <mergeCell ref="R77:Z77"/>
    <mergeCell ref="N78:Q78"/>
    <mergeCell ref="R78:Z78"/>
    <mergeCell ref="N79:Q79"/>
    <mergeCell ref="R79:Z79"/>
    <mergeCell ref="N80:Q80"/>
    <mergeCell ref="R80:Z80"/>
    <mergeCell ref="N81:Q81"/>
    <mergeCell ref="J85:M85"/>
    <mergeCell ref="V15:Z16"/>
    <mergeCell ref="M15:U16"/>
    <mergeCell ref="AL38:AN42"/>
    <mergeCell ref="AO38:AR42"/>
    <mergeCell ref="D43:M43"/>
    <mergeCell ref="D44:M44"/>
    <mergeCell ref="D45:M45"/>
    <mergeCell ref="Z43:AG43"/>
    <mergeCell ref="Z44:AG44"/>
    <mergeCell ref="Z45:AG45"/>
    <mergeCell ref="AJ43:AK43"/>
    <mergeCell ref="AJ44:AK44"/>
    <mergeCell ref="AJ45:AK45"/>
    <mergeCell ref="AO43:AQ43"/>
    <mergeCell ref="AO44:AQ44"/>
    <mergeCell ref="AO45:AQ45"/>
    <mergeCell ref="AA74:AJ76"/>
    <mergeCell ref="AK74:AR76"/>
    <mergeCell ref="AK77:AR77"/>
    <mergeCell ref="AK78:AR78"/>
    <mergeCell ref="AK79:AR79"/>
    <mergeCell ref="AK80:AR80"/>
    <mergeCell ref="R81:Z81"/>
    <mergeCell ref="C38:C42"/>
    <mergeCell ref="D38:M42"/>
    <mergeCell ref="N38:W42"/>
    <mergeCell ref="X38:Y42"/>
    <mergeCell ref="Z38:AG42"/>
    <mergeCell ref="AH38:AK38"/>
    <mergeCell ref="AH39:AI42"/>
    <mergeCell ref="AJ39:AK42"/>
    <mergeCell ref="C37:K37"/>
    <mergeCell ref="B7:D23"/>
    <mergeCell ref="AA15:AK16"/>
    <mergeCell ref="K7:AS7"/>
    <mergeCell ref="K8:AS9"/>
    <mergeCell ref="E7:J7"/>
    <mergeCell ref="E8:J9"/>
    <mergeCell ref="E10:J11"/>
    <mergeCell ref="E12:J12"/>
    <mergeCell ref="E13:J14"/>
    <mergeCell ref="E15:J19"/>
    <mergeCell ref="K15:L16"/>
    <mergeCell ref="K10:AS11"/>
    <mergeCell ref="K12:AS12"/>
    <mergeCell ref="K13:AS14"/>
    <mergeCell ref="AL15:AS16"/>
    <mergeCell ref="K17:AS19"/>
    <mergeCell ref="AA20:AS21"/>
    <mergeCell ref="K22:AS23"/>
    <mergeCell ref="AH43:AI43"/>
    <mergeCell ref="AH44:AI44"/>
    <mergeCell ref="AH45:AI45"/>
    <mergeCell ref="AL43:AN43"/>
    <mergeCell ref="AL44:AN44"/>
    <mergeCell ref="AL45:AN45"/>
    <mergeCell ref="AL46:AN46"/>
    <mergeCell ref="AO46:AQ46"/>
    <mergeCell ref="AL47:AN47"/>
    <mergeCell ref="D51:M51"/>
    <mergeCell ref="D52:M52"/>
    <mergeCell ref="X44:Y44"/>
    <mergeCell ref="X45:Y45"/>
    <mergeCell ref="X46:Y46"/>
    <mergeCell ref="X47:Y47"/>
    <mergeCell ref="X48:Y48"/>
    <mergeCell ref="X49:Y49"/>
    <mergeCell ref="X50:Y50"/>
    <mergeCell ref="X51:Y51"/>
    <mergeCell ref="X52:Y52"/>
    <mergeCell ref="D46:M46"/>
    <mergeCell ref="D47:M47"/>
    <mergeCell ref="D48:M48"/>
    <mergeCell ref="D49:M49"/>
    <mergeCell ref="D50:M50"/>
    <mergeCell ref="Z46:AG46"/>
    <mergeCell ref="Z47:AG47"/>
    <mergeCell ref="Z48:AG48"/>
    <mergeCell ref="Z49:AG49"/>
    <mergeCell ref="Z50:AG50"/>
    <mergeCell ref="Z51:AG51"/>
    <mergeCell ref="AJ46:AK46"/>
    <mergeCell ref="AJ47:AK47"/>
    <mergeCell ref="AJ48:AK48"/>
    <mergeCell ref="AJ49:AK49"/>
    <mergeCell ref="AJ50:AK50"/>
    <mergeCell ref="AH46:AI46"/>
    <mergeCell ref="AH47:AI47"/>
    <mergeCell ref="AH48:AI48"/>
    <mergeCell ref="AH49:AI49"/>
    <mergeCell ref="AH50:AI50"/>
    <mergeCell ref="AL61:AN61"/>
    <mergeCell ref="AO61:AQ61"/>
    <mergeCell ref="D62:M62"/>
    <mergeCell ref="X62:Y62"/>
    <mergeCell ref="Z62:AG62"/>
    <mergeCell ref="AH62:AI62"/>
    <mergeCell ref="AJ62:AK62"/>
    <mergeCell ref="D61:M61"/>
    <mergeCell ref="X61:Y61"/>
    <mergeCell ref="Z61:AG61"/>
    <mergeCell ref="AH61:AI61"/>
    <mergeCell ref="AJ61:AK61"/>
    <mergeCell ref="AO63:AQ63"/>
    <mergeCell ref="D64:M64"/>
    <mergeCell ref="X64:Y64"/>
    <mergeCell ref="Z64:AG64"/>
    <mergeCell ref="AH64:AI64"/>
    <mergeCell ref="AJ64:AK64"/>
    <mergeCell ref="AL64:AN64"/>
    <mergeCell ref="AO64:AQ64"/>
    <mergeCell ref="D63:M63"/>
    <mergeCell ref="X63:Y63"/>
    <mergeCell ref="Z63:AG63"/>
    <mergeCell ref="AH63:AI63"/>
    <mergeCell ref="AJ63:AK63"/>
    <mergeCell ref="D65:M65"/>
    <mergeCell ref="X65:Y65"/>
    <mergeCell ref="Z65:AG65"/>
    <mergeCell ref="AH65:AI65"/>
    <mergeCell ref="AJ65:AK65"/>
    <mergeCell ref="D66:M66"/>
    <mergeCell ref="C56:C60"/>
    <mergeCell ref="D56:M60"/>
    <mergeCell ref="N56:W60"/>
    <mergeCell ref="X56:Y60"/>
    <mergeCell ref="Z56:AG60"/>
    <mergeCell ref="AH56:AK56"/>
    <mergeCell ref="AH57:AI60"/>
    <mergeCell ref="AJ57:AK60"/>
    <mergeCell ref="J81:M81"/>
    <mergeCell ref="D77:I77"/>
    <mergeCell ref="D78:I78"/>
    <mergeCell ref="D79:I79"/>
    <mergeCell ref="D80:I80"/>
    <mergeCell ref="D81:I81"/>
    <mergeCell ref="C74:C76"/>
    <mergeCell ref="AL69:AN69"/>
    <mergeCell ref="AO69:AQ69"/>
    <mergeCell ref="D70:M70"/>
    <mergeCell ref="X70:Y70"/>
    <mergeCell ref="Z70:AG70"/>
    <mergeCell ref="AH70:AI70"/>
    <mergeCell ref="AJ70:AK70"/>
    <mergeCell ref="AL70:AN70"/>
    <mergeCell ref="AO70:AQ70"/>
    <mergeCell ref="D69:M69"/>
    <mergeCell ref="X69:Y69"/>
    <mergeCell ref="Z69:AG69"/>
    <mergeCell ref="AH69:AI69"/>
    <mergeCell ref="AJ69:AK69"/>
    <mergeCell ref="D74:I76"/>
    <mergeCell ref="C73:J73"/>
    <mergeCell ref="C4:AN4"/>
    <mergeCell ref="AC5:AP5"/>
    <mergeCell ref="C53:M53"/>
    <mergeCell ref="N53:W53"/>
    <mergeCell ref="X53:Y53"/>
    <mergeCell ref="C71:M71"/>
    <mergeCell ref="N71:W71"/>
    <mergeCell ref="X71:Y71"/>
    <mergeCell ref="AL67:AN67"/>
    <mergeCell ref="AO67:AQ67"/>
    <mergeCell ref="D68:M68"/>
    <mergeCell ref="X68:Y68"/>
    <mergeCell ref="Z68:AG68"/>
    <mergeCell ref="AH68:AI68"/>
    <mergeCell ref="AJ68:AK68"/>
    <mergeCell ref="AL68:AN68"/>
    <mergeCell ref="AO68:AQ68"/>
    <mergeCell ref="D67:M67"/>
    <mergeCell ref="X67:Y67"/>
    <mergeCell ref="Z67:AG67"/>
    <mergeCell ref="AH67:AI67"/>
    <mergeCell ref="AJ67:AK67"/>
    <mergeCell ref="AL65:AN65"/>
    <mergeCell ref="AO65:AQ65"/>
    <mergeCell ref="C117:K118"/>
    <mergeCell ref="L117:T118"/>
    <mergeCell ref="U117:AC118"/>
    <mergeCell ref="AD117:AL118"/>
    <mergeCell ref="C106:T106"/>
    <mergeCell ref="U106:AL106"/>
    <mergeCell ref="C107:K108"/>
    <mergeCell ref="L107:T108"/>
    <mergeCell ref="U107:AC108"/>
    <mergeCell ref="AD107:AL108"/>
    <mergeCell ref="C112:K113"/>
    <mergeCell ref="L112:T113"/>
    <mergeCell ref="U112:AC113"/>
    <mergeCell ref="AD112:AL113"/>
    <mergeCell ref="C116:T116"/>
    <mergeCell ref="U116:AL116"/>
    <mergeCell ref="D33:AN34"/>
    <mergeCell ref="C26:AL27"/>
    <mergeCell ref="C111:T111"/>
    <mergeCell ref="U111:AL111"/>
    <mergeCell ref="AB87:AC88"/>
    <mergeCell ref="C87:Q88"/>
    <mergeCell ref="C91:Q92"/>
    <mergeCell ref="V87:W88"/>
    <mergeCell ref="C89:Q90"/>
    <mergeCell ref="R87:U88"/>
    <mergeCell ref="R89:U90"/>
    <mergeCell ref="R91:U92"/>
    <mergeCell ref="V89:W90"/>
    <mergeCell ref="V91:W92"/>
    <mergeCell ref="X87:AA88"/>
    <mergeCell ref="X89:AA90"/>
    <mergeCell ref="X91:AA92"/>
    <mergeCell ref="D82:I82"/>
    <mergeCell ref="D83:I83"/>
    <mergeCell ref="D84:I84"/>
    <mergeCell ref="J82:M82"/>
    <mergeCell ref="J83:M83"/>
    <mergeCell ref="J84:M84"/>
    <mergeCell ref="J80:M80"/>
    <mergeCell ref="AO50:AQ50"/>
    <mergeCell ref="AJ51:AK51"/>
    <mergeCell ref="AO51:AQ51"/>
    <mergeCell ref="AL51:AN51"/>
    <mergeCell ref="AH51:AI51"/>
    <mergeCell ref="AL48:AN48"/>
    <mergeCell ref="AL49:AN49"/>
    <mergeCell ref="AL50:AN50"/>
    <mergeCell ref="Z98:AG100"/>
    <mergeCell ref="AH98:AN100"/>
    <mergeCell ref="AO98:AQ100"/>
    <mergeCell ref="AL62:AN62"/>
    <mergeCell ref="AO62:AQ62"/>
    <mergeCell ref="AL56:AN60"/>
    <mergeCell ref="AO56:AR60"/>
    <mergeCell ref="R83:Z83"/>
    <mergeCell ref="AK83:AR83"/>
    <mergeCell ref="X66:Y66"/>
    <mergeCell ref="Z66:AG66"/>
    <mergeCell ref="AH66:AI66"/>
    <mergeCell ref="AJ66:AK66"/>
    <mergeCell ref="AL66:AN66"/>
    <mergeCell ref="AO66:AQ66"/>
    <mergeCell ref="AL63:AN63"/>
    <mergeCell ref="X43:Y43"/>
    <mergeCell ref="N82:Q82"/>
    <mergeCell ref="R82:Z82"/>
    <mergeCell ref="N83:Q83"/>
    <mergeCell ref="AK81:AR81"/>
    <mergeCell ref="AK82:AR82"/>
    <mergeCell ref="AB89:AC90"/>
    <mergeCell ref="AB91:AC92"/>
    <mergeCell ref="AD87:AG88"/>
    <mergeCell ref="AH87:AI88"/>
    <mergeCell ref="AJ87:AM88"/>
    <mergeCell ref="AN87:AO88"/>
    <mergeCell ref="AD89:AG90"/>
    <mergeCell ref="AH89:AI90"/>
    <mergeCell ref="AJ89:AM90"/>
    <mergeCell ref="AN89:AO90"/>
    <mergeCell ref="Z52:AG52"/>
    <mergeCell ref="AH52:AI52"/>
    <mergeCell ref="AJ52:AK52"/>
    <mergeCell ref="AL52:AN52"/>
    <mergeCell ref="AO52:AQ52"/>
    <mergeCell ref="AO47:AQ47"/>
    <mergeCell ref="AO48:AQ48"/>
    <mergeCell ref="AO49:AQ49"/>
  </mergeCells>
  <phoneticPr fontId="3"/>
  <dataValidations count="1">
    <dataValidation type="list" allowBlank="1" showInputMessage="1" showErrorMessage="1" sqref="AL15" xr:uid="{3D9385A3-FA36-4C81-895C-732B432A9A58}">
      <formula1>"都・道・府・県,都,道,府,県"</formula1>
    </dataValidation>
  </dataValidations>
  <pageMargins left="0.7" right="0.7" top="0.75" bottom="0.75" header="0.3" footer="0.3"/>
  <pageSetup paperSize="9" scale="58" fitToHeight="0" orientation="portrait" r:id="rId1"/>
  <rowBreaks count="1" manualBreakCount="1">
    <brk id="72" min="1"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2</xdr:col>
                    <xdr:colOff>0</xdr:colOff>
                    <xdr:row>27</xdr:row>
                    <xdr:rowOff>200025</xdr:rowOff>
                  </from>
                  <to>
                    <xdr:col>3</xdr:col>
                    <xdr:colOff>76200</xdr:colOff>
                    <xdr:row>29</xdr:row>
                    <xdr:rowOff>85725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2</xdr:col>
                    <xdr:colOff>0</xdr:colOff>
                    <xdr:row>28</xdr:row>
                    <xdr:rowOff>219075</xdr:rowOff>
                  </from>
                  <to>
                    <xdr:col>3</xdr:col>
                    <xdr:colOff>76200</xdr:colOff>
                    <xdr:row>30</xdr:row>
                    <xdr:rowOff>123825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0</xdr:colOff>
                    <xdr:row>29</xdr:row>
                    <xdr:rowOff>219075</xdr:rowOff>
                  </from>
                  <to>
                    <xdr:col>3</xdr:col>
                    <xdr:colOff>76200</xdr:colOff>
                    <xdr:row>31</xdr:row>
                    <xdr:rowOff>123825</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2</xdr:col>
                    <xdr:colOff>0</xdr:colOff>
                    <xdr:row>30</xdr:row>
                    <xdr:rowOff>219075</xdr:rowOff>
                  </from>
                  <to>
                    <xdr:col>3</xdr:col>
                    <xdr:colOff>76200</xdr:colOff>
                    <xdr:row>32</xdr:row>
                    <xdr:rowOff>95250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2</xdr:col>
                    <xdr:colOff>0</xdr:colOff>
                    <xdr:row>32</xdr:row>
                    <xdr:rowOff>0</xdr:rowOff>
                  </from>
                  <to>
                    <xdr:col>3</xdr:col>
                    <xdr:colOff>76200</xdr:colOff>
                    <xdr:row>33</xdr:row>
                    <xdr:rowOff>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2</xdr:col>
                    <xdr:colOff>0</xdr:colOff>
                    <xdr:row>124</xdr:row>
                    <xdr:rowOff>200025</xdr:rowOff>
                  </from>
                  <to>
                    <xdr:col>3</xdr:col>
                    <xdr:colOff>95250</xdr:colOff>
                    <xdr:row>126</xdr:row>
                    <xdr:rowOff>28575</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2</xdr:col>
                    <xdr:colOff>0</xdr:colOff>
                    <xdr:row>125</xdr:row>
                    <xdr:rowOff>200025</xdr:rowOff>
                  </from>
                  <to>
                    <xdr:col>3</xdr:col>
                    <xdr:colOff>95250</xdr:colOff>
                    <xdr:row>127</xdr:row>
                    <xdr:rowOff>57150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2</xdr:col>
                    <xdr:colOff>0</xdr:colOff>
                    <xdr:row>126</xdr:row>
                    <xdr:rowOff>190500</xdr:rowOff>
                  </from>
                  <to>
                    <xdr:col>3</xdr:col>
                    <xdr:colOff>95250</xdr:colOff>
                    <xdr:row>128</xdr:row>
                    <xdr:rowOff>57150</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2</xdr:col>
                    <xdr:colOff>0</xdr:colOff>
                    <xdr:row>127</xdr:row>
                    <xdr:rowOff>200025</xdr:rowOff>
                  </from>
                  <to>
                    <xdr:col>3</xdr:col>
                    <xdr:colOff>95250</xdr:colOff>
                    <xdr:row>129</xdr:row>
                    <xdr:rowOff>57150</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2</xdr:col>
                    <xdr:colOff>0</xdr:colOff>
                    <xdr:row>26</xdr:row>
                    <xdr:rowOff>142875</xdr:rowOff>
                  </from>
                  <to>
                    <xdr:col>3</xdr:col>
                    <xdr:colOff>0</xdr:colOff>
                    <xdr:row>28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A6B04162-84F9-4BBE-BAE0-C475D34E751E}">
          <x14:formula1>
            <xm:f>'参照先（光熱費）'!$A$2:$A$62</xm:f>
          </x14:formula1>
          <xm:sqref>Z72:AG72 Z43:AG52</xm:sqref>
        </x14:dataValidation>
        <x14:dataValidation type="list" allowBlank="1" showInputMessage="1" showErrorMessage="1" xr:uid="{0C5F5E17-29DF-4009-9DBA-44C3C54814DA}">
          <x14:formula1>
            <xm:f>'参照先（燃料費）'!$E$2:$E$5</xm:f>
          </x14:formula1>
          <xm:sqref>N77:N86</xm:sqref>
        </x14:dataValidation>
        <x14:dataValidation type="list" allowBlank="1" showInputMessage="1" showErrorMessage="1" xr:uid="{B4B03AC4-D481-4AE3-A653-FCAE2B9BF201}">
          <x14:formula1>
            <xm:f>'参照先（燃料費）'!$A$2:$A$62</xm:f>
          </x14:formula1>
          <xm:sqref>AK77:AR86</xm:sqref>
        </x14:dataValidation>
        <x14:dataValidation type="list" allowBlank="1" showInputMessage="1" showErrorMessage="1" xr:uid="{7F062545-CE10-415F-A844-2C49D3275131}">
          <x14:formula1>
            <xm:f>'参照先（光熱費）'!$E$2:$E$4</xm:f>
          </x14:formula1>
          <xm:sqref>X43:Y52 X61:Y70</xm:sqref>
        </x14:dataValidation>
        <x14:dataValidation type="list" allowBlank="1" showInputMessage="1" showErrorMessage="1" xr:uid="{92C42068-FF97-47EA-B628-C834DD25DEAF}">
          <x14:formula1>
            <xm:f>'参照先（燃料費）'!$C$2:$C$6</xm:f>
          </x14:formula1>
          <xm:sqref>J77:M86</xm:sqref>
        </x14:dataValidation>
        <x14:dataValidation type="list" allowBlank="1" showInputMessage="1" showErrorMessage="1" xr:uid="{73D8DAA3-CFC0-4F63-910C-3BE8077874B3}">
          <x14:formula1>
            <xm:f>'参照先（食材費）'!$A$2:$A$34</xm:f>
          </x14:formula1>
          <xm:sqref>Z61:AG70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CA9B-0DCC-4DEF-BA70-F3E579D5673B}">
  <sheetPr>
    <pageSetUpPr fitToPage="1"/>
  </sheetPr>
  <dimension ref="B1:AS130"/>
  <sheetViews>
    <sheetView view="pageBreakPreview" zoomScale="90" zoomScaleNormal="90" zoomScaleSheetLayoutView="90" workbookViewId="0">
      <selection activeCell="C5" sqref="C5"/>
    </sheetView>
  </sheetViews>
  <sheetFormatPr defaultRowHeight="13.5"/>
  <cols>
    <col min="1" max="1" width="2.375" style="203" customWidth="1"/>
    <col min="2" max="2" width="1.875" style="203" customWidth="1"/>
    <col min="3" max="3" width="3.875" style="203" customWidth="1"/>
    <col min="4" max="9" width="3.125" style="203" customWidth="1"/>
    <col min="10" max="13" width="3.625" style="203" customWidth="1"/>
    <col min="14" max="26" width="3.125" style="203" customWidth="1"/>
    <col min="27" max="27" width="4.125" style="203" customWidth="1"/>
    <col min="28" max="44" width="3.125" style="203" customWidth="1"/>
    <col min="45" max="45" width="1.5" style="203" customWidth="1"/>
    <col min="46" max="51" width="3.125" style="203" customWidth="1"/>
    <col min="52" max="16384" width="9" style="203"/>
  </cols>
  <sheetData>
    <row r="1" spans="2:45" ht="14.25" thickBot="1"/>
    <row r="2" spans="2:45" ht="14.25">
      <c r="B2" s="220"/>
      <c r="C2" s="221" t="s">
        <v>181</v>
      </c>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3"/>
    </row>
    <row r="3" spans="2:45">
      <c r="B3" s="224"/>
      <c r="AS3" s="225"/>
    </row>
    <row r="4" spans="2:45" s="216" customFormat="1" ht="27" customHeight="1">
      <c r="B4" s="226"/>
      <c r="C4" s="737" t="s">
        <v>263</v>
      </c>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S4" s="227"/>
    </row>
    <row r="5" spans="2:45" ht="14.25" customHeight="1">
      <c r="B5" s="224"/>
      <c r="AC5" s="721" t="s">
        <v>182</v>
      </c>
      <c r="AD5" s="721"/>
      <c r="AE5" s="721"/>
      <c r="AF5" s="721"/>
      <c r="AG5" s="721"/>
      <c r="AH5" s="721"/>
      <c r="AI5" s="721"/>
      <c r="AJ5" s="721"/>
      <c r="AK5" s="721"/>
      <c r="AL5" s="721"/>
      <c r="AM5" s="721"/>
      <c r="AN5" s="721"/>
      <c r="AO5" s="721"/>
      <c r="AP5" s="721"/>
      <c r="AS5" s="225"/>
    </row>
    <row r="6" spans="2:45" ht="19.5" customHeight="1" thickBot="1">
      <c r="B6" s="224"/>
      <c r="C6" s="233" t="s">
        <v>252</v>
      </c>
      <c r="Y6" s="228"/>
      <c r="Z6" s="228"/>
      <c r="AA6" s="228"/>
      <c r="AB6" s="228"/>
      <c r="AC6" s="228"/>
      <c r="AD6" s="228"/>
      <c r="AE6" s="228"/>
      <c r="AF6" s="228"/>
      <c r="AG6" s="228"/>
      <c r="AH6" s="228"/>
      <c r="AI6" s="228"/>
      <c r="AJ6" s="228"/>
      <c r="AK6" s="228"/>
      <c r="AS6" s="225"/>
    </row>
    <row r="7" spans="2:45" ht="15.75" customHeight="1">
      <c r="B7" s="738" t="s">
        <v>183</v>
      </c>
      <c r="C7" s="739"/>
      <c r="D7" s="740"/>
      <c r="E7" s="747" t="s">
        <v>4</v>
      </c>
      <c r="F7" s="748"/>
      <c r="G7" s="748"/>
      <c r="H7" s="748"/>
      <c r="I7" s="748"/>
      <c r="J7" s="748"/>
      <c r="K7" s="780" t="s">
        <v>165</v>
      </c>
      <c r="L7" s="781"/>
      <c r="M7" s="781"/>
      <c r="N7" s="781"/>
      <c r="O7" s="781"/>
      <c r="P7" s="781"/>
      <c r="Q7" s="781"/>
      <c r="R7" s="781"/>
      <c r="S7" s="781"/>
      <c r="T7" s="781"/>
      <c r="U7" s="781"/>
      <c r="V7" s="781"/>
      <c r="W7" s="781"/>
      <c r="X7" s="781"/>
      <c r="Y7" s="781"/>
      <c r="Z7" s="781"/>
      <c r="AA7" s="781"/>
      <c r="AB7" s="781"/>
      <c r="AC7" s="781"/>
      <c r="AD7" s="781"/>
      <c r="AE7" s="781"/>
      <c r="AF7" s="781"/>
      <c r="AG7" s="781"/>
      <c r="AH7" s="781"/>
      <c r="AI7" s="781"/>
      <c r="AJ7" s="781"/>
      <c r="AK7" s="781"/>
      <c r="AL7" s="781"/>
      <c r="AM7" s="781"/>
      <c r="AN7" s="781"/>
      <c r="AO7" s="781"/>
      <c r="AP7" s="781"/>
      <c r="AQ7" s="781"/>
      <c r="AR7" s="781"/>
      <c r="AS7" s="782"/>
    </row>
    <row r="8" spans="2:45" ht="15.75" customHeight="1">
      <c r="B8" s="741"/>
      <c r="C8" s="742"/>
      <c r="D8" s="743"/>
      <c r="E8" s="749" t="s">
        <v>186</v>
      </c>
      <c r="F8" s="750"/>
      <c r="G8" s="750"/>
      <c r="H8" s="750"/>
      <c r="I8" s="750"/>
      <c r="J8" s="750"/>
      <c r="K8" s="783" t="s">
        <v>219</v>
      </c>
      <c r="L8" s="784"/>
      <c r="M8" s="784"/>
      <c r="N8" s="784"/>
      <c r="O8" s="784"/>
      <c r="P8" s="784"/>
      <c r="Q8" s="784"/>
      <c r="R8" s="784"/>
      <c r="S8" s="784"/>
      <c r="T8" s="784"/>
      <c r="U8" s="784"/>
      <c r="V8" s="784"/>
      <c r="W8" s="784"/>
      <c r="X8" s="784"/>
      <c r="Y8" s="784"/>
      <c r="Z8" s="784"/>
      <c r="AA8" s="784"/>
      <c r="AB8" s="784"/>
      <c r="AC8" s="784"/>
      <c r="AD8" s="784"/>
      <c r="AE8" s="784"/>
      <c r="AF8" s="784"/>
      <c r="AG8" s="784"/>
      <c r="AH8" s="784"/>
      <c r="AI8" s="784"/>
      <c r="AJ8" s="784"/>
      <c r="AK8" s="784"/>
      <c r="AL8" s="784"/>
      <c r="AM8" s="784"/>
      <c r="AN8" s="784"/>
      <c r="AO8" s="784"/>
      <c r="AP8" s="784"/>
      <c r="AQ8" s="784"/>
      <c r="AR8" s="784"/>
      <c r="AS8" s="785"/>
    </row>
    <row r="9" spans="2:45" ht="15.75" customHeight="1" thickBot="1">
      <c r="B9" s="741"/>
      <c r="C9" s="742"/>
      <c r="D9" s="743"/>
      <c r="E9" s="582"/>
      <c r="F9" s="723"/>
      <c r="G9" s="723"/>
      <c r="H9" s="723"/>
      <c r="I9" s="723"/>
      <c r="J9" s="723"/>
      <c r="K9" s="786"/>
      <c r="L9" s="787"/>
      <c r="M9" s="787"/>
      <c r="N9" s="787"/>
      <c r="O9" s="787"/>
      <c r="P9" s="787"/>
      <c r="Q9" s="787"/>
      <c r="R9" s="787"/>
      <c r="S9" s="787"/>
      <c r="T9" s="787"/>
      <c r="U9" s="787"/>
      <c r="V9" s="787"/>
      <c r="W9" s="787"/>
      <c r="X9" s="787"/>
      <c r="Y9" s="787"/>
      <c r="Z9" s="787"/>
      <c r="AA9" s="787"/>
      <c r="AB9" s="787"/>
      <c r="AC9" s="787"/>
      <c r="AD9" s="787"/>
      <c r="AE9" s="787"/>
      <c r="AF9" s="787"/>
      <c r="AG9" s="787"/>
      <c r="AH9" s="787"/>
      <c r="AI9" s="787"/>
      <c r="AJ9" s="787"/>
      <c r="AK9" s="787"/>
      <c r="AL9" s="787"/>
      <c r="AM9" s="787"/>
      <c r="AN9" s="787"/>
      <c r="AO9" s="787"/>
      <c r="AP9" s="787"/>
      <c r="AQ9" s="787"/>
      <c r="AR9" s="787"/>
      <c r="AS9" s="788"/>
    </row>
    <row r="10" spans="2:45" ht="15.75" customHeight="1">
      <c r="B10" s="741"/>
      <c r="C10" s="742"/>
      <c r="D10" s="743"/>
      <c r="E10" s="751" t="s">
        <v>184</v>
      </c>
      <c r="F10" s="752"/>
      <c r="G10" s="752"/>
      <c r="H10" s="752"/>
      <c r="I10" s="752"/>
      <c r="J10" s="752"/>
      <c r="K10" s="759" t="s">
        <v>172</v>
      </c>
      <c r="L10" s="760"/>
      <c r="M10" s="760"/>
      <c r="N10" s="760"/>
      <c r="O10" s="760"/>
      <c r="P10" s="760"/>
      <c r="Q10" s="760"/>
      <c r="R10" s="760"/>
      <c r="S10" s="760"/>
      <c r="T10" s="760"/>
      <c r="U10" s="760"/>
      <c r="V10" s="760"/>
      <c r="W10" s="760"/>
      <c r="X10" s="760"/>
      <c r="Y10" s="760"/>
      <c r="Z10" s="760"/>
      <c r="AA10" s="760"/>
      <c r="AB10" s="760"/>
      <c r="AC10" s="760"/>
      <c r="AD10" s="760"/>
      <c r="AE10" s="760"/>
      <c r="AF10" s="760"/>
      <c r="AG10" s="760"/>
      <c r="AH10" s="760"/>
      <c r="AI10" s="760"/>
      <c r="AJ10" s="760"/>
      <c r="AK10" s="760"/>
      <c r="AL10" s="760"/>
      <c r="AM10" s="760"/>
      <c r="AN10" s="760"/>
      <c r="AO10" s="760"/>
      <c r="AP10" s="760"/>
      <c r="AQ10" s="760"/>
      <c r="AR10" s="760"/>
      <c r="AS10" s="789"/>
    </row>
    <row r="11" spans="2:45" ht="15.75" customHeight="1">
      <c r="B11" s="741"/>
      <c r="C11" s="742"/>
      <c r="D11" s="743"/>
      <c r="E11" s="753"/>
      <c r="F11" s="754"/>
      <c r="G11" s="754"/>
      <c r="H11" s="754"/>
      <c r="I11" s="754"/>
      <c r="J11" s="754"/>
      <c r="K11" s="762"/>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763"/>
      <c r="AK11" s="763"/>
      <c r="AL11" s="763"/>
      <c r="AM11" s="763"/>
      <c r="AN11" s="763"/>
      <c r="AO11" s="763"/>
      <c r="AP11" s="763"/>
      <c r="AQ11" s="763"/>
      <c r="AR11" s="763"/>
      <c r="AS11" s="790"/>
    </row>
    <row r="12" spans="2:45" ht="15.75" customHeight="1">
      <c r="B12" s="741"/>
      <c r="C12" s="742"/>
      <c r="D12" s="743"/>
      <c r="E12" s="755" t="s">
        <v>4</v>
      </c>
      <c r="F12" s="756"/>
      <c r="G12" s="756"/>
      <c r="H12" s="756"/>
      <c r="I12" s="756"/>
      <c r="J12" s="756"/>
      <c r="K12" s="791" t="s">
        <v>220</v>
      </c>
      <c r="L12" s="792"/>
      <c r="M12" s="792"/>
      <c r="N12" s="792"/>
      <c r="O12" s="792"/>
      <c r="P12" s="792"/>
      <c r="Q12" s="792"/>
      <c r="R12" s="792"/>
      <c r="S12" s="792"/>
      <c r="T12" s="792"/>
      <c r="U12" s="792"/>
      <c r="V12" s="792"/>
      <c r="W12" s="792"/>
      <c r="X12" s="792"/>
      <c r="Y12" s="792"/>
      <c r="Z12" s="792"/>
      <c r="AA12" s="792"/>
      <c r="AB12" s="792"/>
      <c r="AC12" s="792"/>
      <c r="AD12" s="792"/>
      <c r="AE12" s="792"/>
      <c r="AF12" s="792"/>
      <c r="AG12" s="792"/>
      <c r="AH12" s="792"/>
      <c r="AI12" s="792"/>
      <c r="AJ12" s="792"/>
      <c r="AK12" s="792"/>
      <c r="AL12" s="792"/>
      <c r="AM12" s="792"/>
      <c r="AN12" s="792"/>
      <c r="AO12" s="792"/>
      <c r="AP12" s="792"/>
      <c r="AQ12" s="792"/>
      <c r="AR12" s="792"/>
      <c r="AS12" s="793"/>
    </row>
    <row r="13" spans="2:45" ht="15.75" customHeight="1">
      <c r="B13" s="741"/>
      <c r="C13" s="742"/>
      <c r="D13" s="743"/>
      <c r="E13" s="749" t="s">
        <v>185</v>
      </c>
      <c r="F13" s="750"/>
      <c r="G13" s="750"/>
      <c r="H13" s="750"/>
      <c r="I13" s="750"/>
      <c r="J13" s="750"/>
      <c r="K13" s="783" t="s">
        <v>170</v>
      </c>
      <c r="L13" s="784"/>
      <c r="M13" s="784"/>
      <c r="N13" s="784"/>
      <c r="O13" s="784"/>
      <c r="P13" s="784"/>
      <c r="Q13" s="784"/>
      <c r="R13" s="784"/>
      <c r="S13" s="784"/>
      <c r="T13" s="784"/>
      <c r="U13" s="784"/>
      <c r="V13" s="784"/>
      <c r="W13" s="784"/>
      <c r="X13" s="784"/>
      <c r="Y13" s="784"/>
      <c r="Z13" s="784"/>
      <c r="AA13" s="784"/>
      <c r="AB13" s="784"/>
      <c r="AC13" s="784"/>
      <c r="AD13" s="784"/>
      <c r="AE13" s="784"/>
      <c r="AF13" s="784"/>
      <c r="AG13" s="784"/>
      <c r="AH13" s="784"/>
      <c r="AI13" s="784"/>
      <c r="AJ13" s="784"/>
      <c r="AK13" s="784"/>
      <c r="AL13" s="784"/>
      <c r="AM13" s="784"/>
      <c r="AN13" s="784"/>
      <c r="AO13" s="784"/>
      <c r="AP13" s="784"/>
      <c r="AQ13" s="784"/>
      <c r="AR13" s="784"/>
      <c r="AS13" s="785"/>
    </row>
    <row r="14" spans="2:45" ht="15.75" customHeight="1" thickBot="1">
      <c r="B14" s="741"/>
      <c r="C14" s="742"/>
      <c r="D14" s="743"/>
      <c r="E14" s="582"/>
      <c r="F14" s="723"/>
      <c r="G14" s="723"/>
      <c r="H14" s="723"/>
      <c r="I14" s="723"/>
      <c r="J14" s="723"/>
      <c r="K14" s="786"/>
      <c r="L14" s="787"/>
      <c r="M14" s="787"/>
      <c r="N14" s="787"/>
      <c r="O14" s="787"/>
      <c r="P14" s="787"/>
      <c r="Q14" s="787"/>
      <c r="R14" s="787"/>
      <c r="S14" s="787"/>
      <c r="T14" s="787"/>
      <c r="U14" s="787"/>
      <c r="V14" s="787"/>
      <c r="W14" s="787"/>
      <c r="X14" s="787"/>
      <c r="Y14" s="787"/>
      <c r="Z14" s="787"/>
      <c r="AA14" s="787"/>
      <c r="AB14" s="787"/>
      <c r="AC14" s="787"/>
      <c r="AD14" s="787"/>
      <c r="AE14" s="787"/>
      <c r="AF14" s="787"/>
      <c r="AG14" s="787"/>
      <c r="AH14" s="787"/>
      <c r="AI14" s="787"/>
      <c r="AJ14" s="787"/>
      <c r="AK14" s="787"/>
      <c r="AL14" s="787"/>
      <c r="AM14" s="787"/>
      <c r="AN14" s="787"/>
      <c r="AO14" s="787"/>
      <c r="AP14" s="787"/>
      <c r="AQ14" s="787"/>
      <c r="AR14" s="787"/>
      <c r="AS14" s="788"/>
    </row>
    <row r="15" spans="2:45" ht="15.75" customHeight="1">
      <c r="B15" s="741"/>
      <c r="C15" s="742"/>
      <c r="D15" s="743"/>
      <c r="E15" s="635" t="s">
        <v>187</v>
      </c>
      <c r="F15" s="636"/>
      <c r="G15" s="636"/>
      <c r="H15" s="636"/>
      <c r="I15" s="636"/>
      <c r="J15" s="636"/>
      <c r="K15" s="770" t="s">
        <v>8</v>
      </c>
      <c r="L15" s="771"/>
      <c r="M15" s="568" t="s">
        <v>249</v>
      </c>
      <c r="N15" s="569"/>
      <c r="O15" s="569"/>
      <c r="P15" s="569"/>
      <c r="Q15" s="569"/>
      <c r="R15" s="569"/>
      <c r="S15" s="569"/>
      <c r="T15" s="569"/>
      <c r="U15" s="569"/>
      <c r="V15" s="774" t="s">
        <v>188</v>
      </c>
      <c r="W15" s="775"/>
      <c r="X15" s="775"/>
      <c r="Y15" s="775"/>
      <c r="Z15" s="776"/>
      <c r="AA15" s="568" t="s">
        <v>167</v>
      </c>
      <c r="AB15" s="569"/>
      <c r="AC15" s="569"/>
      <c r="AD15" s="569"/>
      <c r="AE15" s="569"/>
      <c r="AF15" s="569"/>
      <c r="AG15" s="569"/>
      <c r="AH15" s="569"/>
      <c r="AI15" s="569"/>
      <c r="AJ15" s="569"/>
      <c r="AK15" s="569"/>
      <c r="AL15" s="794" t="s">
        <v>168</v>
      </c>
      <c r="AM15" s="795"/>
      <c r="AN15" s="795"/>
      <c r="AO15" s="795"/>
      <c r="AP15" s="795"/>
      <c r="AQ15" s="795"/>
      <c r="AR15" s="795"/>
      <c r="AS15" s="796"/>
    </row>
    <row r="16" spans="2:45" ht="15.75" customHeight="1">
      <c r="B16" s="741"/>
      <c r="C16" s="742"/>
      <c r="D16" s="743"/>
      <c r="E16" s="716"/>
      <c r="F16" s="717"/>
      <c r="G16" s="717"/>
      <c r="H16" s="717"/>
      <c r="I16" s="717"/>
      <c r="J16" s="717"/>
      <c r="K16" s="772"/>
      <c r="L16" s="773"/>
      <c r="M16" s="571"/>
      <c r="N16" s="572"/>
      <c r="O16" s="572"/>
      <c r="P16" s="572"/>
      <c r="Q16" s="572"/>
      <c r="R16" s="572"/>
      <c r="S16" s="572"/>
      <c r="T16" s="572"/>
      <c r="U16" s="572"/>
      <c r="V16" s="777"/>
      <c r="W16" s="778"/>
      <c r="X16" s="778"/>
      <c r="Y16" s="778"/>
      <c r="Z16" s="779"/>
      <c r="AA16" s="571"/>
      <c r="AB16" s="572"/>
      <c r="AC16" s="572"/>
      <c r="AD16" s="572"/>
      <c r="AE16" s="572"/>
      <c r="AF16" s="572"/>
      <c r="AG16" s="572"/>
      <c r="AH16" s="572"/>
      <c r="AI16" s="572"/>
      <c r="AJ16" s="572"/>
      <c r="AK16" s="572"/>
      <c r="AL16" s="797"/>
      <c r="AM16" s="798"/>
      <c r="AN16" s="798"/>
      <c r="AO16" s="798"/>
      <c r="AP16" s="798"/>
      <c r="AQ16" s="798"/>
      <c r="AR16" s="798"/>
      <c r="AS16" s="799"/>
    </row>
    <row r="17" spans="2:45" ht="15.75" customHeight="1">
      <c r="B17" s="741"/>
      <c r="C17" s="742"/>
      <c r="D17" s="743"/>
      <c r="E17" s="716"/>
      <c r="F17" s="717"/>
      <c r="G17" s="717"/>
      <c r="H17" s="717"/>
      <c r="I17" s="717"/>
      <c r="J17" s="717"/>
      <c r="K17" s="800" t="s">
        <v>221</v>
      </c>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01"/>
      <c r="AS17" s="802"/>
    </row>
    <row r="18" spans="2:45" ht="15.75" customHeight="1">
      <c r="B18" s="741"/>
      <c r="C18" s="742"/>
      <c r="D18" s="743"/>
      <c r="E18" s="716"/>
      <c r="F18" s="717"/>
      <c r="G18" s="717"/>
      <c r="H18" s="717"/>
      <c r="I18" s="717"/>
      <c r="J18" s="717"/>
      <c r="K18" s="800"/>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1"/>
      <c r="AL18" s="801"/>
      <c r="AM18" s="801"/>
      <c r="AN18" s="801"/>
      <c r="AO18" s="801"/>
      <c r="AP18" s="801"/>
      <c r="AQ18" s="801"/>
      <c r="AR18" s="801"/>
      <c r="AS18" s="802"/>
    </row>
    <row r="19" spans="2:45" ht="15.75" customHeight="1" thickBot="1">
      <c r="B19" s="741"/>
      <c r="C19" s="742"/>
      <c r="D19" s="743"/>
      <c r="E19" s="638"/>
      <c r="F19" s="639"/>
      <c r="G19" s="639"/>
      <c r="H19" s="639"/>
      <c r="I19" s="639"/>
      <c r="J19" s="639"/>
      <c r="K19" s="803"/>
      <c r="L19" s="804"/>
      <c r="M19" s="804"/>
      <c r="N19" s="804"/>
      <c r="O19" s="804"/>
      <c r="P19" s="804"/>
      <c r="Q19" s="804"/>
      <c r="R19" s="804"/>
      <c r="S19" s="804"/>
      <c r="T19" s="804"/>
      <c r="U19" s="804"/>
      <c r="V19" s="804"/>
      <c r="W19" s="804"/>
      <c r="X19" s="804"/>
      <c r="Y19" s="804"/>
      <c r="Z19" s="804"/>
      <c r="AA19" s="804"/>
      <c r="AB19" s="804"/>
      <c r="AC19" s="804"/>
      <c r="AD19" s="804"/>
      <c r="AE19" s="804"/>
      <c r="AF19" s="804"/>
      <c r="AG19" s="804"/>
      <c r="AH19" s="804"/>
      <c r="AI19" s="804"/>
      <c r="AJ19" s="804"/>
      <c r="AK19" s="804"/>
      <c r="AL19" s="804"/>
      <c r="AM19" s="804"/>
      <c r="AN19" s="804"/>
      <c r="AO19" s="804"/>
      <c r="AP19" s="804"/>
      <c r="AQ19" s="804"/>
      <c r="AR19" s="804"/>
      <c r="AS19" s="805"/>
    </row>
    <row r="20" spans="2:45" ht="15.75" customHeight="1">
      <c r="B20" s="741"/>
      <c r="C20" s="742"/>
      <c r="D20" s="743"/>
      <c r="E20" s="580" t="s">
        <v>12</v>
      </c>
      <c r="F20" s="719"/>
      <c r="G20" s="719"/>
      <c r="H20" s="719"/>
      <c r="I20" s="719"/>
      <c r="J20" s="719"/>
      <c r="K20" s="759" t="s">
        <v>250</v>
      </c>
      <c r="L20" s="760"/>
      <c r="M20" s="760"/>
      <c r="N20" s="760"/>
      <c r="O20" s="760"/>
      <c r="P20" s="760"/>
      <c r="Q20" s="760"/>
      <c r="R20" s="760"/>
      <c r="S20" s="760"/>
      <c r="T20" s="760"/>
      <c r="U20" s="761"/>
      <c r="V20" s="765" t="s">
        <v>190</v>
      </c>
      <c r="W20" s="766"/>
      <c r="X20" s="766"/>
      <c r="Y20" s="766"/>
      <c r="Z20" s="766"/>
      <c r="AA20" s="568">
        <v>1234</v>
      </c>
      <c r="AB20" s="569"/>
      <c r="AC20" s="569"/>
      <c r="AD20" s="569"/>
      <c r="AE20" s="569"/>
      <c r="AF20" s="569"/>
      <c r="AG20" s="569"/>
      <c r="AH20" s="569"/>
      <c r="AI20" s="569"/>
      <c r="AJ20" s="569"/>
      <c r="AK20" s="569"/>
      <c r="AL20" s="569"/>
      <c r="AM20" s="569"/>
      <c r="AN20" s="569"/>
      <c r="AO20" s="569"/>
      <c r="AP20" s="569"/>
      <c r="AQ20" s="569"/>
      <c r="AR20" s="569"/>
      <c r="AS20" s="570"/>
    </row>
    <row r="21" spans="2:45" ht="15.75" customHeight="1">
      <c r="B21" s="741"/>
      <c r="C21" s="742"/>
      <c r="D21" s="743"/>
      <c r="E21" s="757"/>
      <c r="F21" s="758"/>
      <c r="G21" s="758"/>
      <c r="H21" s="758"/>
      <c r="I21" s="758"/>
      <c r="J21" s="758"/>
      <c r="K21" s="762"/>
      <c r="L21" s="763"/>
      <c r="M21" s="763"/>
      <c r="N21" s="763"/>
      <c r="O21" s="763"/>
      <c r="P21" s="763"/>
      <c r="Q21" s="763"/>
      <c r="R21" s="763"/>
      <c r="S21" s="763"/>
      <c r="T21" s="763"/>
      <c r="U21" s="764"/>
      <c r="V21" s="767"/>
      <c r="W21" s="768"/>
      <c r="X21" s="768"/>
      <c r="Y21" s="768"/>
      <c r="Z21" s="768"/>
      <c r="AA21" s="571"/>
      <c r="AB21" s="572"/>
      <c r="AC21" s="572"/>
      <c r="AD21" s="572"/>
      <c r="AE21" s="572"/>
      <c r="AF21" s="572"/>
      <c r="AG21" s="572"/>
      <c r="AH21" s="572"/>
      <c r="AI21" s="572"/>
      <c r="AJ21" s="572"/>
      <c r="AK21" s="572"/>
      <c r="AL21" s="572"/>
      <c r="AM21" s="572"/>
      <c r="AN21" s="572"/>
      <c r="AO21" s="572"/>
      <c r="AP21" s="572"/>
      <c r="AQ21" s="572"/>
      <c r="AR21" s="572"/>
      <c r="AS21" s="573"/>
    </row>
    <row r="22" spans="2:45" ht="15.75" customHeight="1">
      <c r="B22" s="741"/>
      <c r="C22" s="742"/>
      <c r="D22" s="743"/>
      <c r="E22" s="769" t="s">
        <v>13</v>
      </c>
      <c r="F22" s="703"/>
      <c r="G22" s="703"/>
      <c r="H22" s="703"/>
      <c r="I22" s="703"/>
      <c r="J22" s="703"/>
      <c r="K22" s="574" t="s">
        <v>174</v>
      </c>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6"/>
    </row>
    <row r="23" spans="2:45" ht="15.75" customHeight="1" thickBot="1">
      <c r="B23" s="744"/>
      <c r="C23" s="745"/>
      <c r="D23" s="746"/>
      <c r="E23" s="615"/>
      <c r="F23" s="616"/>
      <c r="G23" s="616"/>
      <c r="H23" s="616"/>
      <c r="I23" s="616"/>
      <c r="J23" s="616"/>
      <c r="K23" s="577"/>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9"/>
    </row>
    <row r="24" spans="2:45" ht="9.75" customHeight="1">
      <c r="B24" s="224"/>
      <c r="C24" s="229"/>
      <c r="D24" s="229"/>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S24" s="225"/>
    </row>
    <row r="25" spans="2:45" ht="15">
      <c r="B25" s="230"/>
      <c r="C25" s="231" t="s">
        <v>14</v>
      </c>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S25" s="225"/>
    </row>
    <row r="26" spans="2:45" ht="15">
      <c r="B26" s="230"/>
      <c r="C26" s="735" t="s">
        <v>241</v>
      </c>
      <c r="D26" s="735"/>
      <c r="E26" s="735"/>
      <c r="F26" s="735"/>
      <c r="G26" s="735"/>
      <c r="H26" s="735"/>
      <c r="I26" s="735"/>
      <c r="J26" s="735"/>
      <c r="K26" s="735"/>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5"/>
      <c r="AI26" s="735"/>
      <c r="AJ26" s="735"/>
      <c r="AK26" s="735"/>
      <c r="AL26" s="735"/>
      <c r="AM26" s="231"/>
      <c r="AN26" s="231"/>
      <c r="AO26" s="231"/>
      <c r="AS26" s="225"/>
    </row>
    <row r="27" spans="2:45" ht="18.75" customHeight="1">
      <c r="B27" s="230"/>
      <c r="C27" s="735"/>
      <c r="D27" s="735"/>
      <c r="E27" s="735"/>
      <c r="F27" s="735"/>
      <c r="G27" s="735"/>
      <c r="H27" s="735"/>
      <c r="I27" s="735"/>
      <c r="J27" s="735"/>
      <c r="K27" s="735"/>
      <c r="L27" s="735"/>
      <c r="M27" s="735"/>
      <c r="N27" s="735"/>
      <c r="O27" s="735"/>
      <c r="P27" s="735"/>
      <c r="Q27" s="735"/>
      <c r="R27" s="735"/>
      <c r="S27" s="735"/>
      <c r="T27" s="735"/>
      <c r="U27" s="735"/>
      <c r="V27" s="735"/>
      <c r="W27" s="735"/>
      <c r="X27" s="735"/>
      <c r="Y27" s="735"/>
      <c r="Z27" s="735"/>
      <c r="AA27" s="735"/>
      <c r="AB27" s="735"/>
      <c r="AC27" s="735"/>
      <c r="AD27" s="735"/>
      <c r="AE27" s="735"/>
      <c r="AF27" s="735"/>
      <c r="AG27" s="735"/>
      <c r="AH27" s="735"/>
      <c r="AI27" s="735"/>
      <c r="AJ27" s="735"/>
      <c r="AK27" s="735"/>
      <c r="AL27" s="735"/>
      <c r="AM27" s="231"/>
      <c r="AN27" s="231"/>
      <c r="AO27" s="231"/>
      <c r="AS27" s="225"/>
    </row>
    <row r="28" spans="2:45" ht="19.5" customHeight="1">
      <c r="B28" s="230"/>
      <c r="C28" s="232"/>
      <c r="D28" s="231" t="s">
        <v>16</v>
      </c>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S28" s="225"/>
    </row>
    <row r="29" spans="2:45" ht="15">
      <c r="B29" s="230"/>
      <c r="C29" s="232"/>
      <c r="D29" s="231" t="s">
        <v>17</v>
      </c>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3"/>
      <c r="AQ29" s="233"/>
      <c r="AS29" s="225"/>
    </row>
    <row r="30" spans="2:45" ht="15">
      <c r="B30" s="230"/>
      <c r="C30" s="234"/>
      <c r="D30" s="233" t="s">
        <v>18</v>
      </c>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S30" s="225"/>
    </row>
    <row r="31" spans="2:45" ht="15">
      <c r="B31" s="230"/>
      <c r="C31" s="232"/>
      <c r="D31" s="231" t="s">
        <v>191</v>
      </c>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S31" s="225"/>
    </row>
    <row r="32" spans="2:45" ht="15">
      <c r="B32" s="230"/>
      <c r="C32" s="232"/>
      <c r="D32" s="231" t="s">
        <v>20</v>
      </c>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S32" s="225"/>
    </row>
    <row r="33" spans="2:45" ht="27.75" customHeight="1">
      <c r="B33" s="230"/>
      <c r="C33" s="232"/>
      <c r="D33" s="735" t="s">
        <v>192</v>
      </c>
      <c r="E33" s="735"/>
      <c r="F33" s="735"/>
      <c r="G33" s="735"/>
      <c r="H33" s="735"/>
      <c r="I33" s="735"/>
      <c r="J33" s="735"/>
      <c r="K33" s="735"/>
      <c r="L33" s="735"/>
      <c r="M33" s="735"/>
      <c r="N33" s="735"/>
      <c r="O33" s="735"/>
      <c r="P33" s="735"/>
      <c r="Q33" s="735"/>
      <c r="R33" s="735"/>
      <c r="S33" s="735"/>
      <c r="T33" s="735"/>
      <c r="U33" s="735"/>
      <c r="V33" s="735"/>
      <c r="W33" s="735"/>
      <c r="X33" s="735"/>
      <c r="Y33" s="735"/>
      <c r="Z33" s="735"/>
      <c r="AA33" s="735"/>
      <c r="AB33" s="735"/>
      <c r="AC33" s="735"/>
      <c r="AD33" s="735"/>
      <c r="AE33" s="735"/>
      <c r="AF33" s="735"/>
      <c r="AG33" s="735"/>
      <c r="AH33" s="735"/>
      <c r="AI33" s="735"/>
      <c r="AJ33" s="735"/>
      <c r="AK33" s="735"/>
      <c r="AL33" s="735"/>
      <c r="AM33" s="735"/>
      <c r="AN33" s="735"/>
      <c r="AO33" s="231"/>
      <c r="AS33" s="225"/>
    </row>
    <row r="34" spans="2:45" ht="26.25" customHeight="1">
      <c r="B34" s="230"/>
      <c r="C34" s="232"/>
      <c r="D34" s="735"/>
      <c r="E34" s="735"/>
      <c r="F34" s="735"/>
      <c r="G34" s="735"/>
      <c r="H34" s="735"/>
      <c r="I34" s="735"/>
      <c r="J34" s="735"/>
      <c r="K34" s="735"/>
      <c r="L34" s="735"/>
      <c r="M34" s="735"/>
      <c r="N34" s="735"/>
      <c r="O34" s="735"/>
      <c r="P34" s="735"/>
      <c r="Q34" s="735"/>
      <c r="R34" s="735"/>
      <c r="S34" s="735"/>
      <c r="T34" s="735"/>
      <c r="U34" s="735"/>
      <c r="V34" s="735"/>
      <c r="W34" s="735"/>
      <c r="X34" s="735"/>
      <c r="Y34" s="735"/>
      <c r="Z34" s="735"/>
      <c r="AA34" s="735"/>
      <c r="AB34" s="735"/>
      <c r="AC34" s="735"/>
      <c r="AD34" s="735"/>
      <c r="AE34" s="735"/>
      <c r="AF34" s="735"/>
      <c r="AG34" s="735"/>
      <c r="AH34" s="735"/>
      <c r="AI34" s="735"/>
      <c r="AJ34" s="735"/>
      <c r="AK34" s="735"/>
      <c r="AL34" s="735"/>
      <c r="AM34" s="735"/>
      <c r="AN34" s="735"/>
      <c r="AO34" s="231"/>
      <c r="AS34" s="225"/>
    </row>
    <row r="35" spans="2:45">
      <c r="B35" s="224"/>
      <c r="AS35" s="225"/>
    </row>
    <row r="36" spans="2:45" ht="20.25" customHeight="1">
      <c r="B36" s="224"/>
      <c r="C36" s="736" t="s">
        <v>193</v>
      </c>
      <c r="D36" s="736"/>
      <c r="E36" s="736"/>
      <c r="F36" s="736"/>
      <c r="G36" s="736"/>
      <c r="H36" s="736"/>
      <c r="AS36" s="225"/>
    </row>
    <row r="37" spans="2:45" ht="20.25" customHeight="1" thickBot="1">
      <c r="B37" s="224"/>
      <c r="C37" s="682" t="s">
        <v>246</v>
      </c>
      <c r="D37" s="682"/>
      <c r="E37" s="682"/>
      <c r="F37" s="682"/>
      <c r="G37" s="682"/>
      <c r="H37" s="682"/>
      <c r="I37" s="682"/>
      <c r="J37" s="682"/>
      <c r="K37" s="682"/>
      <c r="AS37" s="225"/>
    </row>
    <row r="38" spans="2:45" ht="18" customHeight="1">
      <c r="B38" s="224"/>
      <c r="C38" s="584"/>
      <c r="D38" s="635" t="s">
        <v>42</v>
      </c>
      <c r="E38" s="636"/>
      <c r="F38" s="636"/>
      <c r="G38" s="636"/>
      <c r="H38" s="636"/>
      <c r="I38" s="636"/>
      <c r="J38" s="636"/>
      <c r="K38" s="636"/>
      <c r="L38" s="636"/>
      <c r="M38" s="637"/>
      <c r="N38" s="635" t="s">
        <v>194</v>
      </c>
      <c r="O38" s="719"/>
      <c r="P38" s="719"/>
      <c r="Q38" s="719"/>
      <c r="R38" s="719"/>
      <c r="S38" s="719"/>
      <c r="T38" s="719"/>
      <c r="U38" s="719"/>
      <c r="V38" s="719"/>
      <c r="W38" s="581"/>
      <c r="X38" s="724" t="s">
        <v>195</v>
      </c>
      <c r="Y38" s="724"/>
      <c r="Z38" s="686" t="s">
        <v>196</v>
      </c>
      <c r="AA38" s="687"/>
      <c r="AB38" s="687"/>
      <c r="AC38" s="687"/>
      <c r="AD38" s="687"/>
      <c r="AE38" s="687"/>
      <c r="AF38" s="687"/>
      <c r="AG38" s="688"/>
      <c r="AH38" s="702" t="s">
        <v>197</v>
      </c>
      <c r="AI38" s="702"/>
      <c r="AJ38" s="702"/>
      <c r="AK38" s="702"/>
      <c r="AL38" s="686" t="s">
        <v>200</v>
      </c>
      <c r="AM38" s="687"/>
      <c r="AN38" s="688"/>
      <c r="AO38" s="585" t="s">
        <v>201</v>
      </c>
      <c r="AP38" s="687"/>
      <c r="AQ38" s="687"/>
      <c r="AR38" s="688"/>
      <c r="AS38" s="225"/>
    </row>
    <row r="39" spans="2:45" ht="18" customHeight="1">
      <c r="B39" s="224"/>
      <c r="C39" s="587"/>
      <c r="D39" s="716"/>
      <c r="E39" s="717"/>
      <c r="F39" s="717"/>
      <c r="G39" s="717"/>
      <c r="H39" s="717"/>
      <c r="I39" s="717"/>
      <c r="J39" s="717"/>
      <c r="K39" s="717"/>
      <c r="L39" s="717"/>
      <c r="M39" s="718"/>
      <c r="N39" s="720"/>
      <c r="O39" s="721"/>
      <c r="P39" s="721"/>
      <c r="Q39" s="721"/>
      <c r="R39" s="721"/>
      <c r="S39" s="721"/>
      <c r="T39" s="721"/>
      <c r="U39" s="721"/>
      <c r="V39" s="721"/>
      <c r="W39" s="722"/>
      <c r="X39" s="725"/>
      <c r="Y39" s="725"/>
      <c r="Z39" s="613"/>
      <c r="AA39" s="614"/>
      <c r="AB39" s="614"/>
      <c r="AC39" s="614"/>
      <c r="AD39" s="614"/>
      <c r="AE39" s="614"/>
      <c r="AF39" s="614"/>
      <c r="AG39" s="689"/>
      <c r="AH39" s="703" t="s">
        <v>198</v>
      </c>
      <c r="AI39" s="704"/>
      <c r="AJ39" s="707" t="s">
        <v>199</v>
      </c>
      <c r="AK39" s="708"/>
      <c r="AL39" s="613"/>
      <c r="AM39" s="614"/>
      <c r="AN39" s="689"/>
      <c r="AO39" s="614"/>
      <c r="AP39" s="614"/>
      <c r="AQ39" s="614"/>
      <c r="AR39" s="689"/>
      <c r="AS39" s="225"/>
    </row>
    <row r="40" spans="2:45" ht="18" customHeight="1">
      <c r="B40" s="224"/>
      <c r="C40" s="587"/>
      <c r="D40" s="716"/>
      <c r="E40" s="717"/>
      <c r="F40" s="717"/>
      <c r="G40" s="717"/>
      <c r="H40" s="717"/>
      <c r="I40" s="717"/>
      <c r="J40" s="717"/>
      <c r="K40" s="717"/>
      <c r="L40" s="717"/>
      <c r="M40" s="718"/>
      <c r="N40" s="720"/>
      <c r="O40" s="721"/>
      <c r="P40" s="721"/>
      <c r="Q40" s="721"/>
      <c r="R40" s="721"/>
      <c r="S40" s="721"/>
      <c r="T40" s="721"/>
      <c r="U40" s="721"/>
      <c r="V40" s="721"/>
      <c r="W40" s="722"/>
      <c r="X40" s="725"/>
      <c r="Y40" s="725"/>
      <c r="Z40" s="613"/>
      <c r="AA40" s="614"/>
      <c r="AB40" s="614"/>
      <c r="AC40" s="614"/>
      <c r="AD40" s="614"/>
      <c r="AE40" s="614"/>
      <c r="AF40" s="614"/>
      <c r="AG40" s="689"/>
      <c r="AH40" s="614"/>
      <c r="AI40" s="705"/>
      <c r="AJ40" s="709"/>
      <c r="AK40" s="710"/>
      <c r="AL40" s="613"/>
      <c r="AM40" s="614"/>
      <c r="AN40" s="689"/>
      <c r="AO40" s="614"/>
      <c r="AP40" s="614"/>
      <c r="AQ40" s="614"/>
      <c r="AR40" s="689"/>
      <c r="AS40" s="225"/>
    </row>
    <row r="41" spans="2:45" ht="18" customHeight="1">
      <c r="B41" s="224"/>
      <c r="C41" s="587"/>
      <c r="D41" s="716"/>
      <c r="E41" s="717"/>
      <c r="F41" s="717"/>
      <c r="G41" s="717"/>
      <c r="H41" s="717"/>
      <c r="I41" s="717"/>
      <c r="J41" s="717"/>
      <c r="K41" s="717"/>
      <c r="L41" s="717"/>
      <c r="M41" s="718"/>
      <c r="N41" s="720"/>
      <c r="O41" s="721"/>
      <c r="P41" s="721"/>
      <c r="Q41" s="721"/>
      <c r="R41" s="721"/>
      <c r="S41" s="721"/>
      <c r="T41" s="721"/>
      <c r="U41" s="721"/>
      <c r="V41" s="721"/>
      <c r="W41" s="722"/>
      <c r="X41" s="725"/>
      <c r="Y41" s="725"/>
      <c r="Z41" s="613"/>
      <c r="AA41" s="614"/>
      <c r="AB41" s="614"/>
      <c r="AC41" s="614"/>
      <c r="AD41" s="614"/>
      <c r="AE41" s="614"/>
      <c r="AF41" s="614"/>
      <c r="AG41" s="689"/>
      <c r="AH41" s="614"/>
      <c r="AI41" s="705"/>
      <c r="AJ41" s="709"/>
      <c r="AK41" s="710"/>
      <c r="AL41" s="613"/>
      <c r="AM41" s="614"/>
      <c r="AN41" s="689"/>
      <c r="AO41" s="614"/>
      <c r="AP41" s="614"/>
      <c r="AQ41" s="614"/>
      <c r="AR41" s="689"/>
      <c r="AS41" s="225"/>
    </row>
    <row r="42" spans="2:45" ht="18" customHeight="1" thickBot="1">
      <c r="B42" s="224"/>
      <c r="C42" s="590"/>
      <c r="D42" s="638"/>
      <c r="E42" s="639"/>
      <c r="F42" s="639"/>
      <c r="G42" s="639"/>
      <c r="H42" s="639"/>
      <c r="I42" s="639"/>
      <c r="J42" s="639"/>
      <c r="K42" s="639"/>
      <c r="L42" s="639"/>
      <c r="M42" s="640"/>
      <c r="N42" s="582"/>
      <c r="O42" s="723"/>
      <c r="P42" s="723"/>
      <c r="Q42" s="723"/>
      <c r="R42" s="723"/>
      <c r="S42" s="723"/>
      <c r="T42" s="723"/>
      <c r="U42" s="723"/>
      <c r="V42" s="723"/>
      <c r="W42" s="583"/>
      <c r="X42" s="726"/>
      <c r="Y42" s="726"/>
      <c r="Z42" s="615"/>
      <c r="AA42" s="616"/>
      <c r="AB42" s="616"/>
      <c r="AC42" s="616"/>
      <c r="AD42" s="616"/>
      <c r="AE42" s="616"/>
      <c r="AF42" s="616"/>
      <c r="AG42" s="690"/>
      <c r="AH42" s="616"/>
      <c r="AI42" s="706"/>
      <c r="AJ42" s="711"/>
      <c r="AK42" s="712"/>
      <c r="AL42" s="615"/>
      <c r="AM42" s="616"/>
      <c r="AN42" s="690"/>
      <c r="AO42" s="616"/>
      <c r="AP42" s="616"/>
      <c r="AQ42" s="616"/>
      <c r="AR42" s="690"/>
      <c r="AS42" s="225"/>
    </row>
    <row r="43" spans="2:45" ht="21" customHeight="1">
      <c r="B43" s="224"/>
      <c r="C43" s="243">
        <v>1</v>
      </c>
      <c r="D43" s="693" t="s">
        <v>176</v>
      </c>
      <c r="E43" s="694"/>
      <c r="F43" s="694"/>
      <c r="G43" s="694"/>
      <c r="H43" s="694"/>
      <c r="I43" s="694"/>
      <c r="J43" s="694"/>
      <c r="K43" s="694"/>
      <c r="L43" s="694"/>
      <c r="M43" s="695"/>
      <c r="N43" s="204">
        <v>1</v>
      </c>
      <c r="O43" s="205">
        <v>2</v>
      </c>
      <c r="P43" s="205">
        <v>3</v>
      </c>
      <c r="Q43" s="205">
        <v>4</v>
      </c>
      <c r="R43" s="205">
        <v>5</v>
      </c>
      <c r="S43" s="205">
        <v>6</v>
      </c>
      <c r="T43" s="205">
        <v>7</v>
      </c>
      <c r="U43" s="205">
        <v>8</v>
      </c>
      <c r="V43" s="205">
        <v>9</v>
      </c>
      <c r="W43" s="206">
        <v>0</v>
      </c>
      <c r="X43" s="696" t="s">
        <v>138</v>
      </c>
      <c r="Y43" s="697"/>
      <c r="Z43" s="676" t="s">
        <v>72</v>
      </c>
      <c r="AA43" s="677"/>
      <c r="AB43" s="677"/>
      <c r="AC43" s="677"/>
      <c r="AD43" s="677"/>
      <c r="AE43" s="677"/>
      <c r="AF43" s="677"/>
      <c r="AG43" s="678"/>
      <c r="AH43" s="732">
        <v>8</v>
      </c>
      <c r="AI43" s="733"/>
      <c r="AJ43" s="733"/>
      <c r="AK43" s="734"/>
      <c r="AL43" s="329">
        <f>IFERROR(VLOOKUP($Z43,'参照先（光熱費）'!$1:$1048576,2,FALSE),"")</f>
        <v>12000</v>
      </c>
      <c r="AM43" s="326"/>
      <c r="AN43" s="330"/>
      <c r="AO43" s="325">
        <f>IFERROR(IF(VLOOKUP($Z43,'参照先（光熱費）'!$1:$1048576,3,FALSE)="×定員",VALUE($AH43),IF(VLOOKUP($Z43,'参照先（光熱費）'!$1:$1048576,3,FALSE)="×施設",1,0))*$AL43,"")</f>
        <v>96000</v>
      </c>
      <c r="AP43" s="326"/>
      <c r="AQ43" s="326"/>
      <c r="AR43" s="207" t="s">
        <v>33</v>
      </c>
      <c r="AS43" s="225"/>
    </row>
    <row r="44" spans="2:45" ht="21" customHeight="1">
      <c r="B44" s="224"/>
      <c r="C44" s="244">
        <v>2</v>
      </c>
      <c r="D44" s="603"/>
      <c r="E44" s="604"/>
      <c r="F44" s="604"/>
      <c r="G44" s="604"/>
      <c r="H44" s="604"/>
      <c r="I44" s="604"/>
      <c r="J44" s="604"/>
      <c r="K44" s="604"/>
      <c r="L44" s="604"/>
      <c r="M44" s="605"/>
      <c r="N44" s="208"/>
      <c r="O44" s="209"/>
      <c r="P44" s="209"/>
      <c r="Q44" s="209"/>
      <c r="R44" s="209"/>
      <c r="S44" s="209"/>
      <c r="T44" s="209"/>
      <c r="U44" s="209"/>
      <c r="V44" s="209"/>
      <c r="W44" s="210"/>
      <c r="X44" s="730"/>
      <c r="Y44" s="731"/>
      <c r="Z44" s="608"/>
      <c r="AA44" s="609"/>
      <c r="AB44" s="609"/>
      <c r="AC44" s="609"/>
      <c r="AD44" s="609"/>
      <c r="AE44" s="609"/>
      <c r="AF44" s="609"/>
      <c r="AG44" s="610"/>
      <c r="AH44" s="612"/>
      <c r="AI44" s="729"/>
      <c r="AJ44" s="729"/>
      <c r="AK44" s="691"/>
      <c r="AL44" s="329" t="str">
        <f>IFERROR(VLOOKUP($Z44,'参照先（光熱費）'!$1:$1048576,2,FALSE),"")</f>
        <v/>
      </c>
      <c r="AM44" s="326"/>
      <c r="AN44" s="330"/>
      <c r="AO44" s="325" t="str">
        <f>IFERROR(IF(VLOOKUP($Z44,'参照先（光熱費）'!$1:$1048576,3,FALSE)="×定員",VALUE($AH44),IF(VLOOKUP($Z44,'参照先（光熱費）'!$1:$1048576,3,FALSE)="×施設",1,0))*$AL44,"")</f>
        <v/>
      </c>
      <c r="AP44" s="326"/>
      <c r="AQ44" s="326"/>
      <c r="AR44" s="211" t="s">
        <v>33</v>
      </c>
      <c r="AS44" s="225"/>
    </row>
    <row r="45" spans="2:45" ht="21" customHeight="1">
      <c r="B45" s="224"/>
      <c r="C45" s="244">
        <v>3</v>
      </c>
      <c r="D45" s="603"/>
      <c r="E45" s="604"/>
      <c r="F45" s="604"/>
      <c r="G45" s="604"/>
      <c r="H45" s="604"/>
      <c r="I45" s="604"/>
      <c r="J45" s="604"/>
      <c r="K45" s="604"/>
      <c r="L45" s="604"/>
      <c r="M45" s="605"/>
      <c r="N45" s="208"/>
      <c r="O45" s="209"/>
      <c r="P45" s="209"/>
      <c r="Q45" s="209"/>
      <c r="R45" s="209"/>
      <c r="S45" s="209"/>
      <c r="T45" s="209"/>
      <c r="U45" s="209"/>
      <c r="V45" s="209"/>
      <c r="W45" s="210"/>
      <c r="X45" s="606"/>
      <c r="Y45" s="607"/>
      <c r="Z45" s="608"/>
      <c r="AA45" s="609"/>
      <c r="AB45" s="609"/>
      <c r="AC45" s="609"/>
      <c r="AD45" s="609"/>
      <c r="AE45" s="609"/>
      <c r="AF45" s="609"/>
      <c r="AG45" s="610"/>
      <c r="AH45" s="612"/>
      <c r="AI45" s="729"/>
      <c r="AJ45" s="729"/>
      <c r="AK45" s="691"/>
      <c r="AL45" s="329" t="str">
        <f>IFERROR(VLOOKUP($Z45,'参照先（光熱費）'!$1:$1048576,2,FALSE),"")</f>
        <v/>
      </c>
      <c r="AM45" s="326"/>
      <c r="AN45" s="330"/>
      <c r="AO45" s="325" t="str">
        <f>IFERROR(IF(VLOOKUP($Z45,'参照先（光熱費）'!$1:$1048576,3,FALSE)="×定員",VALUE($AH45),IF(VLOOKUP($Z45,'参照先（光熱費）'!$1:$1048576,3,FALSE)="×施設",1,0))*$AL45,"")</f>
        <v/>
      </c>
      <c r="AP45" s="326"/>
      <c r="AQ45" s="326"/>
      <c r="AR45" s="211" t="s">
        <v>33</v>
      </c>
      <c r="AS45" s="225"/>
    </row>
    <row r="46" spans="2:45" ht="21" customHeight="1">
      <c r="B46" s="224"/>
      <c r="C46" s="244">
        <v>4</v>
      </c>
      <c r="D46" s="603"/>
      <c r="E46" s="604"/>
      <c r="F46" s="604"/>
      <c r="G46" s="604"/>
      <c r="H46" s="604"/>
      <c r="I46" s="604"/>
      <c r="J46" s="604"/>
      <c r="K46" s="604"/>
      <c r="L46" s="604"/>
      <c r="M46" s="605"/>
      <c r="N46" s="208"/>
      <c r="O46" s="209"/>
      <c r="P46" s="209"/>
      <c r="Q46" s="209"/>
      <c r="R46" s="209"/>
      <c r="S46" s="209"/>
      <c r="T46" s="209"/>
      <c r="U46" s="209"/>
      <c r="V46" s="209"/>
      <c r="W46" s="210"/>
      <c r="X46" s="606"/>
      <c r="Y46" s="607"/>
      <c r="Z46" s="608"/>
      <c r="AA46" s="609"/>
      <c r="AB46" s="609"/>
      <c r="AC46" s="609"/>
      <c r="AD46" s="609"/>
      <c r="AE46" s="609"/>
      <c r="AF46" s="609"/>
      <c r="AG46" s="610"/>
      <c r="AH46" s="612"/>
      <c r="AI46" s="729"/>
      <c r="AJ46" s="729"/>
      <c r="AK46" s="691"/>
      <c r="AL46" s="329" t="str">
        <f>IFERROR(VLOOKUP($Z46,'参照先（光熱費）'!$1:$1048576,2,FALSE),"")</f>
        <v/>
      </c>
      <c r="AM46" s="326"/>
      <c r="AN46" s="330"/>
      <c r="AO46" s="325" t="str">
        <f>IFERROR(IF(VLOOKUP($Z46,'参照先（光熱費）'!$1:$1048576,3,FALSE)="×定員",VALUE($AH46),IF(VLOOKUP($Z46,'参照先（光熱費）'!$1:$1048576,3,FALSE)="×施設",1,0))*$AL46,"")</f>
        <v/>
      </c>
      <c r="AP46" s="326"/>
      <c r="AQ46" s="326"/>
      <c r="AR46" s="211" t="s">
        <v>33</v>
      </c>
      <c r="AS46" s="225"/>
    </row>
    <row r="47" spans="2:45" ht="21" customHeight="1">
      <c r="B47" s="224"/>
      <c r="C47" s="244">
        <v>5</v>
      </c>
      <c r="D47" s="603"/>
      <c r="E47" s="604"/>
      <c r="F47" s="604"/>
      <c r="G47" s="604"/>
      <c r="H47" s="604"/>
      <c r="I47" s="604"/>
      <c r="J47" s="604"/>
      <c r="K47" s="604"/>
      <c r="L47" s="604"/>
      <c r="M47" s="605"/>
      <c r="N47" s="208"/>
      <c r="O47" s="209"/>
      <c r="P47" s="209"/>
      <c r="Q47" s="209"/>
      <c r="R47" s="209"/>
      <c r="S47" s="209"/>
      <c r="T47" s="209"/>
      <c r="U47" s="209"/>
      <c r="V47" s="209"/>
      <c r="W47" s="210"/>
      <c r="X47" s="606"/>
      <c r="Y47" s="607"/>
      <c r="Z47" s="608"/>
      <c r="AA47" s="609"/>
      <c r="AB47" s="609"/>
      <c r="AC47" s="609"/>
      <c r="AD47" s="609"/>
      <c r="AE47" s="609"/>
      <c r="AF47" s="609"/>
      <c r="AG47" s="610"/>
      <c r="AH47" s="612"/>
      <c r="AI47" s="729"/>
      <c r="AJ47" s="729"/>
      <c r="AK47" s="691"/>
      <c r="AL47" s="329" t="str">
        <f>IFERROR(VLOOKUP($Z47,'参照先（光熱費）'!$1:$1048576,2,FALSE),"")</f>
        <v/>
      </c>
      <c r="AM47" s="326"/>
      <c r="AN47" s="330"/>
      <c r="AO47" s="325" t="str">
        <f>IFERROR(IF(VLOOKUP($Z47,'参照先（光熱費）'!$1:$1048576,3,FALSE)="×定員",VALUE($AH47),IF(VLOOKUP($Z47,'参照先（光熱費）'!$1:$1048576,3,FALSE)="×施設",1,0))*$AL47,"")</f>
        <v/>
      </c>
      <c r="AP47" s="326"/>
      <c r="AQ47" s="326"/>
      <c r="AR47" s="211" t="s">
        <v>33</v>
      </c>
      <c r="AS47" s="225"/>
    </row>
    <row r="48" spans="2:45" ht="21" customHeight="1">
      <c r="B48" s="224"/>
      <c r="C48" s="244">
        <v>6</v>
      </c>
      <c r="D48" s="603"/>
      <c r="E48" s="604"/>
      <c r="F48" s="604"/>
      <c r="G48" s="604"/>
      <c r="H48" s="604"/>
      <c r="I48" s="604"/>
      <c r="J48" s="604"/>
      <c r="K48" s="604"/>
      <c r="L48" s="604"/>
      <c r="M48" s="605"/>
      <c r="N48" s="208"/>
      <c r="O48" s="209"/>
      <c r="P48" s="209"/>
      <c r="Q48" s="209"/>
      <c r="R48" s="209"/>
      <c r="S48" s="209"/>
      <c r="T48" s="209"/>
      <c r="U48" s="209"/>
      <c r="V48" s="209"/>
      <c r="W48" s="210"/>
      <c r="X48" s="606"/>
      <c r="Y48" s="607"/>
      <c r="Z48" s="608"/>
      <c r="AA48" s="609"/>
      <c r="AB48" s="609"/>
      <c r="AC48" s="609"/>
      <c r="AD48" s="609"/>
      <c r="AE48" s="609"/>
      <c r="AF48" s="609"/>
      <c r="AG48" s="610"/>
      <c r="AH48" s="612"/>
      <c r="AI48" s="729"/>
      <c r="AJ48" s="729"/>
      <c r="AK48" s="691"/>
      <c r="AL48" s="329" t="str">
        <f>IFERROR(VLOOKUP($Z48,'参照先（光熱費）'!$1:$1048576,2,FALSE),"")</f>
        <v/>
      </c>
      <c r="AM48" s="326"/>
      <c r="AN48" s="330"/>
      <c r="AO48" s="325" t="str">
        <f>IFERROR(IF(VLOOKUP($Z48,'参照先（光熱費）'!$1:$1048576,3,FALSE)="×定員",VALUE($AH48),IF(VLOOKUP($Z48,'参照先（光熱費）'!$1:$1048576,3,FALSE)="×施設",1,0))*$AL48,"")</f>
        <v/>
      </c>
      <c r="AP48" s="326"/>
      <c r="AQ48" s="326"/>
      <c r="AR48" s="211" t="s">
        <v>33</v>
      </c>
      <c r="AS48" s="225"/>
    </row>
    <row r="49" spans="2:45" ht="21" customHeight="1">
      <c r="B49" s="224"/>
      <c r="C49" s="244">
        <v>7</v>
      </c>
      <c r="D49" s="603"/>
      <c r="E49" s="604"/>
      <c r="F49" s="604"/>
      <c r="G49" s="604"/>
      <c r="H49" s="604"/>
      <c r="I49" s="604"/>
      <c r="J49" s="604"/>
      <c r="K49" s="604"/>
      <c r="L49" s="604"/>
      <c r="M49" s="605"/>
      <c r="N49" s="208"/>
      <c r="O49" s="209"/>
      <c r="P49" s="209"/>
      <c r="Q49" s="209"/>
      <c r="R49" s="209"/>
      <c r="S49" s="209"/>
      <c r="T49" s="209"/>
      <c r="U49" s="209"/>
      <c r="V49" s="209"/>
      <c r="W49" s="210"/>
      <c r="X49" s="606"/>
      <c r="Y49" s="607"/>
      <c r="Z49" s="608"/>
      <c r="AA49" s="609"/>
      <c r="AB49" s="609"/>
      <c r="AC49" s="609"/>
      <c r="AD49" s="609"/>
      <c r="AE49" s="609"/>
      <c r="AF49" s="609"/>
      <c r="AG49" s="610"/>
      <c r="AH49" s="612"/>
      <c r="AI49" s="729"/>
      <c r="AJ49" s="729"/>
      <c r="AK49" s="691"/>
      <c r="AL49" s="329" t="str">
        <f>IFERROR(VLOOKUP($Z49,'参照先（光熱費）'!$1:$1048576,2,FALSE),"")</f>
        <v/>
      </c>
      <c r="AM49" s="326"/>
      <c r="AN49" s="330"/>
      <c r="AO49" s="325" t="str">
        <f>IFERROR(IF(VLOOKUP($Z49,'参照先（光熱費）'!$1:$1048576,3,FALSE)="×定員",VALUE($AH49),IF(VLOOKUP($Z49,'参照先（光熱費）'!$1:$1048576,3,FALSE)="×施設",1,0))*$AL49,"")</f>
        <v/>
      </c>
      <c r="AP49" s="326"/>
      <c r="AQ49" s="326"/>
      <c r="AR49" s="211" t="s">
        <v>33</v>
      </c>
      <c r="AS49" s="225"/>
    </row>
    <row r="50" spans="2:45" ht="21" customHeight="1">
      <c r="B50" s="224"/>
      <c r="C50" s="244">
        <v>8</v>
      </c>
      <c r="D50" s="603"/>
      <c r="E50" s="604"/>
      <c r="F50" s="604"/>
      <c r="G50" s="604"/>
      <c r="H50" s="604"/>
      <c r="I50" s="604"/>
      <c r="J50" s="604"/>
      <c r="K50" s="604"/>
      <c r="L50" s="604"/>
      <c r="M50" s="605"/>
      <c r="N50" s="208"/>
      <c r="O50" s="209"/>
      <c r="P50" s="209"/>
      <c r="Q50" s="209"/>
      <c r="R50" s="209"/>
      <c r="S50" s="209"/>
      <c r="T50" s="209"/>
      <c r="U50" s="209"/>
      <c r="V50" s="209"/>
      <c r="W50" s="210"/>
      <c r="X50" s="606"/>
      <c r="Y50" s="607"/>
      <c r="Z50" s="608"/>
      <c r="AA50" s="609"/>
      <c r="AB50" s="609"/>
      <c r="AC50" s="609"/>
      <c r="AD50" s="609"/>
      <c r="AE50" s="609"/>
      <c r="AF50" s="609"/>
      <c r="AG50" s="610"/>
      <c r="AH50" s="612"/>
      <c r="AI50" s="729"/>
      <c r="AJ50" s="729"/>
      <c r="AK50" s="691"/>
      <c r="AL50" s="329" t="str">
        <f>IFERROR(VLOOKUP($Z50,'参照先（光熱費）'!$1:$1048576,2,FALSE),"")</f>
        <v/>
      </c>
      <c r="AM50" s="326"/>
      <c r="AN50" s="330"/>
      <c r="AO50" s="325" t="str">
        <f>IFERROR(IF(VLOOKUP($Z50,'参照先（光熱費）'!$1:$1048576,3,FALSE)="×定員",VALUE($AH50),IF(VLOOKUP($Z50,'参照先（光熱費）'!$1:$1048576,3,FALSE)="×施設",1,0))*$AL50,"")</f>
        <v/>
      </c>
      <c r="AP50" s="326"/>
      <c r="AQ50" s="326"/>
      <c r="AR50" s="211" t="s">
        <v>33</v>
      </c>
      <c r="AS50" s="225"/>
    </row>
    <row r="51" spans="2:45" ht="21" customHeight="1">
      <c r="B51" s="224"/>
      <c r="C51" s="244">
        <v>9</v>
      </c>
      <c r="D51" s="603"/>
      <c r="E51" s="604"/>
      <c r="F51" s="604"/>
      <c r="G51" s="604"/>
      <c r="H51" s="604"/>
      <c r="I51" s="604"/>
      <c r="J51" s="604"/>
      <c r="K51" s="604"/>
      <c r="L51" s="604"/>
      <c r="M51" s="605"/>
      <c r="N51" s="208"/>
      <c r="O51" s="209"/>
      <c r="P51" s="209"/>
      <c r="Q51" s="209"/>
      <c r="R51" s="209"/>
      <c r="S51" s="209"/>
      <c r="T51" s="209"/>
      <c r="U51" s="209"/>
      <c r="V51" s="209"/>
      <c r="W51" s="210"/>
      <c r="X51" s="606"/>
      <c r="Y51" s="607"/>
      <c r="Z51" s="608"/>
      <c r="AA51" s="609"/>
      <c r="AB51" s="609"/>
      <c r="AC51" s="609"/>
      <c r="AD51" s="609"/>
      <c r="AE51" s="609"/>
      <c r="AF51" s="609"/>
      <c r="AG51" s="610"/>
      <c r="AH51" s="612"/>
      <c r="AI51" s="729"/>
      <c r="AJ51" s="729"/>
      <c r="AK51" s="691"/>
      <c r="AL51" s="329" t="str">
        <f>IFERROR(VLOOKUP($Z51,'参照先（光熱費）'!$1:$1048576,2,FALSE),"")</f>
        <v/>
      </c>
      <c r="AM51" s="326"/>
      <c r="AN51" s="330"/>
      <c r="AO51" s="325" t="str">
        <f>IFERROR(IF(VLOOKUP($Z51,'参照先（光熱費）'!$1:$1048576,3,FALSE)="×定員",VALUE($AH51),IF(VLOOKUP($Z51,'参照先（光熱費）'!$1:$1048576,3,FALSE)="×施設",1,0))*$AL51,"")</f>
        <v/>
      </c>
      <c r="AP51" s="326"/>
      <c r="AQ51" s="326"/>
      <c r="AR51" s="211" t="s">
        <v>33</v>
      </c>
      <c r="AS51" s="225"/>
    </row>
    <row r="52" spans="2:45" ht="21" customHeight="1" thickBot="1">
      <c r="B52" s="224"/>
      <c r="C52" s="245">
        <v>10</v>
      </c>
      <c r="D52" s="593"/>
      <c r="E52" s="594"/>
      <c r="F52" s="594"/>
      <c r="G52" s="594"/>
      <c r="H52" s="594"/>
      <c r="I52" s="594"/>
      <c r="J52" s="594"/>
      <c r="K52" s="594"/>
      <c r="L52" s="594"/>
      <c r="M52" s="595"/>
      <c r="N52" s="212"/>
      <c r="O52" s="213"/>
      <c r="P52" s="213"/>
      <c r="Q52" s="213"/>
      <c r="R52" s="213"/>
      <c r="S52" s="213"/>
      <c r="T52" s="213"/>
      <c r="U52" s="213"/>
      <c r="V52" s="213"/>
      <c r="W52" s="214"/>
      <c r="X52" s="727"/>
      <c r="Y52" s="727"/>
      <c r="Z52" s="658"/>
      <c r="AA52" s="659"/>
      <c r="AB52" s="659"/>
      <c r="AC52" s="659"/>
      <c r="AD52" s="659"/>
      <c r="AE52" s="659"/>
      <c r="AF52" s="659"/>
      <c r="AG52" s="660"/>
      <c r="AH52" s="600"/>
      <c r="AI52" s="728"/>
      <c r="AJ52" s="728"/>
      <c r="AK52" s="601"/>
      <c r="AL52" s="322" t="str">
        <f>IFERROR(VLOOKUP($Z52,'参照先（光熱費）'!$1:$1048576,2,FALSE),"")</f>
        <v/>
      </c>
      <c r="AM52" s="323"/>
      <c r="AN52" s="324"/>
      <c r="AO52" s="322" t="str">
        <f>IFERROR(IF(VLOOKUP($Z52,'参照先（光熱費）'!$1:$1048576,3,FALSE)="×定員",VALUE($AH52),IF(VLOOKUP($Z52,'参照先（光熱費）'!$1:$1048576,3,FALSE)="×施設",1,0))*$AL52,"")</f>
        <v/>
      </c>
      <c r="AP52" s="323"/>
      <c r="AQ52" s="323"/>
      <c r="AR52" s="215" t="s">
        <v>33</v>
      </c>
      <c r="AS52" s="225"/>
    </row>
    <row r="53" spans="2:45" ht="27" customHeight="1" thickBot="1">
      <c r="B53" s="224"/>
      <c r="C53" s="713" t="s">
        <v>202</v>
      </c>
      <c r="D53" s="714"/>
      <c r="E53" s="714"/>
      <c r="F53" s="714"/>
      <c r="G53" s="714"/>
      <c r="H53" s="714"/>
      <c r="I53" s="714"/>
      <c r="J53" s="714"/>
      <c r="K53" s="714"/>
      <c r="L53" s="714"/>
      <c r="M53" s="715"/>
      <c r="N53" s="409">
        <f>IF(SUM(AO43:AQ52),SUM(AO43:AQ52),"")</f>
        <v>96000</v>
      </c>
      <c r="O53" s="410"/>
      <c r="P53" s="410"/>
      <c r="Q53" s="410"/>
      <c r="R53" s="410"/>
      <c r="S53" s="410"/>
      <c r="T53" s="410"/>
      <c r="U53" s="410"/>
      <c r="V53" s="410"/>
      <c r="W53" s="411"/>
      <c r="X53" s="713" t="s">
        <v>33</v>
      </c>
      <c r="Y53" s="715"/>
      <c r="AM53" s="228"/>
      <c r="AN53" s="228"/>
      <c r="AO53" s="228"/>
      <c r="AP53" s="228"/>
      <c r="AQ53" s="228"/>
      <c r="AR53" s="228"/>
      <c r="AS53" s="225"/>
    </row>
    <row r="54" spans="2:45">
      <c r="B54" s="224"/>
      <c r="AS54" s="225"/>
    </row>
    <row r="55" spans="2:45" s="219" customFormat="1" ht="20.25" customHeight="1" thickBot="1">
      <c r="B55" s="235"/>
      <c r="C55" s="682" t="s">
        <v>247</v>
      </c>
      <c r="D55" s="682"/>
      <c r="E55" s="682"/>
      <c r="F55" s="682"/>
      <c r="G55" s="682"/>
      <c r="H55" s="682"/>
      <c r="I55" s="682"/>
      <c r="J55" s="682"/>
      <c r="K55" s="682"/>
      <c r="AS55" s="236"/>
    </row>
    <row r="56" spans="2:45" ht="18" customHeight="1">
      <c r="B56" s="224"/>
      <c r="C56" s="584"/>
      <c r="D56" s="635" t="s">
        <v>42</v>
      </c>
      <c r="E56" s="636"/>
      <c r="F56" s="636"/>
      <c r="G56" s="636"/>
      <c r="H56" s="636"/>
      <c r="I56" s="636"/>
      <c r="J56" s="636"/>
      <c r="K56" s="636"/>
      <c r="L56" s="636"/>
      <c r="M56" s="637"/>
      <c r="N56" s="635" t="s">
        <v>194</v>
      </c>
      <c r="O56" s="719"/>
      <c r="P56" s="719"/>
      <c r="Q56" s="719"/>
      <c r="R56" s="719"/>
      <c r="S56" s="719"/>
      <c r="T56" s="719"/>
      <c r="U56" s="719"/>
      <c r="V56" s="719"/>
      <c r="W56" s="581"/>
      <c r="X56" s="724" t="s">
        <v>195</v>
      </c>
      <c r="Y56" s="724"/>
      <c r="Z56" s="686" t="s">
        <v>196</v>
      </c>
      <c r="AA56" s="687"/>
      <c r="AB56" s="687"/>
      <c r="AC56" s="687"/>
      <c r="AD56" s="687"/>
      <c r="AE56" s="687"/>
      <c r="AF56" s="687"/>
      <c r="AG56" s="688"/>
      <c r="AH56" s="702" t="s">
        <v>197</v>
      </c>
      <c r="AI56" s="702"/>
      <c r="AJ56" s="702"/>
      <c r="AK56" s="702"/>
      <c r="AL56" s="686" t="s">
        <v>200</v>
      </c>
      <c r="AM56" s="687"/>
      <c r="AN56" s="688"/>
      <c r="AO56" s="585" t="s">
        <v>217</v>
      </c>
      <c r="AP56" s="687"/>
      <c r="AQ56" s="687"/>
      <c r="AR56" s="688"/>
      <c r="AS56" s="225"/>
    </row>
    <row r="57" spans="2:45" ht="18" customHeight="1">
      <c r="B57" s="224"/>
      <c r="C57" s="587"/>
      <c r="D57" s="716"/>
      <c r="E57" s="717"/>
      <c r="F57" s="717"/>
      <c r="G57" s="717"/>
      <c r="H57" s="717"/>
      <c r="I57" s="717"/>
      <c r="J57" s="717"/>
      <c r="K57" s="717"/>
      <c r="L57" s="717"/>
      <c r="M57" s="718"/>
      <c r="N57" s="720"/>
      <c r="O57" s="721"/>
      <c r="P57" s="721"/>
      <c r="Q57" s="721"/>
      <c r="R57" s="721"/>
      <c r="S57" s="721"/>
      <c r="T57" s="721"/>
      <c r="U57" s="721"/>
      <c r="V57" s="721"/>
      <c r="W57" s="722"/>
      <c r="X57" s="725"/>
      <c r="Y57" s="725"/>
      <c r="Z57" s="613"/>
      <c r="AA57" s="614"/>
      <c r="AB57" s="614"/>
      <c r="AC57" s="614"/>
      <c r="AD57" s="614"/>
      <c r="AE57" s="614"/>
      <c r="AF57" s="614"/>
      <c r="AG57" s="689"/>
      <c r="AH57" s="703" t="s">
        <v>198</v>
      </c>
      <c r="AI57" s="704"/>
      <c r="AJ57" s="707" t="s">
        <v>199</v>
      </c>
      <c r="AK57" s="708"/>
      <c r="AL57" s="613"/>
      <c r="AM57" s="614"/>
      <c r="AN57" s="689"/>
      <c r="AO57" s="614"/>
      <c r="AP57" s="614"/>
      <c r="AQ57" s="614"/>
      <c r="AR57" s="689"/>
      <c r="AS57" s="225"/>
    </row>
    <row r="58" spans="2:45" ht="18" customHeight="1">
      <c r="B58" s="224"/>
      <c r="C58" s="587"/>
      <c r="D58" s="716"/>
      <c r="E58" s="717"/>
      <c r="F58" s="717"/>
      <c r="G58" s="717"/>
      <c r="H58" s="717"/>
      <c r="I58" s="717"/>
      <c r="J58" s="717"/>
      <c r="K58" s="717"/>
      <c r="L58" s="717"/>
      <c r="M58" s="718"/>
      <c r="N58" s="720"/>
      <c r="O58" s="721"/>
      <c r="P58" s="721"/>
      <c r="Q58" s="721"/>
      <c r="R58" s="721"/>
      <c r="S58" s="721"/>
      <c r="T58" s="721"/>
      <c r="U58" s="721"/>
      <c r="V58" s="721"/>
      <c r="W58" s="722"/>
      <c r="X58" s="725"/>
      <c r="Y58" s="725"/>
      <c r="Z58" s="613"/>
      <c r="AA58" s="614"/>
      <c r="AB58" s="614"/>
      <c r="AC58" s="614"/>
      <c r="AD58" s="614"/>
      <c r="AE58" s="614"/>
      <c r="AF58" s="614"/>
      <c r="AG58" s="689"/>
      <c r="AH58" s="614"/>
      <c r="AI58" s="705"/>
      <c r="AJ58" s="709"/>
      <c r="AK58" s="710"/>
      <c r="AL58" s="613"/>
      <c r="AM58" s="614"/>
      <c r="AN58" s="689"/>
      <c r="AO58" s="614"/>
      <c r="AP58" s="614"/>
      <c r="AQ58" s="614"/>
      <c r="AR58" s="689"/>
      <c r="AS58" s="225"/>
    </row>
    <row r="59" spans="2:45" ht="18" customHeight="1">
      <c r="B59" s="224"/>
      <c r="C59" s="587"/>
      <c r="D59" s="716"/>
      <c r="E59" s="717"/>
      <c r="F59" s="717"/>
      <c r="G59" s="717"/>
      <c r="H59" s="717"/>
      <c r="I59" s="717"/>
      <c r="J59" s="717"/>
      <c r="K59" s="717"/>
      <c r="L59" s="717"/>
      <c r="M59" s="718"/>
      <c r="N59" s="720"/>
      <c r="O59" s="721"/>
      <c r="P59" s="721"/>
      <c r="Q59" s="721"/>
      <c r="R59" s="721"/>
      <c r="S59" s="721"/>
      <c r="T59" s="721"/>
      <c r="U59" s="721"/>
      <c r="V59" s="721"/>
      <c r="W59" s="722"/>
      <c r="X59" s="725"/>
      <c r="Y59" s="725"/>
      <c r="Z59" s="613"/>
      <c r="AA59" s="614"/>
      <c r="AB59" s="614"/>
      <c r="AC59" s="614"/>
      <c r="AD59" s="614"/>
      <c r="AE59" s="614"/>
      <c r="AF59" s="614"/>
      <c r="AG59" s="689"/>
      <c r="AH59" s="614"/>
      <c r="AI59" s="705"/>
      <c r="AJ59" s="709"/>
      <c r="AK59" s="710"/>
      <c r="AL59" s="613"/>
      <c r="AM59" s="614"/>
      <c r="AN59" s="689"/>
      <c r="AO59" s="614"/>
      <c r="AP59" s="614"/>
      <c r="AQ59" s="614"/>
      <c r="AR59" s="689"/>
      <c r="AS59" s="225"/>
    </row>
    <row r="60" spans="2:45" ht="18" customHeight="1" thickBot="1">
      <c r="B60" s="224"/>
      <c r="C60" s="590"/>
      <c r="D60" s="638"/>
      <c r="E60" s="639"/>
      <c r="F60" s="639"/>
      <c r="G60" s="639"/>
      <c r="H60" s="639"/>
      <c r="I60" s="639"/>
      <c r="J60" s="639"/>
      <c r="K60" s="639"/>
      <c r="L60" s="639"/>
      <c r="M60" s="640"/>
      <c r="N60" s="582"/>
      <c r="O60" s="723"/>
      <c r="P60" s="723"/>
      <c r="Q60" s="723"/>
      <c r="R60" s="723"/>
      <c r="S60" s="723"/>
      <c r="T60" s="723"/>
      <c r="U60" s="723"/>
      <c r="V60" s="723"/>
      <c r="W60" s="583"/>
      <c r="X60" s="726"/>
      <c r="Y60" s="726"/>
      <c r="Z60" s="615"/>
      <c r="AA60" s="616"/>
      <c r="AB60" s="616"/>
      <c r="AC60" s="616"/>
      <c r="AD60" s="616"/>
      <c r="AE60" s="616"/>
      <c r="AF60" s="616"/>
      <c r="AG60" s="690"/>
      <c r="AH60" s="616"/>
      <c r="AI60" s="706"/>
      <c r="AJ60" s="711"/>
      <c r="AK60" s="712"/>
      <c r="AL60" s="615"/>
      <c r="AM60" s="616"/>
      <c r="AN60" s="690"/>
      <c r="AO60" s="616"/>
      <c r="AP60" s="616"/>
      <c r="AQ60" s="616"/>
      <c r="AR60" s="690"/>
      <c r="AS60" s="225"/>
    </row>
    <row r="61" spans="2:45" ht="21" customHeight="1">
      <c r="B61" s="224"/>
      <c r="C61" s="243">
        <v>1</v>
      </c>
      <c r="D61" s="693" t="s">
        <v>176</v>
      </c>
      <c r="E61" s="694"/>
      <c r="F61" s="694"/>
      <c r="G61" s="694"/>
      <c r="H61" s="694"/>
      <c r="I61" s="694"/>
      <c r="J61" s="694"/>
      <c r="K61" s="694"/>
      <c r="L61" s="694"/>
      <c r="M61" s="695"/>
      <c r="N61" s="204">
        <v>1</v>
      </c>
      <c r="O61" s="205">
        <v>2</v>
      </c>
      <c r="P61" s="205">
        <v>3</v>
      </c>
      <c r="Q61" s="205">
        <v>4</v>
      </c>
      <c r="R61" s="205">
        <v>5</v>
      </c>
      <c r="S61" s="205">
        <v>6</v>
      </c>
      <c r="T61" s="205">
        <v>7</v>
      </c>
      <c r="U61" s="205">
        <v>8</v>
      </c>
      <c r="V61" s="205">
        <v>9</v>
      </c>
      <c r="W61" s="206">
        <v>0</v>
      </c>
      <c r="X61" s="696" t="s">
        <v>138</v>
      </c>
      <c r="Y61" s="697"/>
      <c r="Z61" s="608" t="s">
        <v>72</v>
      </c>
      <c r="AA61" s="609"/>
      <c r="AB61" s="609"/>
      <c r="AC61" s="609"/>
      <c r="AD61" s="609"/>
      <c r="AE61" s="609"/>
      <c r="AF61" s="609"/>
      <c r="AG61" s="610"/>
      <c r="AH61" s="698">
        <v>8</v>
      </c>
      <c r="AI61" s="699"/>
      <c r="AJ61" s="700"/>
      <c r="AK61" s="701"/>
      <c r="AL61" s="462">
        <f>IFERROR(VLOOKUP($Z61,'参照先（食材費）'!$1:$1048576,2,FALSE),"")</f>
        <v>18000</v>
      </c>
      <c r="AM61" s="463"/>
      <c r="AN61" s="464"/>
      <c r="AO61" s="462">
        <f>IFERROR(IF(VLOOKUP($Z61,'参照先（食材費）'!$1:$1048576,3,FALSE)="×定員",VALUE($AH61),IF(VLOOKUP($Z61,'参照先（食材費）'!$1:$1048576,3,FALSE)="×施設",1,0))*$AL61,"")</f>
        <v>144000</v>
      </c>
      <c r="AP61" s="463"/>
      <c r="AQ61" s="465"/>
      <c r="AR61" s="207" t="s">
        <v>33</v>
      </c>
      <c r="AS61" s="225"/>
    </row>
    <row r="62" spans="2:45" ht="21" customHeight="1">
      <c r="B62" s="224"/>
      <c r="C62" s="244">
        <v>2</v>
      </c>
      <c r="D62" s="603"/>
      <c r="E62" s="604"/>
      <c r="F62" s="604"/>
      <c r="G62" s="604"/>
      <c r="H62" s="604"/>
      <c r="I62" s="604"/>
      <c r="J62" s="604"/>
      <c r="K62" s="604"/>
      <c r="L62" s="604"/>
      <c r="M62" s="605"/>
      <c r="N62" s="208"/>
      <c r="O62" s="209"/>
      <c r="P62" s="209"/>
      <c r="Q62" s="209"/>
      <c r="R62" s="209"/>
      <c r="S62" s="209"/>
      <c r="T62" s="209"/>
      <c r="U62" s="209"/>
      <c r="V62" s="209"/>
      <c r="W62" s="210"/>
      <c r="X62" s="606"/>
      <c r="Y62" s="607"/>
      <c r="Z62" s="608"/>
      <c r="AA62" s="609"/>
      <c r="AB62" s="609"/>
      <c r="AC62" s="609"/>
      <c r="AD62" s="609"/>
      <c r="AE62" s="609"/>
      <c r="AF62" s="609"/>
      <c r="AG62" s="610"/>
      <c r="AH62" s="611"/>
      <c r="AI62" s="612"/>
      <c r="AJ62" s="691"/>
      <c r="AK62" s="692"/>
      <c r="AL62" s="356" t="str">
        <f>IFERROR(VLOOKUP($Z62,'参照先（食材費）'!$1:$1048576,2,FALSE),"")</f>
        <v/>
      </c>
      <c r="AM62" s="357"/>
      <c r="AN62" s="358"/>
      <c r="AO62" s="356" t="str">
        <f>IFERROR(IF(VLOOKUP($Z62,'参照先（食材費）'!$1:$1048576,3,FALSE)="×定員",VALUE($AH62),IF(VLOOKUP($Z62,'参照先（食材費）'!$1:$1048576,3,FALSE)="×施設",1,0))*$AL62,"")</f>
        <v/>
      </c>
      <c r="AP62" s="357"/>
      <c r="AQ62" s="359"/>
      <c r="AR62" s="211" t="s">
        <v>33</v>
      </c>
      <c r="AS62" s="225"/>
    </row>
    <row r="63" spans="2:45" ht="21" customHeight="1">
      <c r="B63" s="224"/>
      <c r="C63" s="244">
        <v>3</v>
      </c>
      <c r="D63" s="603"/>
      <c r="E63" s="604"/>
      <c r="F63" s="604"/>
      <c r="G63" s="604"/>
      <c r="H63" s="604"/>
      <c r="I63" s="604"/>
      <c r="J63" s="604"/>
      <c r="K63" s="604"/>
      <c r="L63" s="604"/>
      <c r="M63" s="605"/>
      <c r="N63" s="208"/>
      <c r="O63" s="209"/>
      <c r="P63" s="209"/>
      <c r="Q63" s="209"/>
      <c r="R63" s="209"/>
      <c r="S63" s="209"/>
      <c r="T63" s="209"/>
      <c r="U63" s="209"/>
      <c r="V63" s="209"/>
      <c r="W63" s="210"/>
      <c r="X63" s="606"/>
      <c r="Y63" s="607"/>
      <c r="Z63" s="608"/>
      <c r="AA63" s="609"/>
      <c r="AB63" s="609"/>
      <c r="AC63" s="609"/>
      <c r="AD63" s="609"/>
      <c r="AE63" s="609"/>
      <c r="AF63" s="609"/>
      <c r="AG63" s="610"/>
      <c r="AH63" s="611"/>
      <c r="AI63" s="612"/>
      <c r="AJ63" s="691"/>
      <c r="AK63" s="692"/>
      <c r="AL63" s="356" t="str">
        <f>IFERROR(VLOOKUP($Z63,'参照先（食材費）'!$1:$1048576,2,FALSE),"")</f>
        <v/>
      </c>
      <c r="AM63" s="357"/>
      <c r="AN63" s="358"/>
      <c r="AO63" s="356" t="str">
        <f>IFERROR(IF(VLOOKUP($Z63,'参照先（食材費）'!$1:$1048576,3,FALSE)="×定員",VALUE($AH63),IF(VLOOKUP($Z63,'参照先（食材費）'!$1:$1048576,3,FALSE)="×施設",1,0))*$AL63,"")</f>
        <v/>
      </c>
      <c r="AP63" s="357"/>
      <c r="AQ63" s="359"/>
      <c r="AR63" s="211" t="s">
        <v>33</v>
      </c>
      <c r="AS63" s="225"/>
    </row>
    <row r="64" spans="2:45" ht="21" customHeight="1">
      <c r="B64" s="224"/>
      <c r="C64" s="244">
        <v>4</v>
      </c>
      <c r="D64" s="603"/>
      <c r="E64" s="604"/>
      <c r="F64" s="604"/>
      <c r="G64" s="604"/>
      <c r="H64" s="604"/>
      <c r="I64" s="604"/>
      <c r="J64" s="604"/>
      <c r="K64" s="604"/>
      <c r="L64" s="604"/>
      <c r="M64" s="605"/>
      <c r="N64" s="208"/>
      <c r="O64" s="209"/>
      <c r="P64" s="209"/>
      <c r="Q64" s="209"/>
      <c r="R64" s="209"/>
      <c r="S64" s="209"/>
      <c r="T64" s="209"/>
      <c r="U64" s="209"/>
      <c r="V64" s="209"/>
      <c r="W64" s="210"/>
      <c r="X64" s="606"/>
      <c r="Y64" s="607"/>
      <c r="Z64" s="608"/>
      <c r="AA64" s="609"/>
      <c r="AB64" s="609"/>
      <c r="AC64" s="609"/>
      <c r="AD64" s="609"/>
      <c r="AE64" s="609"/>
      <c r="AF64" s="609"/>
      <c r="AG64" s="610"/>
      <c r="AH64" s="611"/>
      <c r="AI64" s="612"/>
      <c r="AJ64" s="691"/>
      <c r="AK64" s="692"/>
      <c r="AL64" s="356" t="str">
        <f>IFERROR(VLOOKUP($Z64,'参照先（食材費）'!$1:$1048576,2,FALSE),"")</f>
        <v/>
      </c>
      <c r="AM64" s="357"/>
      <c r="AN64" s="358"/>
      <c r="AO64" s="356" t="str">
        <f>IFERROR(IF(VLOOKUP($Z64,'参照先（食材費）'!$1:$1048576,3,FALSE)="×定員",VALUE($AH64),IF(VLOOKUP($Z64,'参照先（食材費）'!$1:$1048576,3,FALSE)="×施設",1,0))*$AL64,"")</f>
        <v/>
      </c>
      <c r="AP64" s="357"/>
      <c r="AQ64" s="359"/>
      <c r="AR64" s="211" t="s">
        <v>33</v>
      </c>
      <c r="AS64" s="225"/>
    </row>
    <row r="65" spans="2:45" ht="21" customHeight="1">
      <c r="B65" s="224"/>
      <c r="C65" s="244">
        <v>5</v>
      </c>
      <c r="D65" s="603"/>
      <c r="E65" s="604"/>
      <c r="F65" s="604"/>
      <c r="G65" s="604"/>
      <c r="H65" s="604"/>
      <c r="I65" s="604"/>
      <c r="J65" s="604"/>
      <c r="K65" s="604"/>
      <c r="L65" s="604"/>
      <c r="M65" s="605"/>
      <c r="N65" s="208"/>
      <c r="O65" s="209"/>
      <c r="P65" s="209"/>
      <c r="Q65" s="209"/>
      <c r="R65" s="209"/>
      <c r="S65" s="209"/>
      <c r="T65" s="209"/>
      <c r="U65" s="209"/>
      <c r="V65" s="209"/>
      <c r="W65" s="210"/>
      <c r="X65" s="606"/>
      <c r="Y65" s="607"/>
      <c r="Z65" s="608"/>
      <c r="AA65" s="609"/>
      <c r="AB65" s="609"/>
      <c r="AC65" s="609"/>
      <c r="AD65" s="609"/>
      <c r="AE65" s="609"/>
      <c r="AF65" s="609"/>
      <c r="AG65" s="610"/>
      <c r="AH65" s="611"/>
      <c r="AI65" s="612"/>
      <c r="AJ65" s="691"/>
      <c r="AK65" s="692"/>
      <c r="AL65" s="356" t="str">
        <f>IFERROR(VLOOKUP($Z65,'参照先（食材費）'!$1:$1048576,2,FALSE),"")</f>
        <v/>
      </c>
      <c r="AM65" s="357"/>
      <c r="AN65" s="358"/>
      <c r="AO65" s="356" t="str">
        <f>IFERROR(IF(VLOOKUP($Z65,'参照先（食材費）'!$1:$1048576,3,FALSE)="×定員",VALUE($AH65),IF(VLOOKUP($Z65,'参照先（食材費）'!$1:$1048576,3,FALSE)="×施設",1,0))*$AL65,"")</f>
        <v/>
      </c>
      <c r="AP65" s="357"/>
      <c r="AQ65" s="359"/>
      <c r="AR65" s="211" t="s">
        <v>33</v>
      </c>
      <c r="AS65" s="225"/>
    </row>
    <row r="66" spans="2:45" ht="21" customHeight="1">
      <c r="B66" s="224"/>
      <c r="C66" s="244">
        <v>6</v>
      </c>
      <c r="D66" s="603"/>
      <c r="E66" s="604"/>
      <c r="F66" s="604"/>
      <c r="G66" s="604"/>
      <c r="H66" s="604"/>
      <c r="I66" s="604"/>
      <c r="J66" s="604"/>
      <c r="K66" s="604"/>
      <c r="L66" s="604"/>
      <c r="M66" s="605"/>
      <c r="N66" s="208"/>
      <c r="O66" s="209"/>
      <c r="P66" s="209"/>
      <c r="Q66" s="209"/>
      <c r="R66" s="209"/>
      <c r="S66" s="209"/>
      <c r="T66" s="209"/>
      <c r="U66" s="209"/>
      <c r="V66" s="209"/>
      <c r="W66" s="210"/>
      <c r="X66" s="606"/>
      <c r="Y66" s="607"/>
      <c r="Z66" s="608"/>
      <c r="AA66" s="609"/>
      <c r="AB66" s="609"/>
      <c r="AC66" s="609"/>
      <c r="AD66" s="609"/>
      <c r="AE66" s="609"/>
      <c r="AF66" s="609"/>
      <c r="AG66" s="610"/>
      <c r="AH66" s="611"/>
      <c r="AI66" s="612"/>
      <c r="AJ66" s="691"/>
      <c r="AK66" s="692"/>
      <c r="AL66" s="356" t="str">
        <f>IFERROR(VLOOKUP($Z66,'参照先（食材費）'!$1:$1048576,2,FALSE),"")</f>
        <v/>
      </c>
      <c r="AM66" s="357"/>
      <c r="AN66" s="358"/>
      <c r="AO66" s="356" t="str">
        <f>IFERROR(IF(VLOOKUP($Z66,'参照先（食材費）'!$1:$1048576,3,FALSE)="×定員",VALUE($AH66),IF(VLOOKUP($Z66,'参照先（食材費）'!$1:$1048576,3,FALSE)="×施設",1,0))*$AL66,"")</f>
        <v/>
      </c>
      <c r="AP66" s="357"/>
      <c r="AQ66" s="359"/>
      <c r="AR66" s="211" t="s">
        <v>33</v>
      </c>
      <c r="AS66" s="225"/>
    </row>
    <row r="67" spans="2:45" ht="21" customHeight="1">
      <c r="B67" s="224"/>
      <c r="C67" s="244">
        <v>7</v>
      </c>
      <c r="D67" s="603"/>
      <c r="E67" s="604"/>
      <c r="F67" s="604"/>
      <c r="G67" s="604"/>
      <c r="H67" s="604"/>
      <c r="I67" s="604"/>
      <c r="J67" s="604"/>
      <c r="K67" s="604"/>
      <c r="L67" s="604"/>
      <c r="M67" s="605"/>
      <c r="N67" s="208"/>
      <c r="O67" s="209"/>
      <c r="P67" s="209"/>
      <c r="Q67" s="209"/>
      <c r="R67" s="209"/>
      <c r="S67" s="209"/>
      <c r="T67" s="209"/>
      <c r="U67" s="209"/>
      <c r="V67" s="209"/>
      <c r="W67" s="210"/>
      <c r="X67" s="606"/>
      <c r="Y67" s="607"/>
      <c r="Z67" s="608"/>
      <c r="AA67" s="609"/>
      <c r="AB67" s="609"/>
      <c r="AC67" s="609"/>
      <c r="AD67" s="609"/>
      <c r="AE67" s="609"/>
      <c r="AF67" s="609"/>
      <c r="AG67" s="610"/>
      <c r="AH67" s="611"/>
      <c r="AI67" s="612"/>
      <c r="AJ67" s="691"/>
      <c r="AK67" s="692"/>
      <c r="AL67" s="356" t="str">
        <f>IFERROR(VLOOKUP($Z67,'参照先（食材費）'!$1:$1048576,2,FALSE),"")</f>
        <v/>
      </c>
      <c r="AM67" s="357"/>
      <c r="AN67" s="358"/>
      <c r="AO67" s="356" t="str">
        <f>IFERROR(IF(VLOOKUP($Z67,'参照先（食材費）'!$1:$1048576,3,FALSE)="×定員",VALUE($AH67),IF(VLOOKUP($Z67,'参照先（食材費）'!$1:$1048576,3,FALSE)="×施設",1,0))*$AL67,"")</f>
        <v/>
      </c>
      <c r="AP67" s="357"/>
      <c r="AQ67" s="359"/>
      <c r="AR67" s="211" t="s">
        <v>33</v>
      </c>
      <c r="AS67" s="225"/>
    </row>
    <row r="68" spans="2:45" ht="21" customHeight="1">
      <c r="B68" s="224"/>
      <c r="C68" s="244">
        <v>8</v>
      </c>
      <c r="D68" s="603"/>
      <c r="E68" s="604"/>
      <c r="F68" s="604"/>
      <c r="G68" s="604"/>
      <c r="H68" s="604"/>
      <c r="I68" s="604"/>
      <c r="J68" s="604"/>
      <c r="K68" s="604"/>
      <c r="L68" s="604"/>
      <c r="M68" s="605"/>
      <c r="N68" s="208"/>
      <c r="O68" s="209"/>
      <c r="P68" s="209"/>
      <c r="Q68" s="209"/>
      <c r="R68" s="209"/>
      <c r="S68" s="209"/>
      <c r="T68" s="209"/>
      <c r="U68" s="209"/>
      <c r="V68" s="209"/>
      <c r="W68" s="210"/>
      <c r="X68" s="606"/>
      <c r="Y68" s="607"/>
      <c r="Z68" s="608"/>
      <c r="AA68" s="609"/>
      <c r="AB68" s="609"/>
      <c r="AC68" s="609"/>
      <c r="AD68" s="609"/>
      <c r="AE68" s="609"/>
      <c r="AF68" s="609"/>
      <c r="AG68" s="610"/>
      <c r="AH68" s="611"/>
      <c r="AI68" s="612"/>
      <c r="AJ68" s="691"/>
      <c r="AK68" s="692"/>
      <c r="AL68" s="356" t="str">
        <f>IFERROR(VLOOKUP($Z68,'参照先（食材費）'!$1:$1048576,2,FALSE),"")</f>
        <v/>
      </c>
      <c r="AM68" s="357"/>
      <c r="AN68" s="358"/>
      <c r="AO68" s="356" t="str">
        <f>IFERROR(IF(VLOOKUP($Z68,'参照先（食材費）'!$1:$1048576,3,FALSE)="×定員",VALUE($AH68),IF(VLOOKUP($Z68,'参照先（食材費）'!$1:$1048576,3,FALSE)="×施設",1,0))*$AL68,"")</f>
        <v/>
      </c>
      <c r="AP68" s="357"/>
      <c r="AQ68" s="359"/>
      <c r="AR68" s="211" t="s">
        <v>33</v>
      </c>
      <c r="AS68" s="225"/>
    </row>
    <row r="69" spans="2:45" ht="21" customHeight="1">
      <c r="B69" s="224"/>
      <c r="C69" s="244">
        <v>9</v>
      </c>
      <c r="D69" s="603"/>
      <c r="E69" s="604"/>
      <c r="F69" s="604"/>
      <c r="G69" s="604"/>
      <c r="H69" s="604"/>
      <c r="I69" s="604"/>
      <c r="J69" s="604"/>
      <c r="K69" s="604"/>
      <c r="L69" s="604"/>
      <c r="M69" s="605"/>
      <c r="N69" s="208"/>
      <c r="O69" s="209"/>
      <c r="P69" s="209"/>
      <c r="Q69" s="209"/>
      <c r="R69" s="209"/>
      <c r="S69" s="209"/>
      <c r="T69" s="209"/>
      <c r="U69" s="209"/>
      <c r="V69" s="209"/>
      <c r="W69" s="210"/>
      <c r="X69" s="606"/>
      <c r="Y69" s="607"/>
      <c r="Z69" s="608"/>
      <c r="AA69" s="609"/>
      <c r="AB69" s="609"/>
      <c r="AC69" s="609"/>
      <c r="AD69" s="609"/>
      <c r="AE69" s="609"/>
      <c r="AF69" s="609"/>
      <c r="AG69" s="610"/>
      <c r="AH69" s="611"/>
      <c r="AI69" s="612"/>
      <c r="AJ69" s="691"/>
      <c r="AK69" s="692"/>
      <c r="AL69" s="356" t="str">
        <f>IFERROR(VLOOKUP($Z69,'参照先（食材費）'!$1:$1048576,2,FALSE),"")</f>
        <v/>
      </c>
      <c r="AM69" s="357"/>
      <c r="AN69" s="358"/>
      <c r="AO69" s="356" t="str">
        <f>IFERROR(IF(VLOOKUP($Z69,'参照先（食材費）'!$1:$1048576,3,FALSE)="×定員",VALUE($AH69),IF(VLOOKUP($Z69,'参照先（食材費）'!$1:$1048576,3,FALSE)="×施設",1,0))*$AL69,"")</f>
        <v/>
      </c>
      <c r="AP69" s="357"/>
      <c r="AQ69" s="359"/>
      <c r="AR69" s="211" t="s">
        <v>33</v>
      </c>
      <c r="AS69" s="225"/>
    </row>
    <row r="70" spans="2:45" ht="21" customHeight="1" thickBot="1">
      <c r="B70" s="224"/>
      <c r="C70" s="245">
        <v>10</v>
      </c>
      <c r="D70" s="593"/>
      <c r="E70" s="594"/>
      <c r="F70" s="594"/>
      <c r="G70" s="594"/>
      <c r="H70" s="594"/>
      <c r="I70" s="594"/>
      <c r="J70" s="594"/>
      <c r="K70" s="594"/>
      <c r="L70" s="594"/>
      <c r="M70" s="595"/>
      <c r="N70" s="212"/>
      <c r="O70" s="213"/>
      <c r="P70" s="213"/>
      <c r="Q70" s="213"/>
      <c r="R70" s="213"/>
      <c r="S70" s="213"/>
      <c r="T70" s="213"/>
      <c r="U70" s="213"/>
      <c r="V70" s="213"/>
      <c r="W70" s="214"/>
      <c r="X70" s="596"/>
      <c r="Y70" s="597"/>
      <c r="Z70" s="596"/>
      <c r="AA70" s="598"/>
      <c r="AB70" s="598"/>
      <c r="AC70" s="598"/>
      <c r="AD70" s="598"/>
      <c r="AE70" s="598"/>
      <c r="AF70" s="598"/>
      <c r="AG70" s="597"/>
      <c r="AH70" s="599"/>
      <c r="AI70" s="600"/>
      <c r="AJ70" s="601"/>
      <c r="AK70" s="602"/>
      <c r="AL70" s="428" t="str">
        <f>IFERROR(VLOOKUP($Z70,'参照先（食材費）'!$1:$1048576,2,FALSE),"")</f>
        <v/>
      </c>
      <c r="AM70" s="429"/>
      <c r="AN70" s="430"/>
      <c r="AO70" s="428" t="str">
        <f>IFERROR(IF(VLOOKUP($Z70,'参照先（食材費）'!$1:$1048576,3,FALSE)="×定員",VALUE($AH70),IF(VLOOKUP($Z70,'参照先（食材費）'!$1:$1048576,3,FALSE)="×施設",1,0))*$AL70,"")</f>
        <v/>
      </c>
      <c r="AP70" s="429"/>
      <c r="AQ70" s="431"/>
      <c r="AR70" s="215" t="s">
        <v>33</v>
      </c>
      <c r="AS70" s="225"/>
    </row>
    <row r="71" spans="2:45" ht="26.25" customHeight="1" thickBot="1">
      <c r="B71" s="224"/>
      <c r="C71" s="679" t="s">
        <v>203</v>
      </c>
      <c r="D71" s="680"/>
      <c r="E71" s="680"/>
      <c r="F71" s="680"/>
      <c r="G71" s="680"/>
      <c r="H71" s="680"/>
      <c r="I71" s="680"/>
      <c r="J71" s="680"/>
      <c r="K71" s="680"/>
      <c r="L71" s="680"/>
      <c r="M71" s="681"/>
      <c r="N71" s="409">
        <f>IF(SUM(AO61:AQ70),SUM(AO61:AQ70),"")</f>
        <v>144000</v>
      </c>
      <c r="O71" s="410"/>
      <c r="P71" s="410"/>
      <c r="Q71" s="410"/>
      <c r="R71" s="410"/>
      <c r="S71" s="410"/>
      <c r="T71" s="410"/>
      <c r="U71" s="410"/>
      <c r="V71" s="410"/>
      <c r="W71" s="411"/>
      <c r="X71" s="582" t="s">
        <v>33</v>
      </c>
      <c r="Y71" s="583"/>
      <c r="AR71" s="228"/>
      <c r="AS71" s="225"/>
    </row>
    <row r="72" spans="2:45">
      <c r="B72" s="224"/>
      <c r="D72" s="237"/>
      <c r="E72" s="237"/>
      <c r="F72" s="237"/>
      <c r="G72" s="237"/>
      <c r="H72" s="237"/>
      <c r="I72" s="237"/>
      <c r="J72" s="237"/>
      <c r="K72" s="237"/>
      <c r="L72" s="237"/>
      <c r="M72" s="237"/>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5"/>
    </row>
    <row r="73" spans="2:45" s="219" customFormat="1" ht="20.25" customHeight="1" thickBot="1">
      <c r="B73" s="235"/>
      <c r="C73" s="682" t="s">
        <v>248</v>
      </c>
      <c r="D73" s="682"/>
      <c r="E73" s="682"/>
      <c r="F73" s="682"/>
      <c r="G73" s="682"/>
      <c r="H73" s="682"/>
      <c r="I73" s="682"/>
      <c r="J73" s="682"/>
      <c r="AS73" s="236"/>
    </row>
    <row r="74" spans="2:45" ht="18.75" customHeight="1">
      <c r="B74" s="224"/>
      <c r="C74" s="683"/>
      <c r="D74" s="584" t="s">
        <v>245</v>
      </c>
      <c r="E74" s="585"/>
      <c r="F74" s="585"/>
      <c r="G74" s="585"/>
      <c r="H74" s="585"/>
      <c r="I74" s="586"/>
      <c r="J74" s="686" t="s">
        <v>222</v>
      </c>
      <c r="K74" s="687"/>
      <c r="L74" s="687"/>
      <c r="M74" s="688"/>
      <c r="N74" s="687" t="s">
        <v>223</v>
      </c>
      <c r="O74" s="687"/>
      <c r="P74" s="687"/>
      <c r="Q74" s="688"/>
      <c r="R74" s="686" t="s">
        <v>224</v>
      </c>
      <c r="S74" s="687"/>
      <c r="T74" s="687"/>
      <c r="U74" s="687"/>
      <c r="V74" s="687"/>
      <c r="W74" s="687"/>
      <c r="X74" s="687"/>
      <c r="Y74" s="687"/>
      <c r="Z74" s="688"/>
      <c r="AA74" s="584" t="s">
        <v>225</v>
      </c>
      <c r="AB74" s="585"/>
      <c r="AC74" s="585"/>
      <c r="AD74" s="585"/>
      <c r="AE74" s="585"/>
      <c r="AF74" s="585"/>
      <c r="AG74" s="585"/>
      <c r="AH74" s="585"/>
      <c r="AI74" s="585"/>
      <c r="AJ74" s="586"/>
      <c r="AK74" s="585" t="s">
        <v>226</v>
      </c>
      <c r="AL74" s="585"/>
      <c r="AM74" s="585"/>
      <c r="AN74" s="585"/>
      <c r="AO74" s="585"/>
      <c r="AP74" s="585"/>
      <c r="AQ74" s="585"/>
      <c r="AR74" s="586"/>
      <c r="AS74" s="225"/>
    </row>
    <row r="75" spans="2:45">
      <c r="B75" s="224"/>
      <c r="C75" s="684"/>
      <c r="D75" s="587"/>
      <c r="E75" s="588"/>
      <c r="F75" s="588"/>
      <c r="G75" s="588"/>
      <c r="H75" s="588"/>
      <c r="I75" s="589"/>
      <c r="J75" s="613"/>
      <c r="K75" s="614"/>
      <c r="L75" s="614"/>
      <c r="M75" s="689"/>
      <c r="N75" s="614"/>
      <c r="O75" s="614"/>
      <c r="P75" s="614"/>
      <c r="Q75" s="689"/>
      <c r="R75" s="613"/>
      <c r="S75" s="614"/>
      <c r="T75" s="614"/>
      <c r="U75" s="614"/>
      <c r="V75" s="614"/>
      <c r="W75" s="614"/>
      <c r="X75" s="614"/>
      <c r="Y75" s="614"/>
      <c r="Z75" s="689"/>
      <c r="AA75" s="587"/>
      <c r="AB75" s="588"/>
      <c r="AC75" s="588"/>
      <c r="AD75" s="588"/>
      <c r="AE75" s="588"/>
      <c r="AF75" s="588"/>
      <c r="AG75" s="588"/>
      <c r="AH75" s="588"/>
      <c r="AI75" s="588"/>
      <c r="AJ75" s="589"/>
      <c r="AK75" s="588"/>
      <c r="AL75" s="588"/>
      <c r="AM75" s="588"/>
      <c r="AN75" s="588"/>
      <c r="AO75" s="588"/>
      <c r="AP75" s="588"/>
      <c r="AQ75" s="588"/>
      <c r="AR75" s="589"/>
      <c r="AS75" s="225"/>
    </row>
    <row r="76" spans="2:45" ht="14.25" thickBot="1">
      <c r="B76" s="224"/>
      <c r="C76" s="685"/>
      <c r="D76" s="590"/>
      <c r="E76" s="591"/>
      <c r="F76" s="591"/>
      <c r="G76" s="591"/>
      <c r="H76" s="591"/>
      <c r="I76" s="592"/>
      <c r="J76" s="615"/>
      <c r="K76" s="616"/>
      <c r="L76" s="616"/>
      <c r="M76" s="690"/>
      <c r="N76" s="616"/>
      <c r="O76" s="616"/>
      <c r="P76" s="616"/>
      <c r="Q76" s="690"/>
      <c r="R76" s="615"/>
      <c r="S76" s="616"/>
      <c r="T76" s="616"/>
      <c r="U76" s="616"/>
      <c r="V76" s="616"/>
      <c r="W76" s="616"/>
      <c r="X76" s="616"/>
      <c r="Y76" s="616"/>
      <c r="Z76" s="690"/>
      <c r="AA76" s="590"/>
      <c r="AB76" s="591"/>
      <c r="AC76" s="591"/>
      <c r="AD76" s="591"/>
      <c r="AE76" s="591"/>
      <c r="AF76" s="591"/>
      <c r="AG76" s="591"/>
      <c r="AH76" s="591"/>
      <c r="AI76" s="591"/>
      <c r="AJ76" s="592"/>
      <c r="AK76" s="591"/>
      <c r="AL76" s="591"/>
      <c r="AM76" s="591"/>
      <c r="AN76" s="591"/>
      <c r="AO76" s="591"/>
      <c r="AP76" s="591"/>
      <c r="AQ76" s="591"/>
      <c r="AR76" s="592"/>
      <c r="AS76" s="225"/>
    </row>
    <row r="77" spans="2:45" ht="21" customHeight="1">
      <c r="B77" s="224"/>
      <c r="C77" s="246">
        <v>1</v>
      </c>
      <c r="D77" s="667" t="s">
        <v>180</v>
      </c>
      <c r="E77" s="668"/>
      <c r="F77" s="668"/>
      <c r="G77" s="668"/>
      <c r="H77" s="668"/>
      <c r="I77" s="669"/>
      <c r="J77" s="670" t="s">
        <v>254</v>
      </c>
      <c r="K77" s="671"/>
      <c r="L77" s="671"/>
      <c r="M77" s="672"/>
      <c r="N77" s="671" t="s">
        <v>153</v>
      </c>
      <c r="O77" s="671"/>
      <c r="P77" s="671"/>
      <c r="Q77" s="672"/>
      <c r="R77" s="673" t="s">
        <v>251</v>
      </c>
      <c r="S77" s="674"/>
      <c r="T77" s="674"/>
      <c r="U77" s="674"/>
      <c r="V77" s="674"/>
      <c r="W77" s="674"/>
      <c r="X77" s="674"/>
      <c r="Y77" s="674"/>
      <c r="Z77" s="675"/>
      <c r="AA77" s="204">
        <v>1</v>
      </c>
      <c r="AB77" s="205">
        <v>2</v>
      </c>
      <c r="AC77" s="205">
        <v>3</v>
      </c>
      <c r="AD77" s="205">
        <v>4</v>
      </c>
      <c r="AE77" s="205">
        <v>5</v>
      </c>
      <c r="AF77" s="205">
        <v>6</v>
      </c>
      <c r="AG77" s="205">
        <v>7</v>
      </c>
      <c r="AH77" s="205">
        <v>8</v>
      </c>
      <c r="AI77" s="205">
        <v>9</v>
      </c>
      <c r="AJ77" s="206">
        <v>0</v>
      </c>
      <c r="AK77" s="676" t="s">
        <v>72</v>
      </c>
      <c r="AL77" s="677"/>
      <c r="AM77" s="677"/>
      <c r="AN77" s="677"/>
      <c r="AO77" s="677"/>
      <c r="AP77" s="677"/>
      <c r="AQ77" s="677"/>
      <c r="AR77" s="678"/>
      <c r="AS77" s="225"/>
    </row>
    <row r="78" spans="2:45" ht="21" customHeight="1">
      <c r="B78" s="224"/>
      <c r="C78" s="247">
        <v>2</v>
      </c>
      <c r="D78" s="661" t="s">
        <v>227</v>
      </c>
      <c r="E78" s="662"/>
      <c r="F78" s="662"/>
      <c r="G78" s="662"/>
      <c r="H78" s="662"/>
      <c r="I78" s="663"/>
      <c r="J78" s="650" t="s">
        <v>255</v>
      </c>
      <c r="K78" s="651"/>
      <c r="L78" s="651"/>
      <c r="M78" s="652"/>
      <c r="N78" s="651" t="s">
        <v>153</v>
      </c>
      <c r="O78" s="651"/>
      <c r="P78" s="651"/>
      <c r="Q78" s="652"/>
      <c r="R78" s="664" t="s">
        <v>251</v>
      </c>
      <c r="S78" s="665"/>
      <c r="T78" s="665"/>
      <c r="U78" s="665"/>
      <c r="V78" s="665"/>
      <c r="W78" s="665"/>
      <c r="X78" s="665"/>
      <c r="Y78" s="665"/>
      <c r="Z78" s="666"/>
      <c r="AA78" s="204">
        <v>1</v>
      </c>
      <c r="AB78" s="205">
        <v>2</v>
      </c>
      <c r="AC78" s="205">
        <v>3</v>
      </c>
      <c r="AD78" s="205">
        <v>4</v>
      </c>
      <c r="AE78" s="205">
        <v>5</v>
      </c>
      <c r="AF78" s="205">
        <v>6</v>
      </c>
      <c r="AG78" s="205">
        <v>7</v>
      </c>
      <c r="AH78" s="205">
        <v>8</v>
      </c>
      <c r="AI78" s="205">
        <v>9</v>
      </c>
      <c r="AJ78" s="206">
        <v>0</v>
      </c>
      <c r="AK78" s="608" t="s">
        <v>72</v>
      </c>
      <c r="AL78" s="609"/>
      <c r="AM78" s="609"/>
      <c r="AN78" s="609"/>
      <c r="AO78" s="609"/>
      <c r="AP78" s="609"/>
      <c r="AQ78" s="609"/>
      <c r="AR78" s="610"/>
      <c r="AS78" s="225"/>
    </row>
    <row r="79" spans="2:45" ht="21" customHeight="1">
      <c r="B79" s="224"/>
      <c r="C79" s="247">
        <v>3</v>
      </c>
      <c r="D79" s="661" t="s">
        <v>259</v>
      </c>
      <c r="E79" s="662"/>
      <c r="F79" s="662"/>
      <c r="G79" s="662"/>
      <c r="H79" s="662"/>
      <c r="I79" s="663"/>
      <c r="J79" s="650" t="s">
        <v>256</v>
      </c>
      <c r="K79" s="651"/>
      <c r="L79" s="651"/>
      <c r="M79" s="652"/>
      <c r="N79" s="651" t="s">
        <v>154</v>
      </c>
      <c r="O79" s="651"/>
      <c r="P79" s="651"/>
      <c r="Q79" s="652"/>
      <c r="R79" s="664" t="s">
        <v>260</v>
      </c>
      <c r="S79" s="665"/>
      <c r="T79" s="665"/>
      <c r="U79" s="665"/>
      <c r="V79" s="665"/>
      <c r="W79" s="665"/>
      <c r="X79" s="665"/>
      <c r="Y79" s="665"/>
      <c r="Z79" s="666"/>
      <c r="AA79" s="208">
        <v>1</v>
      </c>
      <c r="AB79" s="209">
        <v>2</v>
      </c>
      <c r="AC79" s="209">
        <v>3</v>
      </c>
      <c r="AD79" s="209">
        <v>4</v>
      </c>
      <c r="AE79" s="209">
        <v>5</v>
      </c>
      <c r="AF79" s="209">
        <v>6</v>
      </c>
      <c r="AG79" s="209">
        <v>7</v>
      </c>
      <c r="AH79" s="209">
        <v>8</v>
      </c>
      <c r="AI79" s="209">
        <v>0</v>
      </c>
      <c r="AJ79" s="210">
        <v>9</v>
      </c>
      <c r="AK79" s="608" t="s">
        <v>109</v>
      </c>
      <c r="AL79" s="609"/>
      <c r="AM79" s="609"/>
      <c r="AN79" s="609"/>
      <c r="AO79" s="609"/>
      <c r="AP79" s="609"/>
      <c r="AQ79" s="609"/>
      <c r="AR79" s="610"/>
      <c r="AS79" s="225"/>
    </row>
    <row r="80" spans="2:45" ht="21" customHeight="1">
      <c r="B80" s="224"/>
      <c r="C80" s="247">
        <v>4</v>
      </c>
      <c r="D80" s="661"/>
      <c r="E80" s="662"/>
      <c r="F80" s="662"/>
      <c r="G80" s="662"/>
      <c r="H80" s="662"/>
      <c r="I80" s="663"/>
      <c r="J80" s="650"/>
      <c r="K80" s="651"/>
      <c r="L80" s="651"/>
      <c r="M80" s="652"/>
      <c r="N80" s="651"/>
      <c r="O80" s="651"/>
      <c r="P80" s="651"/>
      <c r="Q80" s="652"/>
      <c r="R80" s="664"/>
      <c r="S80" s="665"/>
      <c r="T80" s="665"/>
      <c r="U80" s="665"/>
      <c r="V80" s="665"/>
      <c r="W80" s="665"/>
      <c r="X80" s="665"/>
      <c r="Y80" s="665"/>
      <c r="Z80" s="666"/>
      <c r="AA80" s="208"/>
      <c r="AB80" s="209"/>
      <c r="AC80" s="209"/>
      <c r="AD80" s="209"/>
      <c r="AE80" s="209"/>
      <c r="AF80" s="209"/>
      <c r="AG80" s="209"/>
      <c r="AH80" s="209"/>
      <c r="AI80" s="209"/>
      <c r="AJ80" s="210"/>
      <c r="AK80" s="608"/>
      <c r="AL80" s="609"/>
      <c r="AM80" s="609"/>
      <c r="AN80" s="609"/>
      <c r="AO80" s="609"/>
      <c r="AP80" s="609"/>
      <c r="AQ80" s="609"/>
      <c r="AR80" s="610"/>
      <c r="AS80" s="225"/>
    </row>
    <row r="81" spans="2:45" ht="21" customHeight="1">
      <c r="B81" s="224"/>
      <c r="C81" s="247">
        <v>5</v>
      </c>
      <c r="D81" s="661"/>
      <c r="E81" s="662"/>
      <c r="F81" s="662"/>
      <c r="G81" s="662"/>
      <c r="H81" s="662"/>
      <c r="I81" s="663"/>
      <c r="J81" s="650"/>
      <c r="K81" s="651"/>
      <c r="L81" s="651"/>
      <c r="M81" s="652"/>
      <c r="N81" s="651"/>
      <c r="O81" s="651"/>
      <c r="P81" s="651"/>
      <c r="Q81" s="652"/>
      <c r="R81" s="664"/>
      <c r="S81" s="665"/>
      <c r="T81" s="665"/>
      <c r="U81" s="665"/>
      <c r="V81" s="665"/>
      <c r="W81" s="665"/>
      <c r="X81" s="665"/>
      <c r="Y81" s="665"/>
      <c r="Z81" s="666"/>
      <c r="AA81" s="208"/>
      <c r="AB81" s="209"/>
      <c r="AC81" s="209"/>
      <c r="AD81" s="209"/>
      <c r="AE81" s="209"/>
      <c r="AF81" s="209"/>
      <c r="AG81" s="209"/>
      <c r="AH81" s="209"/>
      <c r="AI81" s="209"/>
      <c r="AJ81" s="210"/>
      <c r="AK81" s="608"/>
      <c r="AL81" s="609"/>
      <c r="AM81" s="609"/>
      <c r="AN81" s="609"/>
      <c r="AO81" s="609"/>
      <c r="AP81" s="609"/>
      <c r="AQ81" s="609"/>
      <c r="AR81" s="610"/>
      <c r="AS81" s="225"/>
    </row>
    <row r="82" spans="2:45" ht="21" customHeight="1">
      <c r="B82" s="224"/>
      <c r="C82" s="247">
        <v>6</v>
      </c>
      <c r="D82" s="661"/>
      <c r="E82" s="662"/>
      <c r="F82" s="662"/>
      <c r="G82" s="662"/>
      <c r="H82" s="662"/>
      <c r="I82" s="663"/>
      <c r="J82" s="650"/>
      <c r="K82" s="651"/>
      <c r="L82" s="651"/>
      <c r="M82" s="652"/>
      <c r="N82" s="651"/>
      <c r="O82" s="651"/>
      <c r="P82" s="651"/>
      <c r="Q82" s="652"/>
      <c r="R82" s="664"/>
      <c r="S82" s="665"/>
      <c r="T82" s="665"/>
      <c r="U82" s="665"/>
      <c r="V82" s="665"/>
      <c r="W82" s="665"/>
      <c r="X82" s="665"/>
      <c r="Y82" s="665"/>
      <c r="Z82" s="666"/>
      <c r="AA82" s="208"/>
      <c r="AB82" s="209"/>
      <c r="AC82" s="209"/>
      <c r="AD82" s="209"/>
      <c r="AE82" s="209"/>
      <c r="AF82" s="209"/>
      <c r="AG82" s="209"/>
      <c r="AH82" s="209"/>
      <c r="AI82" s="209"/>
      <c r="AJ82" s="210"/>
      <c r="AK82" s="608"/>
      <c r="AL82" s="609"/>
      <c r="AM82" s="609"/>
      <c r="AN82" s="609"/>
      <c r="AO82" s="609"/>
      <c r="AP82" s="609"/>
      <c r="AQ82" s="609"/>
      <c r="AR82" s="610"/>
      <c r="AS82" s="225"/>
    </row>
    <row r="83" spans="2:45" ht="21" customHeight="1">
      <c r="B83" s="224"/>
      <c r="C83" s="247">
        <v>7</v>
      </c>
      <c r="D83" s="661"/>
      <c r="E83" s="662"/>
      <c r="F83" s="662"/>
      <c r="G83" s="662"/>
      <c r="H83" s="662"/>
      <c r="I83" s="663"/>
      <c r="J83" s="650"/>
      <c r="K83" s="651"/>
      <c r="L83" s="651"/>
      <c r="M83" s="652"/>
      <c r="N83" s="651"/>
      <c r="O83" s="651"/>
      <c r="P83" s="651"/>
      <c r="Q83" s="652"/>
      <c r="R83" s="664"/>
      <c r="S83" s="665"/>
      <c r="T83" s="665"/>
      <c r="U83" s="665"/>
      <c r="V83" s="665"/>
      <c r="W83" s="665"/>
      <c r="X83" s="665"/>
      <c r="Y83" s="665"/>
      <c r="Z83" s="666"/>
      <c r="AA83" s="208"/>
      <c r="AB83" s="209"/>
      <c r="AC83" s="209"/>
      <c r="AD83" s="209"/>
      <c r="AE83" s="209"/>
      <c r="AF83" s="209"/>
      <c r="AG83" s="209"/>
      <c r="AH83" s="209"/>
      <c r="AI83" s="209"/>
      <c r="AJ83" s="210"/>
      <c r="AK83" s="608"/>
      <c r="AL83" s="609"/>
      <c r="AM83" s="609"/>
      <c r="AN83" s="609"/>
      <c r="AO83" s="609"/>
      <c r="AP83" s="609"/>
      <c r="AQ83" s="609"/>
      <c r="AR83" s="610"/>
      <c r="AS83" s="225"/>
    </row>
    <row r="84" spans="2:45" ht="21" customHeight="1">
      <c r="B84" s="224"/>
      <c r="C84" s="247">
        <v>8</v>
      </c>
      <c r="D84" s="661"/>
      <c r="E84" s="662"/>
      <c r="F84" s="662"/>
      <c r="G84" s="662"/>
      <c r="H84" s="662"/>
      <c r="I84" s="663"/>
      <c r="J84" s="650"/>
      <c r="K84" s="651"/>
      <c r="L84" s="651"/>
      <c r="M84" s="652"/>
      <c r="N84" s="651"/>
      <c r="O84" s="651"/>
      <c r="P84" s="651"/>
      <c r="Q84" s="652"/>
      <c r="R84" s="664"/>
      <c r="S84" s="665"/>
      <c r="T84" s="665"/>
      <c r="U84" s="665"/>
      <c r="V84" s="665"/>
      <c r="W84" s="665"/>
      <c r="X84" s="665"/>
      <c r="Y84" s="665"/>
      <c r="Z84" s="666"/>
      <c r="AA84" s="208"/>
      <c r="AB84" s="209"/>
      <c r="AC84" s="209"/>
      <c r="AD84" s="209"/>
      <c r="AE84" s="209"/>
      <c r="AF84" s="209"/>
      <c r="AG84" s="209"/>
      <c r="AH84" s="209"/>
      <c r="AI84" s="209"/>
      <c r="AJ84" s="210"/>
      <c r="AK84" s="608"/>
      <c r="AL84" s="609"/>
      <c r="AM84" s="609"/>
      <c r="AN84" s="609"/>
      <c r="AO84" s="609"/>
      <c r="AP84" s="609"/>
      <c r="AQ84" s="609"/>
      <c r="AR84" s="610"/>
      <c r="AS84" s="225"/>
    </row>
    <row r="85" spans="2:45" ht="21" customHeight="1">
      <c r="B85" s="224"/>
      <c r="C85" s="247">
        <v>9</v>
      </c>
      <c r="D85" s="661"/>
      <c r="E85" s="662"/>
      <c r="F85" s="662"/>
      <c r="G85" s="662"/>
      <c r="H85" s="662"/>
      <c r="I85" s="663"/>
      <c r="J85" s="650"/>
      <c r="K85" s="651"/>
      <c r="L85" s="651"/>
      <c r="M85" s="652"/>
      <c r="N85" s="651"/>
      <c r="O85" s="651"/>
      <c r="P85" s="651"/>
      <c r="Q85" s="652"/>
      <c r="R85" s="664"/>
      <c r="S85" s="665"/>
      <c r="T85" s="665"/>
      <c r="U85" s="665"/>
      <c r="V85" s="665"/>
      <c r="W85" s="665"/>
      <c r="X85" s="665"/>
      <c r="Y85" s="665"/>
      <c r="Z85" s="666"/>
      <c r="AA85" s="208"/>
      <c r="AB85" s="209"/>
      <c r="AC85" s="209"/>
      <c r="AD85" s="209"/>
      <c r="AE85" s="209"/>
      <c r="AF85" s="209"/>
      <c r="AG85" s="209"/>
      <c r="AH85" s="209"/>
      <c r="AI85" s="209"/>
      <c r="AJ85" s="210"/>
      <c r="AK85" s="608"/>
      <c r="AL85" s="609"/>
      <c r="AM85" s="609"/>
      <c r="AN85" s="609"/>
      <c r="AO85" s="609"/>
      <c r="AP85" s="609"/>
      <c r="AQ85" s="609"/>
      <c r="AR85" s="610"/>
      <c r="AS85" s="225"/>
    </row>
    <row r="86" spans="2:45" ht="21" customHeight="1" thickBot="1">
      <c r="B86" s="224"/>
      <c r="C86" s="217">
        <v>10</v>
      </c>
      <c r="D86" s="647"/>
      <c r="E86" s="648"/>
      <c r="F86" s="648"/>
      <c r="G86" s="648"/>
      <c r="H86" s="648"/>
      <c r="I86" s="649"/>
      <c r="J86" s="650"/>
      <c r="K86" s="651"/>
      <c r="L86" s="651"/>
      <c r="M86" s="652"/>
      <c r="N86" s="653"/>
      <c r="O86" s="653"/>
      <c r="P86" s="653"/>
      <c r="Q86" s="654"/>
      <c r="R86" s="655"/>
      <c r="S86" s="656"/>
      <c r="T86" s="656"/>
      <c r="U86" s="656"/>
      <c r="V86" s="656"/>
      <c r="W86" s="656"/>
      <c r="X86" s="656"/>
      <c r="Y86" s="656"/>
      <c r="Z86" s="657"/>
      <c r="AA86" s="212"/>
      <c r="AB86" s="213"/>
      <c r="AC86" s="213"/>
      <c r="AD86" s="213"/>
      <c r="AE86" s="213"/>
      <c r="AF86" s="213"/>
      <c r="AG86" s="213"/>
      <c r="AH86" s="213"/>
      <c r="AI86" s="213"/>
      <c r="AJ86" s="214"/>
      <c r="AK86" s="658"/>
      <c r="AL86" s="659"/>
      <c r="AM86" s="659"/>
      <c r="AN86" s="659"/>
      <c r="AO86" s="659"/>
      <c r="AP86" s="659"/>
      <c r="AQ86" s="659"/>
      <c r="AR86" s="660"/>
      <c r="AS86" s="225"/>
    </row>
    <row r="87" spans="2:45" ht="16.5" customHeight="1">
      <c r="B87" s="224"/>
      <c r="C87" s="635" t="s">
        <v>261</v>
      </c>
      <c r="D87" s="636"/>
      <c r="E87" s="636"/>
      <c r="F87" s="636"/>
      <c r="G87" s="636"/>
      <c r="H87" s="636"/>
      <c r="I87" s="636"/>
      <c r="J87" s="636"/>
      <c r="K87" s="636"/>
      <c r="L87" s="636"/>
      <c r="M87" s="636"/>
      <c r="N87" s="636"/>
      <c r="O87" s="636"/>
      <c r="P87" s="636"/>
      <c r="Q87" s="637"/>
      <c r="R87" s="310">
        <f>COUNTIF(J77:M86,"（民間）自動車")</f>
        <v>1</v>
      </c>
      <c r="S87" s="311"/>
      <c r="T87" s="311"/>
      <c r="U87" s="312"/>
      <c r="V87" s="580" t="s">
        <v>143</v>
      </c>
      <c r="W87" s="581"/>
      <c r="X87" s="310">
        <f>18000*R87</f>
        <v>18000</v>
      </c>
      <c r="Y87" s="311"/>
      <c r="Z87" s="311"/>
      <c r="AA87" s="312"/>
      <c r="AB87" s="580" t="s">
        <v>33</v>
      </c>
      <c r="AC87" s="581"/>
      <c r="AD87" s="310">
        <f>COUNTIF(J77:M86,"（公）自動車")</f>
        <v>1</v>
      </c>
      <c r="AE87" s="311"/>
      <c r="AF87" s="311"/>
      <c r="AG87" s="312"/>
      <c r="AH87" s="580" t="s">
        <v>143</v>
      </c>
      <c r="AI87" s="581"/>
      <c r="AJ87" s="310">
        <f>9000*AD87</f>
        <v>9000</v>
      </c>
      <c r="AK87" s="311"/>
      <c r="AL87" s="311"/>
      <c r="AM87" s="312"/>
      <c r="AN87" s="580" t="s">
        <v>33</v>
      </c>
      <c r="AO87" s="581"/>
      <c r="AS87" s="225"/>
    </row>
    <row r="88" spans="2:45" ht="16.5" customHeight="1" thickBot="1">
      <c r="B88" s="224"/>
      <c r="C88" s="638"/>
      <c r="D88" s="639"/>
      <c r="E88" s="639"/>
      <c r="F88" s="639"/>
      <c r="G88" s="639"/>
      <c r="H88" s="639"/>
      <c r="I88" s="639"/>
      <c r="J88" s="639"/>
      <c r="K88" s="639"/>
      <c r="L88" s="639"/>
      <c r="M88" s="639"/>
      <c r="N88" s="639"/>
      <c r="O88" s="639"/>
      <c r="P88" s="639"/>
      <c r="Q88" s="640"/>
      <c r="R88" s="313"/>
      <c r="S88" s="314"/>
      <c r="T88" s="314"/>
      <c r="U88" s="315"/>
      <c r="V88" s="582"/>
      <c r="W88" s="583"/>
      <c r="X88" s="313"/>
      <c r="Y88" s="314"/>
      <c r="Z88" s="314"/>
      <c r="AA88" s="315"/>
      <c r="AB88" s="582"/>
      <c r="AC88" s="583"/>
      <c r="AD88" s="313"/>
      <c r="AE88" s="314"/>
      <c r="AF88" s="314"/>
      <c r="AG88" s="315"/>
      <c r="AH88" s="582"/>
      <c r="AI88" s="583"/>
      <c r="AJ88" s="313"/>
      <c r="AK88" s="314"/>
      <c r="AL88" s="314"/>
      <c r="AM88" s="315"/>
      <c r="AN88" s="582"/>
      <c r="AO88" s="583"/>
      <c r="AS88" s="225"/>
    </row>
    <row r="89" spans="2:45" ht="16.5" customHeight="1">
      <c r="B89" s="224"/>
      <c r="C89" s="635" t="s">
        <v>262</v>
      </c>
      <c r="D89" s="636"/>
      <c r="E89" s="636"/>
      <c r="F89" s="636"/>
      <c r="G89" s="636"/>
      <c r="H89" s="636"/>
      <c r="I89" s="636"/>
      <c r="J89" s="636"/>
      <c r="K89" s="636"/>
      <c r="L89" s="636"/>
      <c r="M89" s="636"/>
      <c r="N89" s="636"/>
      <c r="O89" s="636"/>
      <c r="P89" s="636"/>
      <c r="Q89" s="637"/>
      <c r="R89" s="310">
        <f>COUNTIF(J77:M86,"（民間）自動二輪車等")</f>
        <v>1</v>
      </c>
      <c r="S89" s="311"/>
      <c r="T89" s="311"/>
      <c r="U89" s="312"/>
      <c r="V89" s="580" t="s">
        <v>143</v>
      </c>
      <c r="W89" s="581"/>
      <c r="X89" s="310">
        <f>3000*R89</f>
        <v>3000</v>
      </c>
      <c r="Y89" s="311"/>
      <c r="Z89" s="311"/>
      <c r="AA89" s="312"/>
      <c r="AB89" s="580" t="s">
        <v>33</v>
      </c>
      <c r="AC89" s="581"/>
      <c r="AD89" s="310">
        <f>COUNTIF(J77:M86,"（公）自動二輪車等")</f>
        <v>0</v>
      </c>
      <c r="AE89" s="311"/>
      <c r="AF89" s="311"/>
      <c r="AG89" s="312"/>
      <c r="AH89" s="580" t="s">
        <v>143</v>
      </c>
      <c r="AI89" s="581"/>
      <c r="AJ89" s="310">
        <f>1500*AD89</f>
        <v>0</v>
      </c>
      <c r="AK89" s="311"/>
      <c r="AL89" s="311"/>
      <c r="AM89" s="312"/>
      <c r="AN89" s="580" t="s">
        <v>33</v>
      </c>
      <c r="AO89" s="581"/>
      <c r="AS89" s="225"/>
    </row>
    <row r="90" spans="2:45" ht="16.5" customHeight="1" thickBot="1">
      <c r="B90" s="224"/>
      <c r="C90" s="638"/>
      <c r="D90" s="639"/>
      <c r="E90" s="639"/>
      <c r="F90" s="639"/>
      <c r="G90" s="639"/>
      <c r="H90" s="639"/>
      <c r="I90" s="639"/>
      <c r="J90" s="639"/>
      <c r="K90" s="639"/>
      <c r="L90" s="639"/>
      <c r="M90" s="639"/>
      <c r="N90" s="639"/>
      <c r="O90" s="639"/>
      <c r="P90" s="639"/>
      <c r="Q90" s="640"/>
      <c r="R90" s="313"/>
      <c r="S90" s="314"/>
      <c r="T90" s="314"/>
      <c r="U90" s="315"/>
      <c r="V90" s="582"/>
      <c r="W90" s="583"/>
      <c r="X90" s="313"/>
      <c r="Y90" s="314"/>
      <c r="Z90" s="314"/>
      <c r="AA90" s="315"/>
      <c r="AB90" s="582"/>
      <c r="AC90" s="583"/>
      <c r="AD90" s="313"/>
      <c r="AE90" s="314"/>
      <c r="AF90" s="314"/>
      <c r="AG90" s="315"/>
      <c r="AH90" s="582"/>
      <c r="AI90" s="583"/>
      <c r="AJ90" s="313"/>
      <c r="AK90" s="314"/>
      <c r="AL90" s="314"/>
      <c r="AM90" s="315"/>
      <c r="AN90" s="582"/>
      <c r="AO90" s="583"/>
      <c r="AS90" s="225"/>
    </row>
    <row r="91" spans="2:45" ht="18.75" customHeight="1">
      <c r="B91" s="224"/>
      <c r="C91" s="641" t="s">
        <v>258</v>
      </c>
      <c r="D91" s="642"/>
      <c r="E91" s="642"/>
      <c r="F91" s="642"/>
      <c r="G91" s="642"/>
      <c r="H91" s="642"/>
      <c r="I91" s="642"/>
      <c r="J91" s="642"/>
      <c r="K91" s="642"/>
      <c r="L91" s="642"/>
      <c r="M91" s="642"/>
      <c r="N91" s="642"/>
      <c r="O91" s="642"/>
      <c r="P91" s="642"/>
      <c r="Q91" s="643"/>
      <c r="R91" s="390">
        <f>SUM(R87+R89+AD87+AD89)</f>
        <v>3</v>
      </c>
      <c r="S91" s="391"/>
      <c r="T91" s="391"/>
      <c r="U91" s="392"/>
      <c r="V91" s="580" t="s">
        <v>143</v>
      </c>
      <c r="W91" s="581"/>
      <c r="X91" s="390">
        <f>SUM(X87+X89+AJ87+AJ89)</f>
        <v>30000</v>
      </c>
      <c r="Y91" s="391"/>
      <c r="Z91" s="391"/>
      <c r="AA91" s="392"/>
      <c r="AB91" s="580" t="s">
        <v>33</v>
      </c>
      <c r="AC91" s="581"/>
      <c r="AS91" s="225"/>
    </row>
    <row r="92" spans="2:45" ht="19.5" customHeight="1" thickBot="1">
      <c r="B92" s="224"/>
      <c r="C92" s="644"/>
      <c r="D92" s="645"/>
      <c r="E92" s="645"/>
      <c r="F92" s="645"/>
      <c r="G92" s="645"/>
      <c r="H92" s="645"/>
      <c r="I92" s="645"/>
      <c r="J92" s="645"/>
      <c r="K92" s="645"/>
      <c r="L92" s="645"/>
      <c r="M92" s="645"/>
      <c r="N92" s="645"/>
      <c r="O92" s="645"/>
      <c r="P92" s="645"/>
      <c r="Q92" s="646"/>
      <c r="R92" s="393"/>
      <c r="S92" s="394"/>
      <c r="T92" s="394"/>
      <c r="U92" s="395"/>
      <c r="V92" s="582"/>
      <c r="W92" s="583"/>
      <c r="X92" s="393"/>
      <c r="Y92" s="394"/>
      <c r="Z92" s="394"/>
      <c r="AA92" s="395"/>
      <c r="AB92" s="582"/>
      <c r="AC92" s="583"/>
      <c r="AS92" s="225"/>
    </row>
    <row r="93" spans="2:45">
      <c r="B93" s="224"/>
      <c r="AD93" s="238"/>
      <c r="AS93" s="225"/>
    </row>
    <row r="94" spans="2:45" ht="15">
      <c r="B94" s="230"/>
      <c r="C94" s="239" t="s">
        <v>242</v>
      </c>
      <c r="D94" s="239"/>
      <c r="E94" s="239"/>
      <c r="F94" s="239"/>
      <c r="G94" s="239"/>
      <c r="H94" s="239"/>
      <c r="I94" s="239"/>
      <c r="J94" s="239"/>
      <c r="K94" s="239"/>
      <c r="L94" s="239"/>
      <c r="M94" s="239"/>
      <c r="N94" s="239"/>
      <c r="O94" s="239"/>
      <c r="P94" s="239"/>
      <c r="Q94" s="239"/>
      <c r="R94" s="239"/>
      <c r="S94" s="239"/>
      <c r="T94" s="239"/>
      <c r="U94" s="239"/>
      <c r="V94" s="239"/>
      <c r="W94" s="239"/>
      <c r="X94" s="239"/>
      <c r="AS94" s="225"/>
    </row>
    <row r="95" spans="2:45" ht="15">
      <c r="B95" s="230"/>
      <c r="C95" s="239" t="s">
        <v>48</v>
      </c>
      <c r="D95" s="239"/>
      <c r="E95" s="239"/>
      <c r="F95" s="239"/>
      <c r="G95" s="239"/>
      <c r="H95" s="239"/>
      <c r="I95" s="239"/>
      <c r="J95" s="239"/>
      <c r="K95" s="239"/>
      <c r="L95" s="239"/>
      <c r="M95" s="239"/>
      <c r="N95" s="239"/>
      <c r="O95" s="239"/>
      <c r="P95" s="239"/>
      <c r="Q95" s="239"/>
      <c r="R95" s="239"/>
      <c r="S95" s="239"/>
      <c r="T95" s="239"/>
      <c r="U95" s="239"/>
      <c r="V95" s="239"/>
      <c r="W95" s="239"/>
      <c r="X95" s="239"/>
      <c r="AS95" s="225"/>
    </row>
    <row r="96" spans="2:45" ht="15">
      <c r="B96" s="230"/>
      <c r="C96" s="239" t="s">
        <v>204</v>
      </c>
      <c r="D96" s="239"/>
      <c r="E96" s="239"/>
      <c r="F96" s="239"/>
      <c r="G96" s="239"/>
      <c r="H96" s="239"/>
      <c r="I96" s="239"/>
      <c r="J96" s="239"/>
      <c r="K96" s="239"/>
      <c r="L96" s="239"/>
      <c r="M96" s="239"/>
      <c r="N96" s="239"/>
      <c r="O96" s="239"/>
      <c r="P96" s="239"/>
      <c r="Q96" s="239"/>
      <c r="R96" s="239"/>
      <c r="S96" s="239"/>
      <c r="T96" s="239"/>
      <c r="U96" s="239"/>
      <c r="V96" s="239"/>
      <c r="W96" s="239"/>
      <c r="X96" s="239"/>
      <c r="AS96" s="225"/>
    </row>
    <row r="97" spans="2:45" ht="15.75" thickBot="1">
      <c r="B97" s="230"/>
      <c r="C97" s="239"/>
      <c r="D97" s="239"/>
      <c r="E97" s="239"/>
      <c r="F97" s="239"/>
      <c r="G97" s="239"/>
      <c r="H97" s="239"/>
      <c r="I97" s="239"/>
      <c r="J97" s="239"/>
      <c r="K97" s="239"/>
      <c r="L97" s="239"/>
      <c r="M97" s="239"/>
      <c r="N97" s="239"/>
      <c r="O97" s="239"/>
      <c r="P97" s="239"/>
      <c r="Q97" s="239"/>
      <c r="R97" s="239"/>
      <c r="S97" s="239"/>
      <c r="T97" s="239"/>
      <c r="U97" s="239"/>
      <c r="V97" s="239"/>
      <c r="W97" s="239"/>
      <c r="X97" s="239"/>
      <c r="AS97" s="225"/>
    </row>
    <row r="98" spans="2:45" ht="20.25" customHeight="1">
      <c r="B98" s="230"/>
      <c r="C98" s="239"/>
      <c r="D98" s="239"/>
      <c r="E98" s="239"/>
      <c r="F98" s="239"/>
      <c r="G98" s="239"/>
      <c r="H98" s="239"/>
      <c r="I98" s="239"/>
      <c r="J98" s="239"/>
      <c r="K98" s="239"/>
      <c r="L98" s="239"/>
      <c r="M98" s="239"/>
      <c r="N98" s="239"/>
      <c r="O98" s="239"/>
      <c r="P98" s="239"/>
      <c r="Q98" s="239"/>
      <c r="R98" s="239"/>
      <c r="S98" s="239"/>
      <c r="T98" s="239"/>
      <c r="U98" s="239"/>
      <c r="V98" s="239"/>
      <c r="W98" s="239"/>
      <c r="X98" s="239"/>
      <c r="Z98" s="620" t="s">
        <v>147</v>
      </c>
      <c r="AA98" s="621"/>
      <c r="AB98" s="621"/>
      <c r="AC98" s="621"/>
      <c r="AD98" s="621"/>
      <c r="AE98" s="621"/>
      <c r="AF98" s="621"/>
      <c r="AG98" s="622"/>
      <c r="AH98" s="341">
        <f>IF(SUM(N53,N71,X91)&gt;0,SUM(N53,N71,X91),"")</f>
        <v>270000</v>
      </c>
      <c r="AI98" s="342"/>
      <c r="AJ98" s="342"/>
      <c r="AK98" s="342"/>
      <c r="AL98" s="342"/>
      <c r="AM98" s="342"/>
      <c r="AN98" s="343"/>
      <c r="AO98" s="629" t="s">
        <v>33</v>
      </c>
      <c r="AP98" s="629"/>
      <c r="AQ98" s="630"/>
      <c r="AS98" s="225"/>
    </row>
    <row r="99" spans="2:45" ht="20.25" customHeight="1">
      <c r="B99" s="230"/>
      <c r="C99" s="239"/>
      <c r="D99" s="239"/>
      <c r="E99" s="239"/>
      <c r="F99" s="239"/>
      <c r="G99" s="239"/>
      <c r="H99" s="239"/>
      <c r="I99" s="239"/>
      <c r="J99" s="239"/>
      <c r="K99" s="239"/>
      <c r="L99" s="239"/>
      <c r="M99" s="239"/>
      <c r="N99" s="239"/>
      <c r="O99" s="239"/>
      <c r="P99" s="239"/>
      <c r="Q99" s="239"/>
      <c r="R99" s="239"/>
      <c r="S99" s="239"/>
      <c r="T99" s="239"/>
      <c r="U99" s="239"/>
      <c r="V99" s="239"/>
      <c r="W99" s="239"/>
      <c r="X99" s="239"/>
      <c r="Z99" s="623"/>
      <c r="AA99" s="624"/>
      <c r="AB99" s="624"/>
      <c r="AC99" s="624"/>
      <c r="AD99" s="624"/>
      <c r="AE99" s="624"/>
      <c r="AF99" s="624"/>
      <c r="AG99" s="625"/>
      <c r="AH99" s="344"/>
      <c r="AI99" s="345"/>
      <c r="AJ99" s="345"/>
      <c r="AK99" s="345"/>
      <c r="AL99" s="345"/>
      <c r="AM99" s="345"/>
      <c r="AN99" s="346"/>
      <c r="AO99" s="631"/>
      <c r="AP99" s="631"/>
      <c r="AQ99" s="632"/>
      <c r="AS99" s="225"/>
    </row>
    <row r="100" spans="2:45" ht="21" customHeight="1" thickBot="1">
      <c r="B100" s="230"/>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Z100" s="626"/>
      <c r="AA100" s="627"/>
      <c r="AB100" s="627"/>
      <c r="AC100" s="627"/>
      <c r="AD100" s="627"/>
      <c r="AE100" s="627"/>
      <c r="AF100" s="627"/>
      <c r="AG100" s="628"/>
      <c r="AH100" s="347"/>
      <c r="AI100" s="348"/>
      <c r="AJ100" s="348"/>
      <c r="AK100" s="348"/>
      <c r="AL100" s="348"/>
      <c r="AM100" s="348"/>
      <c r="AN100" s="349"/>
      <c r="AO100" s="633"/>
      <c r="AP100" s="633"/>
      <c r="AQ100" s="634"/>
      <c r="AS100" s="225"/>
    </row>
    <row r="101" spans="2:45" ht="14.25" thickBot="1">
      <c r="B101" s="240"/>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E101" s="218"/>
      <c r="AF101" s="218"/>
      <c r="AG101" s="218"/>
      <c r="AH101" s="218"/>
      <c r="AI101" s="218"/>
      <c r="AJ101" s="218"/>
      <c r="AK101" s="218"/>
      <c r="AL101" s="218"/>
      <c r="AM101" s="218"/>
      <c r="AN101" s="218"/>
      <c r="AO101" s="218"/>
      <c r="AP101" s="218"/>
      <c r="AQ101" s="218"/>
      <c r="AR101" s="218"/>
      <c r="AS101" s="241"/>
    </row>
    <row r="102" spans="2:45">
      <c r="B102" s="224"/>
      <c r="AS102" s="225"/>
    </row>
    <row r="103" spans="2:45" ht="17.25">
      <c r="B103" s="224"/>
      <c r="C103" s="219" t="s">
        <v>205</v>
      </c>
      <c r="AS103" s="225"/>
    </row>
    <row r="104" spans="2:45">
      <c r="B104" s="224"/>
      <c r="AS104" s="225"/>
    </row>
    <row r="105" spans="2:45" ht="18" thickBot="1">
      <c r="B105" s="224"/>
      <c r="C105" s="219" t="s">
        <v>206</v>
      </c>
      <c r="AS105" s="225"/>
    </row>
    <row r="106" spans="2:45">
      <c r="B106" s="224"/>
      <c r="C106" s="617" t="s">
        <v>51</v>
      </c>
      <c r="D106" s="618"/>
      <c r="E106" s="618"/>
      <c r="F106" s="618"/>
      <c r="G106" s="618"/>
      <c r="H106" s="618"/>
      <c r="I106" s="618"/>
      <c r="J106" s="618"/>
      <c r="K106" s="618"/>
      <c r="L106" s="618"/>
      <c r="M106" s="618"/>
      <c r="N106" s="618"/>
      <c r="O106" s="618"/>
      <c r="P106" s="618"/>
      <c r="Q106" s="618"/>
      <c r="R106" s="618"/>
      <c r="S106" s="618"/>
      <c r="T106" s="619"/>
      <c r="U106" s="617" t="s">
        <v>52</v>
      </c>
      <c r="V106" s="618"/>
      <c r="W106" s="618"/>
      <c r="X106" s="618"/>
      <c r="Y106" s="618"/>
      <c r="Z106" s="618"/>
      <c r="AA106" s="618"/>
      <c r="AB106" s="618"/>
      <c r="AC106" s="618"/>
      <c r="AD106" s="618"/>
      <c r="AE106" s="618"/>
      <c r="AF106" s="618"/>
      <c r="AG106" s="618"/>
      <c r="AH106" s="618"/>
      <c r="AI106" s="618"/>
      <c r="AJ106" s="618"/>
      <c r="AK106" s="618"/>
      <c r="AL106" s="619"/>
      <c r="AS106" s="225"/>
    </row>
    <row r="107" spans="2:45">
      <c r="B107" s="224"/>
      <c r="C107" s="613" t="s">
        <v>207</v>
      </c>
      <c r="D107" s="614"/>
      <c r="E107" s="614"/>
      <c r="F107" s="614"/>
      <c r="G107" s="614"/>
      <c r="H107" s="614"/>
      <c r="I107" s="614"/>
      <c r="J107" s="614"/>
      <c r="K107" s="614"/>
      <c r="L107" s="400">
        <f>N53</f>
        <v>96000</v>
      </c>
      <c r="M107" s="401"/>
      <c r="N107" s="401"/>
      <c r="O107" s="401"/>
      <c r="P107" s="401"/>
      <c r="Q107" s="401"/>
      <c r="R107" s="401"/>
      <c r="S107" s="401"/>
      <c r="T107" s="402"/>
      <c r="U107" s="614" t="s">
        <v>54</v>
      </c>
      <c r="V107" s="614"/>
      <c r="W107" s="614"/>
      <c r="X107" s="614"/>
      <c r="Y107" s="614"/>
      <c r="Z107" s="614"/>
      <c r="AA107" s="614"/>
      <c r="AB107" s="614"/>
      <c r="AC107" s="614"/>
      <c r="AD107" s="400">
        <f>N53</f>
        <v>96000</v>
      </c>
      <c r="AE107" s="401"/>
      <c r="AF107" s="401"/>
      <c r="AG107" s="401"/>
      <c r="AH107" s="401"/>
      <c r="AI107" s="401"/>
      <c r="AJ107" s="401"/>
      <c r="AK107" s="401"/>
      <c r="AL107" s="402"/>
      <c r="AS107" s="225"/>
    </row>
    <row r="108" spans="2:45" ht="14.25" thickBot="1">
      <c r="B108" s="224"/>
      <c r="C108" s="615"/>
      <c r="D108" s="616"/>
      <c r="E108" s="616"/>
      <c r="F108" s="616"/>
      <c r="G108" s="616"/>
      <c r="H108" s="616"/>
      <c r="I108" s="616"/>
      <c r="J108" s="616"/>
      <c r="K108" s="616"/>
      <c r="L108" s="403"/>
      <c r="M108" s="314"/>
      <c r="N108" s="314"/>
      <c r="O108" s="314"/>
      <c r="P108" s="314"/>
      <c r="Q108" s="314"/>
      <c r="R108" s="314"/>
      <c r="S108" s="314"/>
      <c r="T108" s="315"/>
      <c r="U108" s="616"/>
      <c r="V108" s="616"/>
      <c r="W108" s="616"/>
      <c r="X108" s="616"/>
      <c r="Y108" s="616"/>
      <c r="Z108" s="616"/>
      <c r="AA108" s="616"/>
      <c r="AB108" s="616"/>
      <c r="AC108" s="616"/>
      <c r="AD108" s="403"/>
      <c r="AE108" s="314"/>
      <c r="AF108" s="314"/>
      <c r="AG108" s="314"/>
      <c r="AH108" s="314"/>
      <c r="AI108" s="314"/>
      <c r="AJ108" s="314"/>
      <c r="AK108" s="314"/>
      <c r="AL108" s="315"/>
      <c r="AS108" s="225"/>
    </row>
    <row r="109" spans="2:45">
      <c r="B109" s="224"/>
      <c r="AS109" s="225"/>
    </row>
    <row r="110" spans="2:45" ht="18" thickBot="1">
      <c r="B110" s="224"/>
      <c r="C110" s="219" t="s">
        <v>208</v>
      </c>
      <c r="AS110" s="225"/>
    </row>
    <row r="111" spans="2:45">
      <c r="B111" s="224"/>
      <c r="C111" s="617" t="s">
        <v>51</v>
      </c>
      <c r="D111" s="618"/>
      <c r="E111" s="618"/>
      <c r="F111" s="618"/>
      <c r="G111" s="618"/>
      <c r="H111" s="618"/>
      <c r="I111" s="618"/>
      <c r="J111" s="618"/>
      <c r="K111" s="618"/>
      <c r="L111" s="618"/>
      <c r="M111" s="618"/>
      <c r="N111" s="618"/>
      <c r="O111" s="618"/>
      <c r="P111" s="618"/>
      <c r="Q111" s="618"/>
      <c r="R111" s="618"/>
      <c r="S111" s="618"/>
      <c r="T111" s="619"/>
      <c r="U111" s="617" t="s">
        <v>52</v>
      </c>
      <c r="V111" s="618"/>
      <c r="W111" s="618"/>
      <c r="X111" s="618"/>
      <c r="Y111" s="618"/>
      <c r="Z111" s="618"/>
      <c r="AA111" s="618"/>
      <c r="AB111" s="618"/>
      <c r="AC111" s="618"/>
      <c r="AD111" s="618"/>
      <c r="AE111" s="618"/>
      <c r="AF111" s="618"/>
      <c r="AG111" s="618"/>
      <c r="AH111" s="618"/>
      <c r="AI111" s="618"/>
      <c r="AJ111" s="618"/>
      <c r="AK111" s="618"/>
      <c r="AL111" s="619"/>
      <c r="AS111" s="225"/>
    </row>
    <row r="112" spans="2:45">
      <c r="B112" s="224"/>
      <c r="C112" s="613" t="s">
        <v>207</v>
      </c>
      <c r="D112" s="614"/>
      <c r="E112" s="614"/>
      <c r="F112" s="614"/>
      <c r="G112" s="614"/>
      <c r="H112" s="614"/>
      <c r="I112" s="614"/>
      <c r="J112" s="614"/>
      <c r="K112" s="614"/>
      <c r="L112" s="400">
        <f>N71</f>
        <v>144000</v>
      </c>
      <c r="M112" s="401"/>
      <c r="N112" s="401"/>
      <c r="O112" s="401"/>
      <c r="P112" s="401"/>
      <c r="Q112" s="401"/>
      <c r="R112" s="401"/>
      <c r="S112" s="401"/>
      <c r="T112" s="402"/>
      <c r="U112" s="614" t="s">
        <v>209</v>
      </c>
      <c r="V112" s="614"/>
      <c r="W112" s="614"/>
      <c r="X112" s="614"/>
      <c r="Y112" s="614"/>
      <c r="Z112" s="614"/>
      <c r="AA112" s="614"/>
      <c r="AB112" s="614"/>
      <c r="AC112" s="614"/>
      <c r="AD112" s="400">
        <f>N71</f>
        <v>144000</v>
      </c>
      <c r="AE112" s="401"/>
      <c r="AF112" s="401"/>
      <c r="AG112" s="401"/>
      <c r="AH112" s="401"/>
      <c r="AI112" s="401"/>
      <c r="AJ112" s="401"/>
      <c r="AK112" s="401"/>
      <c r="AL112" s="402"/>
      <c r="AS112" s="225"/>
    </row>
    <row r="113" spans="2:45" ht="14.25" thickBot="1">
      <c r="B113" s="224"/>
      <c r="C113" s="615"/>
      <c r="D113" s="616"/>
      <c r="E113" s="616"/>
      <c r="F113" s="616"/>
      <c r="G113" s="616"/>
      <c r="H113" s="616"/>
      <c r="I113" s="616"/>
      <c r="J113" s="616"/>
      <c r="K113" s="616"/>
      <c r="L113" s="403"/>
      <c r="M113" s="314"/>
      <c r="N113" s="314"/>
      <c r="O113" s="314"/>
      <c r="P113" s="314"/>
      <c r="Q113" s="314"/>
      <c r="R113" s="314"/>
      <c r="S113" s="314"/>
      <c r="T113" s="315"/>
      <c r="U113" s="616"/>
      <c r="V113" s="616"/>
      <c r="W113" s="616"/>
      <c r="X113" s="616"/>
      <c r="Y113" s="616"/>
      <c r="Z113" s="616"/>
      <c r="AA113" s="616"/>
      <c r="AB113" s="616"/>
      <c r="AC113" s="616"/>
      <c r="AD113" s="403"/>
      <c r="AE113" s="314"/>
      <c r="AF113" s="314"/>
      <c r="AG113" s="314"/>
      <c r="AH113" s="314"/>
      <c r="AI113" s="314"/>
      <c r="AJ113" s="314"/>
      <c r="AK113" s="314"/>
      <c r="AL113" s="315"/>
      <c r="AS113" s="225"/>
    </row>
    <row r="114" spans="2:45">
      <c r="B114" s="224"/>
      <c r="AS114" s="225"/>
    </row>
    <row r="115" spans="2:45" ht="18" thickBot="1">
      <c r="B115" s="224"/>
      <c r="C115" s="219" t="s">
        <v>211</v>
      </c>
      <c r="AS115" s="225"/>
    </row>
    <row r="116" spans="2:45">
      <c r="B116" s="224"/>
      <c r="C116" s="617" t="s">
        <v>51</v>
      </c>
      <c r="D116" s="618"/>
      <c r="E116" s="618"/>
      <c r="F116" s="618"/>
      <c r="G116" s="618"/>
      <c r="H116" s="618"/>
      <c r="I116" s="618"/>
      <c r="J116" s="618"/>
      <c r="K116" s="618"/>
      <c r="L116" s="618"/>
      <c r="M116" s="618"/>
      <c r="N116" s="618"/>
      <c r="O116" s="618"/>
      <c r="P116" s="618"/>
      <c r="Q116" s="618"/>
      <c r="R116" s="618"/>
      <c r="S116" s="618"/>
      <c r="T116" s="619"/>
      <c r="U116" s="617" t="s">
        <v>52</v>
      </c>
      <c r="V116" s="618"/>
      <c r="W116" s="618"/>
      <c r="X116" s="618"/>
      <c r="Y116" s="618"/>
      <c r="Z116" s="618"/>
      <c r="AA116" s="618"/>
      <c r="AB116" s="618"/>
      <c r="AC116" s="618"/>
      <c r="AD116" s="618"/>
      <c r="AE116" s="618"/>
      <c r="AF116" s="618"/>
      <c r="AG116" s="618"/>
      <c r="AH116" s="618"/>
      <c r="AI116" s="618"/>
      <c r="AJ116" s="618"/>
      <c r="AK116" s="618"/>
      <c r="AL116" s="619"/>
      <c r="AS116" s="225"/>
    </row>
    <row r="117" spans="2:45">
      <c r="B117" s="224"/>
      <c r="C117" s="613" t="s">
        <v>207</v>
      </c>
      <c r="D117" s="614"/>
      <c r="E117" s="614"/>
      <c r="F117" s="614"/>
      <c r="G117" s="614"/>
      <c r="H117" s="614"/>
      <c r="I117" s="614"/>
      <c r="J117" s="614"/>
      <c r="K117" s="614"/>
      <c r="L117" s="400">
        <f>X91</f>
        <v>30000</v>
      </c>
      <c r="M117" s="401"/>
      <c r="N117" s="401"/>
      <c r="O117" s="401"/>
      <c r="P117" s="401"/>
      <c r="Q117" s="401"/>
      <c r="R117" s="401"/>
      <c r="S117" s="401"/>
      <c r="T117" s="402"/>
      <c r="U117" s="614" t="s">
        <v>210</v>
      </c>
      <c r="V117" s="614"/>
      <c r="W117" s="614"/>
      <c r="X117" s="614"/>
      <c r="Y117" s="614"/>
      <c r="Z117" s="614"/>
      <c r="AA117" s="614"/>
      <c r="AB117" s="614"/>
      <c r="AC117" s="614"/>
      <c r="AD117" s="400">
        <f>X91</f>
        <v>30000</v>
      </c>
      <c r="AE117" s="401"/>
      <c r="AF117" s="401"/>
      <c r="AG117" s="401"/>
      <c r="AH117" s="401"/>
      <c r="AI117" s="401"/>
      <c r="AJ117" s="401"/>
      <c r="AK117" s="401"/>
      <c r="AL117" s="402"/>
      <c r="AS117" s="225"/>
    </row>
    <row r="118" spans="2:45" ht="14.25" thickBot="1">
      <c r="B118" s="224"/>
      <c r="C118" s="615"/>
      <c r="D118" s="616"/>
      <c r="E118" s="616"/>
      <c r="F118" s="616"/>
      <c r="G118" s="616"/>
      <c r="H118" s="616"/>
      <c r="I118" s="616"/>
      <c r="J118" s="616"/>
      <c r="K118" s="616"/>
      <c r="L118" s="403"/>
      <c r="M118" s="314"/>
      <c r="N118" s="314"/>
      <c r="O118" s="314"/>
      <c r="P118" s="314"/>
      <c r="Q118" s="314"/>
      <c r="R118" s="314"/>
      <c r="S118" s="314"/>
      <c r="T118" s="315"/>
      <c r="U118" s="616"/>
      <c r="V118" s="616"/>
      <c r="W118" s="616"/>
      <c r="X118" s="616"/>
      <c r="Y118" s="616"/>
      <c r="Z118" s="616"/>
      <c r="AA118" s="616"/>
      <c r="AB118" s="616"/>
      <c r="AC118" s="616"/>
      <c r="AD118" s="403"/>
      <c r="AE118" s="314"/>
      <c r="AF118" s="314"/>
      <c r="AG118" s="314"/>
      <c r="AH118" s="314"/>
      <c r="AI118" s="314"/>
      <c r="AJ118" s="314"/>
      <c r="AK118" s="314"/>
      <c r="AL118" s="315"/>
      <c r="AS118" s="225"/>
    </row>
    <row r="119" spans="2:45" ht="12" customHeight="1">
      <c r="B119" s="224"/>
      <c r="AS119" s="225"/>
    </row>
    <row r="120" spans="2:45" ht="15">
      <c r="B120" s="224"/>
      <c r="C120" s="231" t="s">
        <v>215</v>
      </c>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31"/>
      <c r="AP120" s="231"/>
      <c r="AS120" s="225"/>
    </row>
    <row r="121" spans="2:45" ht="15">
      <c r="B121" s="224"/>
      <c r="C121" s="231" t="s">
        <v>212</v>
      </c>
      <c r="D121" s="231" t="s">
        <v>213</v>
      </c>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1"/>
      <c r="AP121" s="231"/>
      <c r="AS121" s="225"/>
    </row>
    <row r="122" spans="2:45" ht="15">
      <c r="B122" s="224"/>
      <c r="C122" s="231" t="s">
        <v>212</v>
      </c>
      <c r="D122" s="231" t="s">
        <v>214</v>
      </c>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S122" s="225"/>
    </row>
    <row r="123" spans="2:45" ht="15">
      <c r="B123" s="224"/>
      <c r="C123" s="231" t="s">
        <v>216</v>
      </c>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S123" s="225"/>
    </row>
    <row r="124" spans="2:45" ht="15">
      <c r="B124" s="224"/>
      <c r="C124" s="231" t="s">
        <v>59</v>
      </c>
      <c r="D124" s="231"/>
      <c r="E124" s="231"/>
      <c r="F124" s="231"/>
      <c r="G124" s="231"/>
      <c r="H124" s="231"/>
      <c r="I124" s="231"/>
      <c r="J124" s="231"/>
      <c r="K124" s="231"/>
      <c r="L124" s="231"/>
      <c r="M124" s="231"/>
      <c r="N124" s="231"/>
      <c r="O124" s="231"/>
      <c r="P124" s="231"/>
      <c r="Q124" s="231"/>
      <c r="R124" s="231"/>
      <c r="S124" s="231"/>
      <c r="T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S124" s="225"/>
    </row>
    <row r="125" spans="2:45" ht="19.5" customHeight="1">
      <c r="B125" s="224"/>
      <c r="C125" s="231" t="s">
        <v>60</v>
      </c>
      <c r="D125" s="231"/>
      <c r="E125" s="231"/>
      <c r="F125" s="231"/>
      <c r="G125" s="231"/>
      <c r="H125" s="231"/>
      <c r="I125" s="231"/>
      <c r="J125" s="231"/>
      <c r="K125" s="231"/>
      <c r="L125" s="231"/>
      <c r="M125" s="231"/>
      <c r="N125" s="231"/>
      <c r="O125" s="231"/>
      <c r="P125" s="231"/>
      <c r="Q125" s="231"/>
      <c r="R125" s="231"/>
      <c r="S125" s="231"/>
      <c r="T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S125" s="225"/>
    </row>
    <row r="126" spans="2:45" ht="17.25" customHeight="1">
      <c r="B126" s="224"/>
      <c r="C126" s="232"/>
      <c r="D126" s="231" t="s">
        <v>61</v>
      </c>
      <c r="E126" s="231"/>
      <c r="F126" s="231"/>
      <c r="G126" s="231"/>
      <c r="H126" s="231"/>
      <c r="I126" s="231"/>
      <c r="J126" s="231"/>
      <c r="K126" s="231"/>
      <c r="L126" s="231"/>
      <c r="M126" s="231"/>
      <c r="N126" s="231"/>
      <c r="O126" s="231"/>
      <c r="P126" s="231"/>
      <c r="Q126" s="231"/>
      <c r="R126" s="231"/>
      <c r="S126" s="231"/>
      <c r="T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S126" s="225"/>
    </row>
    <row r="127" spans="2:45" ht="17.25" customHeight="1">
      <c r="B127" s="224"/>
      <c r="C127" s="232"/>
      <c r="D127" s="231" t="s">
        <v>150</v>
      </c>
      <c r="E127" s="231"/>
      <c r="F127" s="231"/>
      <c r="G127" s="231"/>
      <c r="H127" s="231"/>
      <c r="I127" s="231"/>
      <c r="J127" s="231"/>
      <c r="K127" s="231"/>
      <c r="L127" s="231"/>
      <c r="M127" s="231"/>
      <c r="N127" s="231"/>
      <c r="O127" s="231"/>
      <c r="P127" s="231"/>
      <c r="Q127" s="231"/>
      <c r="R127" s="231"/>
      <c r="S127" s="231"/>
      <c r="T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S127" s="225"/>
    </row>
    <row r="128" spans="2:45" ht="17.25" customHeight="1">
      <c r="B128" s="224"/>
      <c r="C128" s="232"/>
      <c r="D128" s="231" t="s">
        <v>62</v>
      </c>
      <c r="E128" s="231"/>
      <c r="F128" s="231"/>
      <c r="G128" s="231"/>
      <c r="H128" s="231"/>
      <c r="I128" s="231"/>
      <c r="J128" s="231"/>
      <c r="K128" s="231"/>
      <c r="L128" s="231"/>
      <c r="M128" s="231"/>
      <c r="N128" s="231"/>
      <c r="O128" s="231"/>
      <c r="P128" s="231"/>
      <c r="Q128" s="231"/>
      <c r="R128" s="231"/>
      <c r="S128" s="231"/>
      <c r="T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S128" s="225"/>
    </row>
    <row r="129" spans="2:45" ht="17.25" customHeight="1">
      <c r="B129" s="224"/>
      <c r="C129" s="232"/>
      <c r="D129" s="231" t="s">
        <v>63</v>
      </c>
      <c r="E129" s="231"/>
      <c r="F129" s="231"/>
      <c r="G129" s="231"/>
      <c r="H129" s="231"/>
      <c r="I129" s="231"/>
      <c r="J129" s="231"/>
      <c r="K129" s="231"/>
      <c r="L129" s="231"/>
      <c r="M129" s="231"/>
      <c r="N129" s="231"/>
      <c r="O129" s="231"/>
      <c r="P129" s="231"/>
      <c r="Q129" s="231"/>
      <c r="R129" s="231"/>
      <c r="S129" s="231"/>
      <c r="T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S129" s="225"/>
    </row>
    <row r="130" spans="2:45" ht="14.25" thickBot="1">
      <c r="B130" s="240"/>
      <c r="C130" s="218"/>
      <c r="D130" s="242"/>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c r="AA130" s="218"/>
      <c r="AB130" s="218"/>
      <c r="AC130" s="218"/>
      <c r="AD130" s="218"/>
      <c r="AE130" s="218"/>
      <c r="AF130" s="218"/>
      <c r="AG130" s="218"/>
      <c r="AH130" s="218"/>
      <c r="AI130" s="218"/>
      <c r="AJ130" s="218"/>
      <c r="AK130" s="218"/>
      <c r="AL130" s="218"/>
      <c r="AM130" s="218"/>
      <c r="AN130" s="218"/>
      <c r="AO130" s="218"/>
      <c r="AP130" s="218"/>
      <c r="AQ130" s="218"/>
      <c r="AR130" s="218"/>
      <c r="AS130" s="241"/>
    </row>
  </sheetData>
  <sheetProtection algorithmName="SHA-512" hashValue="+FKGYUnSJjG94SkQfa8g354JHvUD5ItxXB3QjQn5kDLMHpN6HGPJWrjv9HkiivrbnF9VZJVhZfcPD2486qxPTA==" saltValue="XvBFFh3dtjc1/s7S5t1ong==" spinCount="100000" sheet="1" objects="1" scenarios="1"/>
  <mergeCells count="299">
    <mergeCell ref="C4:AN4"/>
    <mergeCell ref="AC5:AP5"/>
    <mergeCell ref="B7:D23"/>
    <mergeCell ref="E7:J7"/>
    <mergeCell ref="E8:J9"/>
    <mergeCell ref="E10:J11"/>
    <mergeCell ref="E12:J12"/>
    <mergeCell ref="E20:J21"/>
    <mergeCell ref="K20:U21"/>
    <mergeCell ref="V20:Z21"/>
    <mergeCell ref="E22:J23"/>
    <mergeCell ref="E13:J14"/>
    <mergeCell ref="E15:J19"/>
    <mergeCell ref="K15:L16"/>
    <mergeCell ref="M15:U16"/>
    <mergeCell ref="V15:Z16"/>
    <mergeCell ref="AA15:AK16"/>
    <mergeCell ref="K7:AS7"/>
    <mergeCell ref="K8:AS9"/>
    <mergeCell ref="K10:AS11"/>
    <mergeCell ref="K12:AS12"/>
    <mergeCell ref="K13:AS14"/>
    <mergeCell ref="AL15:AS16"/>
    <mergeCell ref="K17:AS19"/>
    <mergeCell ref="C26:AL27"/>
    <mergeCell ref="D33:AN34"/>
    <mergeCell ref="C36:H36"/>
    <mergeCell ref="C37:K37"/>
    <mergeCell ref="C38:C42"/>
    <mergeCell ref="D38:M42"/>
    <mergeCell ref="N38:W42"/>
    <mergeCell ref="X38:Y42"/>
    <mergeCell ref="Z38:AG42"/>
    <mergeCell ref="AH38:AK38"/>
    <mergeCell ref="AO43:AQ43"/>
    <mergeCell ref="D44:M44"/>
    <mergeCell ref="X44:Y44"/>
    <mergeCell ref="Z44:AG44"/>
    <mergeCell ref="AH44:AI44"/>
    <mergeCell ref="AJ44:AK44"/>
    <mergeCell ref="AL44:AN44"/>
    <mergeCell ref="AO44:AQ44"/>
    <mergeCell ref="AL38:AN42"/>
    <mergeCell ref="AO38:AR42"/>
    <mergeCell ref="AH39:AI42"/>
    <mergeCell ref="AJ39:AK42"/>
    <mergeCell ref="D43:M43"/>
    <mergeCell ref="X43:Y43"/>
    <mergeCell ref="Z43:AG43"/>
    <mergeCell ref="AH43:AI43"/>
    <mergeCell ref="AJ43:AK43"/>
    <mergeCell ref="AL43:AN43"/>
    <mergeCell ref="AO45:AQ45"/>
    <mergeCell ref="D46:M46"/>
    <mergeCell ref="X46:Y46"/>
    <mergeCell ref="Z46:AG46"/>
    <mergeCell ref="AH46:AI46"/>
    <mergeCell ref="AJ46:AK46"/>
    <mergeCell ref="AL46:AN46"/>
    <mergeCell ref="AO46:AQ46"/>
    <mergeCell ref="D45:M45"/>
    <mergeCell ref="X45:Y45"/>
    <mergeCell ref="Z45:AG45"/>
    <mergeCell ref="AH45:AI45"/>
    <mergeCell ref="AJ45:AK45"/>
    <mergeCell ref="AL45:AN45"/>
    <mergeCell ref="AO47:AQ47"/>
    <mergeCell ref="D48:M48"/>
    <mergeCell ref="X48:Y48"/>
    <mergeCell ref="Z48:AG48"/>
    <mergeCell ref="AH48:AI48"/>
    <mergeCell ref="AJ48:AK48"/>
    <mergeCell ref="AL48:AN48"/>
    <mergeCell ref="AO48:AQ48"/>
    <mergeCell ref="D47:M47"/>
    <mergeCell ref="X47:Y47"/>
    <mergeCell ref="Z47:AG47"/>
    <mergeCell ref="AH47:AI47"/>
    <mergeCell ref="AJ47:AK47"/>
    <mergeCell ref="AL47:AN47"/>
    <mergeCell ref="AO49:AQ49"/>
    <mergeCell ref="D50:M50"/>
    <mergeCell ref="X50:Y50"/>
    <mergeCell ref="Z50:AG50"/>
    <mergeCell ref="AH50:AI50"/>
    <mergeCell ref="AJ50:AK50"/>
    <mergeCell ref="AL50:AN50"/>
    <mergeCell ref="AO50:AQ50"/>
    <mergeCell ref="D49:M49"/>
    <mergeCell ref="X49:Y49"/>
    <mergeCell ref="Z49:AG49"/>
    <mergeCell ref="AH49:AI49"/>
    <mergeCell ref="AJ49:AK49"/>
    <mergeCell ref="AL49:AN49"/>
    <mergeCell ref="AO51:AQ51"/>
    <mergeCell ref="D52:M52"/>
    <mergeCell ref="X52:Y52"/>
    <mergeCell ref="Z52:AG52"/>
    <mergeCell ref="AH52:AI52"/>
    <mergeCell ref="AJ52:AK52"/>
    <mergeCell ref="AL52:AN52"/>
    <mergeCell ref="AO52:AQ52"/>
    <mergeCell ref="D51:M51"/>
    <mergeCell ref="X51:Y51"/>
    <mergeCell ref="Z51:AG51"/>
    <mergeCell ref="AH51:AI51"/>
    <mergeCell ref="AJ51:AK51"/>
    <mergeCell ref="AL51:AN51"/>
    <mergeCell ref="Z56:AG60"/>
    <mergeCell ref="AH56:AK56"/>
    <mergeCell ref="AL56:AN60"/>
    <mergeCell ref="AO56:AR60"/>
    <mergeCell ref="AH57:AI60"/>
    <mergeCell ref="AJ57:AK60"/>
    <mergeCell ref="C53:M53"/>
    <mergeCell ref="N53:W53"/>
    <mergeCell ref="X53:Y53"/>
    <mergeCell ref="C55:K55"/>
    <mergeCell ref="C56:C60"/>
    <mergeCell ref="D56:M60"/>
    <mergeCell ref="N56:W60"/>
    <mergeCell ref="X56:Y60"/>
    <mergeCell ref="AO61:AQ61"/>
    <mergeCell ref="D62:M62"/>
    <mergeCell ref="X62:Y62"/>
    <mergeCell ref="Z62:AG62"/>
    <mergeCell ref="AH62:AI62"/>
    <mergeCell ref="AJ62:AK62"/>
    <mergeCell ref="AL62:AN62"/>
    <mergeCell ref="AO62:AQ62"/>
    <mergeCell ref="D61:M61"/>
    <mergeCell ref="X61:Y61"/>
    <mergeCell ref="Z61:AG61"/>
    <mergeCell ref="AH61:AI61"/>
    <mergeCell ref="AJ61:AK61"/>
    <mergeCell ref="AL61:AN61"/>
    <mergeCell ref="AO63:AQ63"/>
    <mergeCell ref="D64:M64"/>
    <mergeCell ref="X64:Y64"/>
    <mergeCell ref="Z64:AG64"/>
    <mergeCell ref="AH64:AI64"/>
    <mergeCell ref="AJ64:AK64"/>
    <mergeCell ref="AL64:AN64"/>
    <mergeCell ref="AO64:AQ64"/>
    <mergeCell ref="D63:M63"/>
    <mergeCell ref="X63:Y63"/>
    <mergeCell ref="Z63:AG63"/>
    <mergeCell ref="AH63:AI63"/>
    <mergeCell ref="AJ63:AK63"/>
    <mergeCell ref="AL63:AN63"/>
    <mergeCell ref="AO65:AQ65"/>
    <mergeCell ref="D66:M66"/>
    <mergeCell ref="X66:Y66"/>
    <mergeCell ref="Z66:AG66"/>
    <mergeCell ref="AH66:AI66"/>
    <mergeCell ref="AJ66:AK66"/>
    <mergeCell ref="AL66:AN66"/>
    <mergeCell ref="AO66:AQ66"/>
    <mergeCell ref="D65:M65"/>
    <mergeCell ref="X65:Y65"/>
    <mergeCell ref="Z65:AG65"/>
    <mergeCell ref="AH65:AI65"/>
    <mergeCell ref="AJ65:AK65"/>
    <mergeCell ref="AL65:AN65"/>
    <mergeCell ref="AJ69:AK69"/>
    <mergeCell ref="AL69:AN69"/>
    <mergeCell ref="AO67:AQ67"/>
    <mergeCell ref="D68:M68"/>
    <mergeCell ref="X68:Y68"/>
    <mergeCell ref="Z68:AG68"/>
    <mergeCell ref="AH68:AI68"/>
    <mergeCell ref="AJ68:AK68"/>
    <mergeCell ref="AL68:AN68"/>
    <mergeCell ref="AO68:AQ68"/>
    <mergeCell ref="D67:M67"/>
    <mergeCell ref="X67:Y67"/>
    <mergeCell ref="Z67:AG67"/>
    <mergeCell ref="AH67:AI67"/>
    <mergeCell ref="AJ67:AK67"/>
    <mergeCell ref="AL67:AN67"/>
    <mergeCell ref="D77:I77"/>
    <mergeCell ref="J77:M77"/>
    <mergeCell ref="N77:Q77"/>
    <mergeCell ref="R77:Z77"/>
    <mergeCell ref="AK77:AR77"/>
    <mergeCell ref="C71:M71"/>
    <mergeCell ref="N71:W71"/>
    <mergeCell ref="X71:Y71"/>
    <mergeCell ref="C73:J73"/>
    <mergeCell ref="C74:C76"/>
    <mergeCell ref="D74:I76"/>
    <mergeCell ref="J74:M76"/>
    <mergeCell ref="N74:Q76"/>
    <mergeCell ref="R74:Z76"/>
    <mergeCell ref="D78:I78"/>
    <mergeCell ref="J78:M78"/>
    <mergeCell ref="N78:Q78"/>
    <mergeCell ref="R78:Z78"/>
    <mergeCell ref="AK78:AR78"/>
    <mergeCell ref="D79:I79"/>
    <mergeCell ref="J79:M79"/>
    <mergeCell ref="N79:Q79"/>
    <mergeCell ref="R79:Z79"/>
    <mergeCell ref="AK79:AR79"/>
    <mergeCell ref="D80:I80"/>
    <mergeCell ref="J80:M80"/>
    <mergeCell ref="N80:Q80"/>
    <mergeCell ref="R80:Z80"/>
    <mergeCell ref="AK80:AR80"/>
    <mergeCell ref="D81:I81"/>
    <mergeCell ref="J81:M81"/>
    <mergeCell ref="N81:Q81"/>
    <mergeCell ref="R81:Z81"/>
    <mergeCell ref="AK81:AR81"/>
    <mergeCell ref="D82:I82"/>
    <mergeCell ref="J82:M82"/>
    <mergeCell ref="N82:Q82"/>
    <mergeCell ref="R82:Z82"/>
    <mergeCell ref="AK82:AR82"/>
    <mergeCell ref="D83:I83"/>
    <mergeCell ref="J83:M83"/>
    <mergeCell ref="N83:Q83"/>
    <mergeCell ref="R83:Z83"/>
    <mergeCell ref="AK83:AR83"/>
    <mergeCell ref="D86:I86"/>
    <mergeCell ref="J86:M86"/>
    <mergeCell ref="N86:Q86"/>
    <mergeCell ref="R86:Z86"/>
    <mergeCell ref="AK86:AR86"/>
    <mergeCell ref="C87:Q88"/>
    <mergeCell ref="D84:I84"/>
    <mergeCell ref="J84:M84"/>
    <mergeCell ref="N84:Q84"/>
    <mergeCell ref="R84:Z84"/>
    <mergeCell ref="AK84:AR84"/>
    <mergeCell ref="D85:I85"/>
    <mergeCell ref="J85:M85"/>
    <mergeCell ref="N85:Q85"/>
    <mergeCell ref="R85:Z85"/>
    <mergeCell ref="AK85:AR85"/>
    <mergeCell ref="AO98:AQ100"/>
    <mergeCell ref="C106:T106"/>
    <mergeCell ref="U106:AL106"/>
    <mergeCell ref="C89:Q90"/>
    <mergeCell ref="C91:Q92"/>
    <mergeCell ref="R89:U90"/>
    <mergeCell ref="V89:W90"/>
    <mergeCell ref="X89:AA90"/>
    <mergeCell ref="AB89:AC90"/>
    <mergeCell ref="AD89:AG90"/>
    <mergeCell ref="AH89:AI90"/>
    <mergeCell ref="AJ89:AM90"/>
    <mergeCell ref="AN89:AO90"/>
    <mergeCell ref="C107:K108"/>
    <mergeCell ref="L107:T108"/>
    <mergeCell ref="U107:AC108"/>
    <mergeCell ref="AD107:AL108"/>
    <mergeCell ref="C111:T111"/>
    <mergeCell ref="U111:AL111"/>
    <mergeCell ref="Z98:AG100"/>
    <mergeCell ref="AH98:AN100"/>
    <mergeCell ref="R91:U92"/>
    <mergeCell ref="V91:W92"/>
    <mergeCell ref="X91:AA92"/>
    <mergeCell ref="AB91:AC92"/>
    <mergeCell ref="C117:K118"/>
    <mergeCell ref="L117:T118"/>
    <mergeCell ref="U117:AC118"/>
    <mergeCell ref="AD117:AL118"/>
    <mergeCell ref="C112:K113"/>
    <mergeCell ref="L112:T113"/>
    <mergeCell ref="U112:AC113"/>
    <mergeCell ref="AD112:AL113"/>
    <mergeCell ref="C116:T116"/>
    <mergeCell ref="U116:AL116"/>
    <mergeCell ref="AA20:AS21"/>
    <mergeCell ref="K22:AS23"/>
    <mergeCell ref="R87:U88"/>
    <mergeCell ref="V87:W88"/>
    <mergeCell ref="X87:AA88"/>
    <mergeCell ref="AB87:AC88"/>
    <mergeCell ref="AD87:AG88"/>
    <mergeCell ref="AH87:AI88"/>
    <mergeCell ref="AJ87:AM88"/>
    <mergeCell ref="AN87:AO88"/>
    <mergeCell ref="AA74:AJ76"/>
    <mergeCell ref="AK74:AR76"/>
    <mergeCell ref="AO69:AQ69"/>
    <mergeCell ref="D70:M70"/>
    <mergeCell ref="X70:Y70"/>
    <mergeCell ref="Z70:AG70"/>
    <mergeCell ref="AH70:AI70"/>
    <mergeCell ref="AJ70:AK70"/>
    <mergeCell ref="AL70:AN70"/>
    <mergeCell ref="AO70:AQ70"/>
    <mergeCell ref="D69:M69"/>
    <mergeCell ref="X69:Y69"/>
    <mergeCell ref="Z69:AG69"/>
    <mergeCell ref="AH69:AI69"/>
  </mergeCells>
  <phoneticPr fontId="3"/>
  <dataValidations count="1">
    <dataValidation type="list" allowBlank="1" showInputMessage="1" showErrorMessage="1" sqref="AL15" xr:uid="{9B6044C9-E534-43E4-904C-C855184B47DD}">
      <formula1>"都・道・府・県,都,道,府,県"</formula1>
    </dataValidation>
  </dataValidations>
  <hyperlinks>
    <hyperlink ref="K22" r:id="rId1" xr:uid="{9EC92C27-3810-4855-BD63-E8661BCBAAC7}"/>
  </hyperlinks>
  <pageMargins left="0.7" right="0.7" top="0.75" bottom="0.75" header="0.3" footer="0.3"/>
  <pageSetup paperSize="9" scale="58" fitToHeight="0" orientation="portrait" r:id="rId2"/>
  <rowBreaks count="1" manualBreakCount="1">
    <brk id="72" min="1" max="44" man="1"/>
  </rowBreaks>
  <drawing r:id="rId3"/>
  <legacyDrawing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2</xdr:col>
                    <xdr:colOff>0</xdr:colOff>
                    <xdr:row>27</xdr:row>
                    <xdr:rowOff>200025</xdr:rowOff>
                  </from>
                  <to>
                    <xdr:col>3</xdr:col>
                    <xdr:colOff>76200</xdr:colOff>
                    <xdr:row>29</xdr:row>
                    <xdr:rowOff>76200</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2</xdr:col>
                    <xdr:colOff>0</xdr:colOff>
                    <xdr:row>28</xdr:row>
                    <xdr:rowOff>219075</xdr:rowOff>
                  </from>
                  <to>
                    <xdr:col>3</xdr:col>
                    <xdr:colOff>76200</xdr:colOff>
                    <xdr:row>30</xdr:row>
                    <xdr:rowOff>104775</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from>
                    <xdr:col>2</xdr:col>
                    <xdr:colOff>0</xdr:colOff>
                    <xdr:row>29</xdr:row>
                    <xdr:rowOff>219075</xdr:rowOff>
                  </from>
                  <to>
                    <xdr:col>3</xdr:col>
                    <xdr:colOff>76200</xdr:colOff>
                    <xdr:row>31</xdr:row>
                    <xdr:rowOff>104775</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from>
                    <xdr:col>2</xdr:col>
                    <xdr:colOff>0</xdr:colOff>
                    <xdr:row>30</xdr:row>
                    <xdr:rowOff>219075</xdr:rowOff>
                  </from>
                  <to>
                    <xdr:col>3</xdr:col>
                    <xdr:colOff>76200</xdr:colOff>
                    <xdr:row>32</xdr:row>
                    <xdr:rowOff>95250</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2</xdr:col>
                    <xdr:colOff>0</xdr:colOff>
                    <xdr:row>32</xdr:row>
                    <xdr:rowOff>0</xdr:rowOff>
                  </from>
                  <to>
                    <xdr:col>3</xdr:col>
                    <xdr:colOff>76200</xdr:colOff>
                    <xdr:row>32</xdr:row>
                    <xdr:rowOff>295275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xdr:col>
                    <xdr:colOff>0</xdr:colOff>
                    <xdr:row>124</xdr:row>
                    <xdr:rowOff>200025</xdr:rowOff>
                  </from>
                  <to>
                    <xdr:col>3</xdr:col>
                    <xdr:colOff>85725</xdr:colOff>
                    <xdr:row>126</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xdr:col>
                    <xdr:colOff>0</xdr:colOff>
                    <xdr:row>125</xdr:row>
                    <xdr:rowOff>200025</xdr:rowOff>
                  </from>
                  <to>
                    <xdr:col>3</xdr:col>
                    <xdr:colOff>85725</xdr:colOff>
                    <xdr:row>127</xdr:row>
                    <xdr:rowOff>57150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xdr:col>
                    <xdr:colOff>0</xdr:colOff>
                    <xdr:row>126</xdr:row>
                    <xdr:rowOff>190500</xdr:rowOff>
                  </from>
                  <to>
                    <xdr:col>3</xdr:col>
                    <xdr:colOff>85725</xdr:colOff>
                    <xdr:row>128</xdr:row>
                    <xdr:rowOff>57150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xdr:col>
                    <xdr:colOff>0</xdr:colOff>
                    <xdr:row>127</xdr:row>
                    <xdr:rowOff>200025</xdr:rowOff>
                  </from>
                  <to>
                    <xdr:col>3</xdr:col>
                    <xdr:colOff>85725</xdr:colOff>
                    <xdr:row>129</xdr:row>
                    <xdr:rowOff>57150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xdr:col>
                    <xdr:colOff>0</xdr:colOff>
                    <xdr:row>26</xdr:row>
                    <xdr:rowOff>142875</xdr:rowOff>
                  </from>
                  <to>
                    <xdr:col>3</xdr:col>
                    <xdr:colOff>0</xdr:colOff>
                    <xdr:row>28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3AADE2C2-22B4-4DB9-8531-E26E90659463}">
          <x14:formula1>
            <xm:f>'参照先（光熱費）'!$E$2:$E$4</xm:f>
          </x14:formula1>
          <xm:sqref>X43:Y52 X61:Y70</xm:sqref>
        </x14:dataValidation>
        <x14:dataValidation type="list" allowBlank="1" showInputMessage="1" showErrorMessage="1" xr:uid="{BBC6C2E6-D1B2-4B59-8FF5-65CC7424E189}">
          <x14:formula1>
            <xm:f>'参照先（燃料費）'!$A$2:$A$62</xm:f>
          </x14:formula1>
          <xm:sqref>AK77:AR86</xm:sqref>
        </x14:dataValidation>
        <x14:dataValidation type="list" allowBlank="1" showInputMessage="1" showErrorMessage="1" xr:uid="{188B72DA-4860-47F8-943D-3482169E9FC4}">
          <x14:formula1>
            <xm:f>'参照先（燃料費）'!$E$2:$E$5</xm:f>
          </x14:formula1>
          <xm:sqref>N77:N86</xm:sqref>
        </x14:dataValidation>
        <x14:dataValidation type="list" allowBlank="1" showInputMessage="1" showErrorMessage="1" xr:uid="{918D2AD7-DB95-409E-9BFD-2C1676808669}">
          <x14:formula1>
            <xm:f>'参照先（光熱費）'!$A$2:$A$62</xm:f>
          </x14:formula1>
          <xm:sqref>Z72:AG72 Z43:AG52</xm:sqref>
        </x14:dataValidation>
        <x14:dataValidation type="list" allowBlank="1" showInputMessage="1" showErrorMessage="1" xr:uid="{3EBF6C15-D1D2-4428-A0D1-526BCD279B05}">
          <x14:formula1>
            <xm:f>'参照先（燃料費）'!$C$2:$C$6</xm:f>
          </x14:formula1>
          <xm:sqref>J77:M86</xm:sqref>
        </x14:dataValidation>
        <x14:dataValidation type="list" allowBlank="1" showInputMessage="1" showErrorMessage="1" xr:uid="{DF717C6C-5C9E-4801-B46B-82AC5AD0AF9C}">
          <x14:formula1>
            <xm:f>'参照先（食材費）'!$A$2:$A$34</xm:f>
          </x14:formula1>
          <xm:sqref>Z61:AG70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0"/>
  <sheetViews>
    <sheetView view="pageBreakPreview" zoomScale="90" zoomScaleNormal="85" zoomScaleSheetLayoutView="90" workbookViewId="0">
      <selection activeCell="Q11" sqref="Q11:U11"/>
    </sheetView>
  </sheetViews>
  <sheetFormatPr defaultColWidth="8.875" defaultRowHeight="18.75"/>
  <cols>
    <col min="1" max="2" width="3.625" style="1" customWidth="1"/>
    <col min="3" max="3" width="21.125" style="1" customWidth="1"/>
    <col min="4" max="4" width="20.75" style="1" customWidth="1"/>
    <col min="5" max="14" width="2.625" style="1" customWidth="1"/>
    <col min="15" max="15" width="3" style="1" customWidth="1"/>
    <col min="16" max="16" width="26" style="1" customWidth="1"/>
    <col min="17" max="17" width="8" style="1" customWidth="1"/>
    <col min="18" max="18" width="6.125" style="1" customWidth="1"/>
    <col min="19" max="19" width="9.125" style="1" customWidth="1"/>
    <col min="20" max="20" width="9.375" style="1" customWidth="1"/>
    <col min="21" max="21" width="4.125" style="1" customWidth="1"/>
    <col min="22" max="22" width="2" style="1" customWidth="1"/>
    <col min="23" max="16384" width="8.875" style="1"/>
  </cols>
  <sheetData>
    <row r="1" spans="1:22" ht="24.6" customHeight="1">
      <c r="A1" s="118" t="s">
        <v>0</v>
      </c>
      <c r="B1" s="119"/>
      <c r="C1" s="119"/>
      <c r="D1" s="119"/>
      <c r="E1" s="86"/>
      <c r="F1" s="86"/>
      <c r="G1" s="86"/>
      <c r="H1" s="86"/>
      <c r="I1" s="86"/>
      <c r="J1" s="86"/>
      <c r="K1" s="86"/>
      <c r="L1" s="86"/>
      <c r="M1" s="86"/>
      <c r="N1" s="86"/>
      <c r="O1" s="86"/>
      <c r="P1" s="86"/>
      <c r="Q1" s="86"/>
      <c r="R1" s="86"/>
      <c r="S1" s="86"/>
      <c r="T1" s="86"/>
      <c r="U1" s="86"/>
      <c r="V1" s="87"/>
    </row>
    <row r="2" spans="1:22" s="3" customFormat="1" ht="28.5" customHeight="1">
      <c r="A2" s="889" t="s">
        <v>140</v>
      </c>
      <c r="B2" s="890"/>
      <c r="C2" s="890"/>
      <c r="D2" s="890"/>
      <c r="E2" s="890"/>
      <c r="F2" s="890"/>
      <c r="G2" s="890"/>
      <c r="H2" s="890"/>
      <c r="I2" s="890"/>
      <c r="J2" s="890"/>
      <c r="K2" s="890"/>
      <c r="L2" s="890"/>
      <c r="M2" s="890"/>
      <c r="N2" s="890"/>
      <c r="O2" s="890"/>
      <c r="P2" s="890"/>
      <c r="Q2" s="890"/>
      <c r="R2" s="890"/>
      <c r="S2" s="890"/>
      <c r="T2" s="890"/>
      <c r="U2" s="890"/>
      <c r="V2" s="891"/>
    </row>
    <row r="3" spans="1:22" s="3" customFormat="1" ht="19.5" customHeight="1">
      <c r="A3" s="120"/>
      <c r="B3" s="121"/>
      <c r="C3" s="121"/>
      <c r="D3" s="121"/>
      <c r="E3" s="121"/>
      <c r="F3" s="121"/>
      <c r="G3" s="121"/>
      <c r="H3" s="121"/>
      <c r="I3" s="121"/>
      <c r="J3" s="121"/>
      <c r="K3" s="121"/>
      <c r="L3" s="121"/>
      <c r="M3" s="121"/>
      <c r="N3" s="121"/>
      <c r="O3" s="121"/>
      <c r="P3" s="892" t="s">
        <v>1</v>
      </c>
      <c r="Q3" s="892"/>
      <c r="R3" s="892"/>
      <c r="S3" s="892"/>
      <c r="T3" s="892"/>
      <c r="U3" s="892"/>
      <c r="V3" s="893"/>
    </row>
    <row r="4" spans="1:22" s="3" customFormat="1" ht="19.350000000000001" customHeight="1">
      <c r="A4" s="92" t="s">
        <v>2</v>
      </c>
      <c r="B4" s="122"/>
      <c r="C4" s="121"/>
      <c r="D4" s="121"/>
      <c r="E4" s="121"/>
      <c r="F4" s="121"/>
      <c r="G4" s="121"/>
      <c r="H4" s="121"/>
      <c r="I4" s="121"/>
      <c r="J4" s="121"/>
      <c r="K4" s="121"/>
      <c r="L4" s="121"/>
      <c r="M4" s="121"/>
      <c r="N4" s="121"/>
      <c r="O4" s="121"/>
      <c r="P4" s="121"/>
      <c r="Q4" s="121"/>
      <c r="R4" s="121"/>
      <c r="S4" s="121"/>
      <c r="T4" s="121"/>
      <c r="U4" s="121"/>
      <c r="V4" s="123"/>
    </row>
    <row r="5" spans="1:22" s="3" customFormat="1" ht="9" customHeight="1" thickBot="1">
      <c r="A5" s="120"/>
      <c r="B5" s="121"/>
      <c r="C5" s="121"/>
      <c r="D5" s="121"/>
      <c r="E5" s="121"/>
      <c r="F5" s="121"/>
      <c r="G5" s="121"/>
      <c r="H5" s="121"/>
      <c r="I5" s="121"/>
      <c r="J5" s="121"/>
      <c r="K5" s="121"/>
      <c r="L5" s="121"/>
      <c r="M5" s="121"/>
      <c r="N5" s="121"/>
      <c r="O5" s="121"/>
      <c r="P5" s="121"/>
      <c r="Q5" s="121"/>
      <c r="R5" s="121"/>
      <c r="S5" s="121"/>
      <c r="T5" s="121"/>
      <c r="U5" s="121"/>
      <c r="V5" s="123"/>
    </row>
    <row r="6" spans="1:22" s="3" customFormat="1" ht="18.600000000000001" customHeight="1">
      <c r="A6" s="894" t="s">
        <v>3</v>
      </c>
      <c r="B6" s="895"/>
      <c r="C6" s="77" t="s">
        <v>4</v>
      </c>
      <c r="D6" s="900"/>
      <c r="E6" s="901"/>
      <c r="F6" s="901"/>
      <c r="G6" s="901"/>
      <c r="H6" s="901"/>
      <c r="I6" s="901"/>
      <c r="J6" s="901"/>
      <c r="K6" s="901"/>
      <c r="L6" s="901"/>
      <c r="M6" s="901"/>
      <c r="N6" s="901"/>
      <c r="O6" s="901"/>
      <c r="P6" s="901"/>
      <c r="Q6" s="901"/>
      <c r="R6" s="901"/>
      <c r="S6" s="901"/>
      <c r="T6" s="901"/>
      <c r="U6" s="902"/>
    </row>
    <row r="7" spans="1:22" s="3" customFormat="1" ht="27.6" customHeight="1" thickBot="1">
      <c r="A7" s="896"/>
      <c r="B7" s="897"/>
      <c r="C7" s="78" t="s">
        <v>5</v>
      </c>
      <c r="D7" s="903"/>
      <c r="E7" s="903"/>
      <c r="F7" s="903"/>
      <c r="G7" s="903"/>
      <c r="H7" s="903"/>
      <c r="I7" s="903"/>
      <c r="J7" s="903"/>
      <c r="K7" s="903"/>
      <c r="L7" s="903"/>
      <c r="M7" s="903"/>
      <c r="N7" s="903"/>
      <c r="O7" s="903"/>
      <c r="P7" s="903"/>
      <c r="Q7" s="903"/>
      <c r="R7" s="903"/>
      <c r="S7" s="903"/>
      <c r="T7" s="903"/>
      <c r="U7" s="904"/>
    </row>
    <row r="8" spans="1:22" s="3" customFormat="1" ht="24" customHeight="1">
      <c r="A8" s="896"/>
      <c r="B8" s="897"/>
      <c r="C8" s="79" t="s">
        <v>6</v>
      </c>
      <c r="D8" s="905"/>
      <c r="E8" s="906"/>
      <c r="F8" s="906"/>
      <c r="G8" s="906"/>
      <c r="H8" s="906"/>
      <c r="I8" s="906"/>
      <c r="J8" s="906"/>
      <c r="K8" s="906"/>
      <c r="L8" s="906"/>
      <c r="M8" s="906"/>
      <c r="N8" s="906"/>
      <c r="O8" s="906"/>
      <c r="P8" s="906"/>
      <c r="Q8" s="906"/>
      <c r="R8" s="906"/>
      <c r="S8" s="906"/>
      <c r="T8" s="906"/>
      <c r="U8" s="907"/>
    </row>
    <row r="9" spans="1:22" s="3" customFormat="1" ht="18" customHeight="1">
      <c r="A9" s="896"/>
      <c r="B9" s="897"/>
      <c r="C9" s="80" t="s">
        <v>4</v>
      </c>
      <c r="D9" s="908"/>
      <c r="E9" s="908"/>
      <c r="F9" s="908"/>
      <c r="G9" s="908"/>
      <c r="H9" s="908"/>
      <c r="I9" s="908"/>
      <c r="J9" s="908"/>
      <c r="K9" s="908"/>
      <c r="L9" s="908"/>
      <c r="M9" s="908"/>
      <c r="N9" s="908"/>
      <c r="O9" s="908"/>
      <c r="P9" s="908"/>
      <c r="Q9" s="908"/>
      <c r="R9" s="908"/>
      <c r="S9" s="908"/>
      <c r="T9" s="908"/>
      <c r="U9" s="909"/>
    </row>
    <row r="10" spans="1:22" s="3" customFormat="1" ht="27" customHeight="1" thickBot="1">
      <c r="A10" s="896"/>
      <c r="B10" s="897"/>
      <c r="C10" s="81" t="s">
        <v>135</v>
      </c>
      <c r="D10" s="910"/>
      <c r="E10" s="903"/>
      <c r="F10" s="903"/>
      <c r="G10" s="903"/>
      <c r="H10" s="903"/>
      <c r="I10" s="903"/>
      <c r="J10" s="903"/>
      <c r="K10" s="903"/>
      <c r="L10" s="903"/>
      <c r="M10" s="903"/>
      <c r="N10" s="903"/>
      <c r="O10" s="903"/>
      <c r="P10" s="903"/>
      <c r="Q10" s="903"/>
      <c r="R10" s="903"/>
      <c r="S10" s="903"/>
      <c r="T10" s="903"/>
      <c r="U10" s="904"/>
    </row>
    <row r="11" spans="1:22" s="3" customFormat="1" ht="18.95" customHeight="1" thickBot="1">
      <c r="A11" s="896"/>
      <c r="B11" s="897"/>
      <c r="C11" s="911" t="s">
        <v>7</v>
      </c>
      <c r="D11" s="82" t="s">
        <v>8</v>
      </c>
      <c r="E11" s="984" t="s">
        <v>9</v>
      </c>
      <c r="F11" s="985"/>
      <c r="G11" s="985"/>
      <c r="H11" s="985"/>
      <c r="I11" s="985"/>
      <c r="J11" s="985"/>
      <c r="K11" s="985"/>
      <c r="L11" s="981" t="s">
        <v>152</v>
      </c>
      <c r="M11" s="982"/>
      <c r="N11" s="982"/>
      <c r="O11" s="983"/>
      <c r="P11" s="198"/>
      <c r="Q11" s="914" t="s">
        <v>10</v>
      </c>
      <c r="R11" s="915"/>
      <c r="S11" s="915"/>
      <c r="T11" s="915"/>
      <c r="U11" s="916"/>
    </row>
    <row r="12" spans="1:22" s="3" customFormat="1" ht="27" customHeight="1">
      <c r="A12" s="896"/>
      <c r="B12" s="897"/>
      <c r="C12" s="912"/>
      <c r="D12" s="917"/>
      <c r="E12" s="918"/>
      <c r="F12" s="918"/>
      <c r="G12" s="918"/>
      <c r="H12" s="918"/>
      <c r="I12" s="918"/>
      <c r="J12" s="918"/>
      <c r="K12" s="918"/>
      <c r="L12" s="919"/>
      <c r="M12" s="919"/>
      <c r="N12" s="919"/>
      <c r="O12" s="919"/>
      <c r="P12" s="918"/>
      <c r="Q12" s="918"/>
      <c r="R12" s="918"/>
      <c r="S12" s="918"/>
      <c r="T12" s="918"/>
      <c r="U12" s="920"/>
    </row>
    <row r="13" spans="1:22" s="3" customFormat="1" ht="20.100000000000001" customHeight="1" thickBot="1">
      <c r="A13" s="896"/>
      <c r="B13" s="897"/>
      <c r="C13" s="913"/>
      <c r="D13" s="921" t="s">
        <v>11</v>
      </c>
      <c r="E13" s="922"/>
      <c r="F13" s="922"/>
      <c r="G13" s="922"/>
      <c r="H13" s="922"/>
      <c r="I13" s="922"/>
      <c r="J13" s="922"/>
      <c r="K13" s="922"/>
      <c r="L13" s="922"/>
      <c r="M13" s="922"/>
      <c r="N13" s="922"/>
      <c r="O13" s="922"/>
      <c r="P13" s="922"/>
      <c r="Q13" s="922"/>
      <c r="R13" s="922"/>
      <c r="S13" s="922"/>
      <c r="T13" s="922"/>
      <c r="U13" s="923"/>
    </row>
    <row r="14" spans="1:22" s="3" customFormat="1" ht="18.95" customHeight="1">
      <c r="A14" s="896"/>
      <c r="B14" s="897"/>
      <c r="C14" s="77" t="s">
        <v>12</v>
      </c>
      <c r="D14" s="924"/>
      <c r="E14" s="925"/>
      <c r="F14" s="925"/>
      <c r="G14" s="925"/>
      <c r="H14" s="925"/>
      <c r="I14" s="925"/>
      <c r="J14" s="925"/>
      <c r="K14" s="925"/>
      <c r="L14" s="925"/>
      <c r="M14" s="925"/>
      <c r="N14" s="926"/>
      <c r="O14" s="927" t="s">
        <v>136</v>
      </c>
      <c r="P14" s="927"/>
      <c r="Q14" s="928"/>
      <c r="R14" s="928"/>
      <c r="S14" s="929"/>
      <c r="T14" s="929"/>
      <c r="U14" s="930"/>
    </row>
    <row r="15" spans="1:22" s="3" customFormat="1" ht="18.95" customHeight="1" thickBot="1">
      <c r="A15" s="898"/>
      <c r="B15" s="899"/>
      <c r="C15" s="83" t="s">
        <v>13</v>
      </c>
      <c r="D15" s="931"/>
      <c r="E15" s="932"/>
      <c r="F15" s="932"/>
      <c r="G15" s="932"/>
      <c r="H15" s="932"/>
      <c r="I15" s="932"/>
      <c r="J15" s="932"/>
      <c r="K15" s="932"/>
      <c r="L15" s="932"/>
      <c r="M15" s="932"/>
      <c r="N15" s="932"/>
      <c r="O15" s="932"/>
      <c r="P15" s="932"/>
      <c r="Q15" s="932"/>
      <c r="R15" s="932"/>
      <c r="S15" s="932"/>
      <c r="T15" s="932"/>
      <c r="U15" s="933"/>
    </row>
    <row r="16" spans="1:22" s="3" customFormat="1" ht="23.45" customHeight="1">
      <c r="A16" s="59" t="s">
        <v>14</v>
      </c>
      <c r="B16" s="60"/>
      <c r="C16" s="61"/>
      <c r="D16" s="61"/>
      <c r="E16" s="61"/>
      <c r="F16" s="61"/>
      <c r="G16" s="61"/>
      <c r="H16" s="61"/>
      <c r="I16" s="61"/>
      <c r="J16" s="61"/>
      <c r="K16" s="61"/>
      <c r="L16" s="61"/>
      <c r="M16" s="61"/>
      <c r="N16" s="61"/>
      <c r="O16" s="61"/>
      <c r="P16" s="61"/>
      <c r="Q16" s="61"/>
      <c r="R16" s="61"/>
      <c r="S16" s="61"/>
      <c r="T16" s="4"/>
      <c r="U16" s="4"/>
      <c r="V16" s="5"/>
    </row>
    <row r="17" spans="1:23" s="3" customFormat="1" ht="33" customHeight="1">
      <c r="A17" s="62"/>
      <c r="B17" s="886" t="s">
        <v>15</v>
      </c>
      <c r="C17" s="886"/>
      <c r="D17" s="886"/>
      <c r="E17" s="886"/>
      <c r="F17" s="886"/>
      <c r="G17" s="886"/>
      <c r="H17" s="886"/>
      <c r="I17" s="886"/>
      <c r="J17" s="886"/>
      <c r="K17" s="886"/>
      <c r="L17" s="886"/>
      <c r="M17" s="886"/>
      <c r="N17" s="886"/>
      <c r="O17" s="886"/>
      <c r="P17" s="886"/>
      <c r="Q17" s="886"/>
      <c r="R17" s="886"/>
      <c r="S17" s="886"/>
      <c r="T17" s="125"/>
      <c r="U17" s="125"/>
      <c r="V17" s="7"/>
    </row>
    <row r="18" spans="1:23" s="9" customFormat="1" ht="20.100000000000001" customHeight="1">
      <c r="A18" s="8"/>
      <c r="B18" s="126"/>
      <c r="C18" s="886" t="s">
        <v>16</v>
      </c>
      <c r="D18" s="886"/>
      <c r="E18" s="886"/>
      <c r="F18" s="886"/>
      <c r="G18" s="886"/>
      <c r="H18" s="886"/>
      <c r="I18" s="886"/>
      <c r="J18" s="886"/>
      <c r="K18" s="886"/>
      <c r="L18" s="886"/>
      <c r="M18" s="886"/>
      <c r="N18" s="886"/>
      <c r="O18" s="886"/>
      <c r="P18" s="886"/>
      <c r="Q18" s="886"/>
      <c r="R18" s="886"/>
      <c r="S18" s="886"/>
      <c r="T18" s="124"/>
      <c r="U18" s="124"/>
      <c r="V18" s="63"/>
    </row>
    <row r="19" spans="1:23" s="2" customFormat="1" ht="20.100000000000001" customHeight="1">
      <c r="A19" s="10"/>
      <c r="B19" s="127"/>
      <c r="C19" s="128" t="s">
        <v>17</v>
      </c>
      <c r="D19" s="128"/>
      <c r="E19" s="64"/>
      <c r="F19" s="64"/>
      <c r="G19" s="64"/>
      <c r="H19" s="64"/>
      <c r="I19" s="64"/>
      <c r="J19" s="64"/>
      <c r="K19" s="64"/>
      <c r="L19" s="64"/>
      <c r="M19" s="64"/>
      <c r="N19" s="64"/>
      <c r="O19" s="64"/>
      <c r="P19" s="64"/>
      <c r="Q19" s="64"/>
      <c r="R19" s="64"/>
      <c r="S19" s="64"/>
      <c r="T19" s="64"/>
      <c r="U19" s="64"/>
      <c r="V19" s="65"/>
    </row>
    <row r="20" spans="1:23" s="9" customFormat="1" ht="33" customHeight="1">
      <c r="A20" s="8"/>
      <c r="B20" s="126"/>
      <c r="C20" s="886" t="s">
        <v>18</v>
      </c>
      <c r="D20" s="886"/>
      <c r="E20" s="886"/>
      <c r="F20" s="886"/>
      <c r="G20" s="886"/>
      <c r="H20" s="886"/>
      <c r="I20" s="886"/>
      <c r="J20" s="886"/>
      <c r="K20" s="886"/>
      <c r="L20" s="886"/>
      <c r="M20" s="886"/>
      <c r="N20" s="886"/>
      <c r="O20" s="886"/>
      <c r="P20" s="886"/>
      <c r="Q20" s="886"/>
      <c r="R20" s="886"/>
      <c r="S20" s="886"/>
      <c r="T20" s="886"/>
      <c r="U20" s="886"/>
      <c r="V20" s="887"/>
    </row>
    <row r="21" spans="1:23" s="9" customFormat="1" ht="20.100000000000001" customHeight="1">
      <c r="A21" s="8"/>
      <c r="B21" s="126"/>
      <c r="C21" s="886" t="s">
        <v>19</v>
      </c>
      <c r="D21" s="886"/>
      <c r="E21" s="886"/>
      <c r="F21" s="886"/>
      <c r="G21" s="886"/>
      <c r="H21" s="886"/>
      <c r="I21" s="886"/>
      <c r="J21" s="886"/>
      <c r="K21" s="886"/>
      <c r="L21" s="886"/>
      <c r="M21" s="886"/>
      <c r="N21" s="886"/>
      <c r="O21" s="886"/>
      <c r="P21" s="886"/>
      <c r="Q21" s="886"/>
      <c r="R21" s="886"/>
      <c r="S21" s="886"/>
      <c r="T21" s="124"/>
      <c r="U21" s="124"/>
      <c r="V21" s="63"/>
    </row>
    <row r="22" spans="1:23" s="9" customFormat="1" ht="20.100000000000001" customHeight="1">
      <c r="A22" s="8"/>
      <c r="B22" s="129"/>
      <c r="C22" s="886" t="s">
        <v>20</v>
      </c>
      <c r="D22" s="886"/>
      <c r="E22" s="886"/>
      <c r="F22" s="886"/>
      <c r="G22" s="886"/>
      <c r="H22" s="886"/>
      <c r="I22" s="886"/>
      <c r="J22" s="886"/>
      <c r="K22" s="886"/>
      <c r="L22" s="886"/>
      <c r="M22" s="886"/>
      <c r="N22" s="886"/>
      <c r="O22" s="886"/>
      <c r="P22" s="886"/>
      <c r="Q22" s="886"/>
      <c r="R22" s="886"/>
      <c r="S22" s="886"/>
      <c r="T22" s="886"/>
      <c r="U22" s="886"/>
      <c r="V22" s="887"/>
    </row>
    <row r="23" spans="1:23" s="9" customFormat="1" ht="46.5" customHeight="1" thickBot="1">
      <c r="A23" s="8"/>
      <c r="B23" s="126"/>
      <c r="C23" s="998" t="s">
        <v>21</v>
      </c>
      <c r="D23" s="998"/>
      <c r="E23" s="998"/>
      <c r="F23" s="998"/>
      <c r="G23" s="998"/>
      <c r="H23" s="998"/>
      <c r="I23" s="998"/>
      <c r="J23" s="998"/>
      <c r="K23" s="998"/>
      <c r="L23" s="998"/>
      <c r="M23" s="998"/>
      <c r="N23" s="998"/>
      <c r="O23" s="998"/>
      <c r="P23" s="998"/>
      <c r="Q23" s="998"/>
      <c r="R23" s="998"/>
      <c r="S23" s="998"/>
      <c r="T23" s="998"/>
      <c r="U23" s="998"/>
      <c r="V23" s="999"/>
    </row>
    <row r="24" spans="1:23" s="2" customFormat="1" ht="25.35" customHeight="1" thickBot="1">
      <c r="A24" s="1000" t="s">
        <v>22</v>
      </c>
      <c r="B24" s="1001"/>
      <c r="C24" s="1001"/>
      <c r="D24" s="1001"/>
      <c r="E24" s="1001"/>
      <c r="F24" s="1001"/>
      <c r="G24" s="1001"/>
      <c r="H24" s="1001"/>
      <c r="I24" s="1001"/>
      <c r="J24" s="1001"/>
      <c r="K24" s="1001"/>
      <c r="L24" s="1001"/>
      <c r="M24" s="1001"/>
      <c r="N24" s="1001"/>
      <c r="O24" s="1001"/>
      <c r="P24" s="1001"/>
      <c r="Q24" s="1001"/>
      <c r="R24" s="1001"/>
      <c r="S24" s="1001"/>
      <c r="T24" s="1001"/>
      <c r="U24" s="1001"/>
      <c r="V24" s="1002"/>
    </row>
    <row r="25" spans="1:23" s="2" customFormat="1" ht="20.100000000000001" customHeight="1" thickBot="1">
      <c r="A25" s="12"/>
      <c r="B25" s="130" t="s">
        <v>23</v>
      </c>
      <c r="C25" s="131"/>
      <c r="D25" s="131"/>
      <c r="E25" s="131"/>
      <c r="F25" s="131"/>
      <c r="G25" s="131"/>
      <c r="H25" s="131"/>
      <c r="I25" s="131"/>
      <c r="J25" s="131"/>
      <c r="K25" s="131"/>
      <c r="L25" s="131"/>
      <c r="M25" s="131"/>
      <c r="N25" s="131"/>
      <c r="O25" s="131"/>
      <c r="P25" s="131"/>
      <c r="Q25" s="131"/>
      <c r="R25" s="131"/>
      <c r="S25" s="131"/>
      <c r="T25" s="131"/>
      <c r="U25" s="131"/>
      <c r="V25" s="117"/>
      <c r="W25" s="11"/>
    </row>
    <row r="26" spans="1:23" s="11" customFormat="1" ht="18.95" customHeight="1" thickBot="1">
      <c r="A26" s="13"/>
      <c r="B26" s="877"/>
      <c r="C26" s="861" t="s">
        <v>24</v>
      </c>
      <c r="D26" s="851"/>
      <c r="E26" s="850" t="s">
        <v>25</v>
      </c>
      <c r="F26" s="841"/>
      <c r="G26" s="841"/>
      <c r="H26" s="841"/>
      <c r="I26" s="841"/>
      <c r="J26" s="841"/>
      <c r="K26" s="841"/>
      <c r="L26" s="841"/>
      <c r="M26" s="841"/>
      <c r="N26" s="879"/>
      <c r="O26" s="883" t="s">
        <v>26</v>
      </c>
      <c r="P26" s="877" t="s">
        <v>130</v>
      </c>
      <c r="Q26" s="806" t="s">
        <v>27</v>
      </c>
      <c r="R26" s="807"/>
      <c r="S26" s="877" t="s">
        <v>28</v>
      </c>
      <c r="T26" s="850" t="s">
        <v>29</v>
      </c>
      <c r="U26" s="879"/>
      <c r="V26" s="14"/>
    </row>
    <row r="27" spans="1:23" s="3" customFormat="1" ht="58.5" customHeight="1" thickBot="1">
      <c r="A27" s="15"/>
      <c r="B27" s="878"/>
      <c r="C27" s="852"/>
      <c r="D27" s="853"/>
      <c r="E27" s="880"/>
      <c r="F27" s="881"/>
      <c r="G27" s="881"/>
      <c r="H27" s="881"/>
      <c r="I27" s="881"/>
      <c r="J27" s="881"/>
      <c r="K27" s="881"/>
      <c r="L27" s="881"/>
      <c r="M27" s="881"/>
      <c r="N27" s="882"/>
      <c r="O27" s="888"/>
      <c r="P27" s="878"/>
      <c r="Q27" s="66" t="s">
        <v>30</v>
      </c>
      <c r="R27" s="67" t="s">
        <v>31</v>
      </c>
      <c r="S27" s="878"/>
      <c r="T27" s="880"/>
      <c r="U27" s="882"/>
      <c r="V27" s="14"/>
    </row>
    <row r="28" spans="1:23" s="3" customFormat="1" ht="21.6" customHeight="1">
      <c r="A28" s="16"/>
      <c r="B28" s="17" t="s">
        <v>32</v>
      </c>
      <c r="C28" s="862"/>
      <c r="D28" s="863"/>
      <c r="E28" s="18"/>
      <c r="F28" s="19"/>
      <c r="G28" s="19"/>
      <c r="H28" s="19"/>
      <c r="I28" s="19"/>
      <c r="J28" s="19"/>
      <c r="K28" s="19"/>
      <c r="L28" s="19"/>
      <c r="M28" s="20"/>
      <c r="N28" s="93"/>
      <c r="O28" s="99"/>
      <c r="P28" s="96"/>
      <c r="Q28" s="48"/>
      <c r="R28" s="52"/>
      <c r="S28" s="21" t="str">
        <f>IFERROR(VLOOKUP($P28,'参照先（光熱費）'!$1:$1048576,2,FALSE),"")</f>
        <v/>
      </c>
      <c r="T28" s="22" t="str">
        <f>IFERROR(IF(VLOOKUP($P28,'参照先（光熱費）'!$1:$1048576,3,FALSE)="×定員",VALUE($Q28),IF(VLOOKUP($P28,'参照先（光熱費）'!$1:$1048576,3,FALSE)="×施設",1,0))*$S28,"")</f>
        <v/>
      </c>
      <c r="U28" s="74" t="s">
        <v>33</v>
      </c>
      <c r="V28" s="23"/>
    </row>
    <row r="29" spans="1:23" s="3" customFormat="1" ht="22.7" customHeight="1">
      <c r="A29" s="16"/>
      <c r="B29" s="24" t="s">
        <v>34</v>
      </c>
      <c r="C29" s="854"/>
      <c r="D29" s="813"/>
      <c r="E29" s="25"/>
      <c r="F29" s="26"/>
      <c r="G29" s="26"/>
      <c r="H29" s="26"/>
      <c r="I29" s="26"/>
      <c r="J29" s="26"/>
      <c r="K29" s="26"/>
      <c r="L29" s="26"/>
      <c r="M29" s="27"/>
      <c r="N29" s="94"/>
      <c r="O29" s="100"/>
      <c r="P29" s="97"/>
      <c r="Q29" s="49"/>
      <c r="R29" s="53"/>
      <c r="S29" s="28" t="str">
        <f>IFERROR(VLOOKUP($P29,'参照先（光熱費）'!$1:$1048576,2,FALSE),"")</f>
        <v/>
      </c>
      <c r="T29" s="29" t="str">
        <f>IFERROR(IF(VLOOKUP($P29,'参照先（光熱費）'!$1:$1048576,3,FALSE)="×定員",VALUE($Q29),IF(VLOOKUP($P29,'参照先（光熱費）'!$1:$1048576,3,FALSE)="×施設",1,0))*$S29,"")</f>
        <v/>
      </c>
      <c r="U29" s="75" t="s">
        <v>33</v>
      </c>
      <c r="V29" s="23"/>
    </row>
    <row r="30" spans="1:23" s="3" customFormat="1" ht="22.35" customHeight="1">
      <c r="A30" s="16"/>
      <c r="B30" s="24" t="s">
        <v>35</v>
      </c>
      <c r="C30" s="854"/>
      <c r="D30" s="813"/>
      <c r="E30" s="25"/>
      <c r="F30" s="26"/>
      <c r="G30" s="26"/>
      <c r="H30" s="26"/>
      <c r="I30" s="26"/>
      <c r="J30" s="26"/>
      <c r="K30" s="26"/>
      <c r="L30" s="26"/>
      <c r="M30" s="27"/>
      <c r="N30" s="94"/>
      <c r="O30" s="100"/>
      <c r="P30" s="97"/>
      <c r="Q30" s="49"/>
      <c r="R30" s="53"/>
      <c r="S30" s="28" t="str">
        <f>IFERROR(VLOOKUP($P30,'参照先（光熱費）'!$1:$1048576,2,FALSE),"")</f>
        <v/>
      </c>
      <c r="T30" s="29" t="str">
        <f>IFERROR(IF(VLOOKUP($P30,'参照先（光熱費）'!$1:$1048576,3,FALSE)="×定員",VALUE($Q30),IF(VLOOKUP($P30,'参照先（光熱費）'!$1:$1048576,3,FALSE)="×施設",1,0))*$S30,"")</f>
        <v/>
      </c>
      <c r="U30" s="75" t="s">
        <v>33</v>
      </c>
      <c r="V30" s="23"/>
    </row>
    <row r="31" spans="1:23" s="3" customFormat="1" ht="22.7" customHeight="1">
      <c r="A31" s="16"/>
      <c r="B31" s="24" t="s">
        <v>36</v>
      </c>
      <c r="C31" s="854"/>
      <c r="D31" s="813"/>
      <c r="E31" s="25"/>
      <c r="F31" s="26"/>
      <c r="G31" s="26"/>
      <c r="H31" s="26"/>
      <c r="I31" s="26"/>
      <c r="J31" s="26"/>
      <c r="K31" s="26"/>
      <c r="L31" s="26"/>
      <c r="M31" s="27"/>
      <c r="N31" s="94"/>
      <c r="O31" s="100"/>
      <c r="P31" s="97"/>
      <c r="Q31" s="49"/>
      <c r="R31" s="53"/>
      <c r="S31" s="28" t="str">
        <f>IFERROR(VLOOKUP($P31,'参照先（光熱費）'!$1:$1048576,2,FALSE),"")</f>
        <v/>
      </c>
      <c r="T31" s="29" t="str">
        <f>IFERROR(IF(VLOOKUP($P31,'参照先（光熱費）'!$1:$1048576,3,FALSE)="×定員",VALUE($Q31),IF(VLOOKUP($P31,'参照先（光熱費）'!$1:$1048576,3,FALSE)="×施設",1,0))*$S31,"")</f>
        <v/>
      </c>
      <c r="U31" s="75" t="s">
        <v>33</v>
      </c>
      <c r="V31" s="23"/>
    </row>
    <row r="32" spans="1:23" s="3" customFormat="1" ht="22.35" customHeight="1">
      <c r="A32" s="16"/>
      <c r="B32" s="24" t="s">
        <v>37</v>
      </c>
      <c r="C32" s="854"/>
      <c r="D32" s="813"/>
      <c r="E32" s="25"/>
      <c r="F32" s="26"/>
      <c r="G32" s="26"/>
      <c r="H32" s="26"/>
      <c r="I32" s="26"/>
      <c r="J32" s="26"/>
      <c r="K32" s="26"/>
      <c r="L32" s="26"/>
      <c r="M32" s="27"/>
      <c r="N32" s="94"/>
      <c r="O32" s="100"/>
      <c r="P32" s="97"/>
      <c r="Q32" s="49"/>
      <c r="R32" s="53"/>
      <c r="S32" s="28" t="str">
        <f>IFERROR(VLOOKUP($P32,'参照先（光熱費）'!$1:$1048576,2,FALSE),"")</f>
        <v/>
      </c>
      <c r="T32" s="29" t="str">
        <f>IFERROR(IF(VLOOKUP($P32,'参照先（光熱費）'!$1:$1048576,3,FALSE)="×定員",VALUE($Q32),IF(VLOOKUP($P32,'参照先（光熱費）'!$1:$1048576,3,FALSE)="×施設",1,0))*$S32,"")</f>
        <v/>
      </c>
      <c r="U32" s="75" t="s">
        <v>33</v>
      </c>
      <c r="V32" s="23"/>
    </row>
    <row r="33" spans="1:22" s="3" customFormat="1" ht="22.35" customHeight="1">
      <c r="A33" s="16"/>
      <c r="B33" s="24" t="s">
        <v>38</v>
      </c>
      <c r="C33" s="854"/>
      <c r="D33" s="813"/>
      <c r="E33" s="25"/>
      <c r="F33" s="26"/>
      <c r="G33" s="26"/>
      <c r="H33" s="26"/>
      <c r="I33" s="26"/>
      <c r="J33" s="26"/>
      <c r="K33" s="26"/>
      <c r="L33" s="26"/>
      <c r="M33" s="27"/>
      <c r="N33" s="94"/>
      <c r="O33" s="100"/>
      <c r="P33" s="97"/>
      <c r="Q33" s="49"/>
      <c r="R33" s="53"/>
      <c r="S33" s="28" t="str">
        <f>IFERROR(VLOOKUP($P33,'参照先（光熱費）'!$1:$1048576,2,FALSE),"")</f>
        <v/>
      </c>
      <c r="T33" s="29" t="str">
        <f>IFERROR(IF(VLOOKUP($P33,'参照先（光熱費）'!$1:$1048576,3,FALSE)="×定員",VALUE($Q33),IF(VLOOKUP($P33,'参照先（光熱費）'!$1:$1048576,3,FALSE)="×施設",1,0))*$S33,"")</f>
        <v/>
      </c>
      <c r="U33" s="75" t="s">
        <v>33</v>
      </c>
      <c r="V33" s="23"/>
    </row>
    <row r="34" spans="1:22" s="3" customFormat="1" ht="22.35" customHeight="1" thickBot="1">
      <c r="A34" s="16"/>
      <c r="B34" s="30" t="s">
        <v>39</v>
      </c>
      <c r="C34" s="855"/>
      <c r="D34" s="856"/>
      <c r="E34" s="31"/>
      <c r="F34" s="32"/>
      <c r="G34" s="32"/>
      <c r="H34" s="32"/>
      <c r="I34" s="32"/>
      <c r="J34" s="32"/>
      <c r="K34" s="32"/>
      <c r="L34" s="32"/>
      <c r="M34" s="33"/>
      <c r="N34" s="95"/>
      <c r="O34" s="101"/>
      <c r="P34" s="98"/>
      <c r="Q34" s="50"/>
      <c r="R34" s="54"/>
      <c r="S34" s="55" t="str">
        <f>IFERROR(VLOOKUP($P34,'参照先（光熱費）'!$1:$1048576,2,FALSE),"")</f>
        <v/>
      </c>
      <c r="T34" s="34" t="str">
        <f>IFERROR(IF(VLOOKUP($P34,'参照先（光熱費）'!$1:$1048576,3,FALSE)="×定員",VALUE($Q34),IF(VLOOKUP($P34,'参照先（光熱費）'!$1:$1048576,3,FALSE)="×施設",1,0))*$S34,"")</f>
        <v/>
      </c>
      <c r="U34" s="76" t="s">
        <v>33</v>
      </c>
      <c r="V34" s="23"/>
    </row>
    <row r="35" spans="1:22" s="3" customFormat="1" ht="23.1" customHeight="1" thickBot="1">
      <c r="A35" s="15"/>
      <c r="B35" s="821" t="s">
        <v>40</v>
      </c>
      <c r="C35" s="822"/>
      <c r="D35" s="864"/>
      <c r="E35" s="820" t="str">
        <f>IF(SUM(T28:T34),SUM(T28:T34),"")</f>
        <v/>
      </c>
      <c r="F35" s="820"/>
      <c r="G35" s="820"/>
      <c r="H35" s="820"/>
      <c r="I35" s="820"/>
      <c r="J35" s="820"/>
      <c r="K35" s="820"/>
      <c r="L35" s="820"/>
      <c r="M35" s="838" t="s">
        <v>33</v>
      </c>
      <c r="N35" s="839"/>
      <c r="O35" s="840"/>
      <c r="P35" s="11"/>
      <c r="Q35" s="11"/>
      <c r="R35" s="11"/>
      <c r="S35" s="11"/>
      <c r="T35" s="11"/>
      <c r="U35" s="11"/>
      <c r="V35" s="110"/>
    </row>
    <row r="36" spans="1:22" s="3" customFormat="1" ht="15.75" customHeight="1">
      <c r="A36" s="16"/>
      <c r="B36" s="132"/>
      <c r="C36" s="132"/>
      <c r="D36" s="132"/>
      <c r="E36" s="132"/>
      <c r="F36" s="132"/>
      <c r="G36" s="132"/>
      <c r="H36" s="51"/>
      <c r="I36" s="51"/>
      <c r="J36" s="51"/>
      <c r="K36" s="51"/>
      <c r="L36" s="51"/>
      <c r="M36" s="133"/>
      <c r="N36" s="11"/>
      <c r="O36" s="11"/>
      <c r="P36" s="11"/>
      <c r="Q36" s="11"/>
      <c r="R36" s="11"/>
      <c r="S36" s="11"/>
      <c r="T36" s="11"/>
      <c r="U36" s="11"/>
      <c r="V36" s="110"/>
    </row>
    <row r="37" spans="1:22" s="3" customFormat="1" ht="27" customHeight="1" thickBot="1">
      <c r="A37" s="16"/>
      <c r="B37" s="130" t="s">
        <v>41</v>
      </c>
      <c r="C37" s="134"/>
      <c r="D37" s="134"/>
      <c r="E37" s="135"/>
      <c r="F37" s="135"/>
      <c r="G37" s="135"/>
      <c r="H37" s="135"/>
      <c r="I37" s="51"/>
      <c r="J37" s="51"/>
      <c r="K37" s="35"/>
      <c r="L37" s="35"/>
      <c r="M37" s="35"/>
      <c r="N37" s="133"/>
      <c r="O37" s="11"/>
      <c r="P37" s="11"/>
      <c r="Q37" s="11"/>
      <c r="R37" s="11"/>
      <c r="S37" s="11"/>
      <c r="T37" s="11"/>
      <c r="U37" s="11"/>
      <c r="V37" s="7"/>
    </row>
    <row r="38" spans="1:22" s="3" customFormat="1" ht="52.5" customHeight="1" thickBot="1">
      <c r="A38" s="16"/>
      <c r="B38" s="877"/>
      <c r="C38" s="861" t="s">
        <v>24</v>
      </c>
      <c r="D38" s="851"/>
      <c r="E38" s="850" t="s">
        <v>25</v>
      </c>
      <c r="F38" s="841"/>
      <c r="G38" s="841"/>
      <c r="H38" s="841"/>
      <c r="I38" s="841"/>
      <c r="J38" s="841"/>
      <c r="K38" s="841"/>
      <c r="L38" s="841"/>
      <c r="M38" s="841"/>
      <c r="N38" s="879"/>
      <c r="O38" s="883" t="s">
        <v>26</v>
      </c>
      <c r="P38" s="877" t="s">
        <v>130</v>
      </c>
      <c r="Q38" s="806" t="s">
        <v>27</v>
      </c>
      <c r="R38" s="807"/>
      <c r="S38" s="861" t="s">
        <v>28</v>
      </c>
      <c r="T38" s="850" t="s">
        <v>218</v>
      </c>
      <c r="U38" s="851"/>
      <c r="V38" s="110"/>
    </row>
    <row r="39" spans="1:22" s="3" customFormat="1" ht="52.5" customHeight="1" thickBot="1">
      <c r="A39" s="16"/>
      <c r="B39" s="878"/>
      <c r="C39" s="852"/>
      <c r="D39" s="853"/>
      <c r="E39" s="880"/>
      <c r="F39" s="881"/>
      <c r="G39" s="881"/>
      <c r="H39" s="881"/>
      <c r="I39" s="881"/>
      <c r="J39" s="881"/>
      <c r="K39" s="881"/>
      <c r="L39" s="881"/>
      <c r="M39" s="881"/>
      <c r="N39" s="882"/>
      <c r="O39" s="884"/>
      <c r="P39" s="878"/>
      <c r="Q39" s="66" t="s">
        <v>30</v>
      </c>
      <c r="R39" s="67" t="s">
        <v>31</v>
      </c>
      <c r="S39" s="885"/>
      <c r="T39" s="852"/>
      <c r="U39" s="853"/>
      <c r="V39" s="110"/>
    </row>
    <row r="40" spans="1:22" s="3" customFormat="1" ht="22.5" customHeight="1">
      <c r="A40" s="16"/>
      <c r="B40" s="17" t="s">
        <v>32</v>
      </c>
      <c r="C40" s="862"/>
      <c r="D40" s="863"/>
      <c r="E40" s="18"/>
      <c r="F40" s="19"/>
      <c r="G40" s="19"/>
      <c r="H40" s="19"/>
      <c r="I40" s="19"/>
      <c r="J40" s="19"/>
      <c r="K40" s="19"/>
      <c r="L40" s="19"/>
      <c r="M40" s="20"/>
      <c r="N40" s="93"/>
      <c r="O40" s="99"/>
      <c r="P40" s="96"/>
      <c r="Q40" s="48"/>
      <c r="R40" s="52"/>
      <c r="S40" s="21" t="str">
        <f>IFERROR(VLOOKUP($P40,'参照先（食材費）'!$1:$1048576,2,FALSE),"")</f>
        <v/>
      </c>
      <c r="T40" s="29" t="str">
        <f>IFERROR(IF(VLOOKUP($P40,'参照先（光熱費）'!$1:$1048576,3,FALSE)="×定員",VALUE($Q40),IF(VLOOKUP($P40,'参照先（食材費）'!$1:$1048576,3,FALSE)="×施設",1,0))*$S40,"")</f>
        <v/>
      </c>
      <c r="U40" s="74" t="s">
        <v>33</v>
      </c>
      <c r="V40" s="110"/>
    </row>
    <row r="41" spans="1:22" s="3" customFormat="1" ht="22.5" customHeight="1">
      <c r="A41" s="16"/>
      <c r="B41" s="24" t="s">
        <v>34</v>
      </c>
      <c r="C41" s="854"/>
      <c r="D41" s="813"/>
      <c r="E41" s="25"/>
      <c r="F41" s="26"/>
      <c r="G41" s="26"/>
      <c r="H41" s="26"/>
      <c r="I41" s="26"/>
      <c r="J41" s="26"/>
      <c r="K41" s="26"/>
      <c r="L41" s="26"/>
      <c r="M41" s="27"/>
      <c r="N41" s="94"/>
      <c r="O41" s="100"/>
      <c r="P41" s="97"/>
      <c r="Q41" s="49"/>
      <c r="R41" s="53"/>
      <c r="S41" s="116" t="str">
        <f>IFERROR(VLOOKUP($P41,'参照先（食材費）'!$1:$1048576,2,FALSE),"")</f>
        <v/>
      </c>
      <c r="T41" s="29" t="str">
        <f>IFERROR(IF(VLOOKUP($P41,'参照先（光熱費）'!$1:$1048576,3,FALSE)="×定員",VALUE($Q41),IF(VLOOKUP($P41,'参照先（食材費）'!$1:$1048576,3,FALSE)="×施設",1,0))*$S41,"")</f>
        <v/>
      </c>
      <c r="U41" s="75" t="s">
        <v>33</v>
      </c>
      <c r="V41" s="110"/>
    </row>
    <row r="42" spans="1:22" s="3" customFormat="1" ht="22.5" customHeight="1">
      <c r="A42" s="16"/>
      <c r="B42" s="24" t="s">
        <v>35</v>
      </c>
      <c r="C42" s="854"/>
      <c r="D42" s="813"/>
      <c r="E42" s="25"/>
      <c r="F42" s="26"/>
      <c r="G42" s="26"/>
      <c r="H42" s="26"/>
      <c r="I42" s="26"/>
      <c r="J42" s="26"/>
      <c r="K42" s="26"/>
      <c r="L42" s="26"/>
      <c r="M42" s="27"/>
      <c r="N42" s="94"/>
      <c r="O42" s="100"/>
      <c r="P42" s="97"/>
      <c r="Q42" s="49"/>
      <c r="R42" s="53"/>
      <c r="S42" s="116" t="str">
        <f>IFERROR(VLOOKUP($P42,'参照先（食材費）'!$1:$1048576,2,FALSE),"")</f>
        <v/>
      </c>
      <c r="T42" s="29" t="str">
        <f>IFERROR(IF(VLOOKUP($P42,'参照先（光熱費）'!$1:$1048576,3,FALSE)="×定員",VALUE($Q42),IF(VLOOKUP($P42,'参照先（食材費）'!$1:$1048576,3,FALSE)="×施設",1,0))*$S42,"")</f>
        <v/>
      </c>
      <c r="U42" s="75" t="s">
        <v>33</v>
      </c>
      <c r="V42" s="110"/>
    </row>
    <row r="43" spans="1:22" s="3" customFormat="1" ht="22.5" customHeight="1">
      <c r="A43" s="16"/>
      <c r="B43" s="24" t="s">
        <v>36</v>
      </c>
      <c r="C43" s="854"/>
      <c r="D43" s="813"/>
      <c r="E43" s="25"/>
      <c r="F43" s="26"/>
      <c r="G43" s="26"/>
      <c r="H43" s="26"/>
      <c r="I43" s="26"/>
      <c r="J43" s="26"/>
      <c r="K43" s="26"/>
      <c r="L43" s="26"/>
      <c r="M43" s="27"/>
      <c r="N43" s="94"/>
      <c r="O43" s="100"/>
      <c r="P43" s="97"/>
      <c r="Q43" s="49"/>
      <c r="R43" s="53"/>
      <c r="S43" s="116" t="str">
        <f>IFERROR(VLOOKUP($P43,'参照先（食材費）'!$1:$1048576,2,FALSE),"")</f>
        <v/>
      </c>
      <c r="T43" s="175" t="str">
        <f>IFERROR(IF(VLOOKUP($P43,'参照先（光熱費）'!$1:$1048576,3,FALSE)="×定員",VALUE($Q43),IF(VLOOKUP($P43,'参照先（食材費）'!$1:$1048576,3,FALSE)="×施設",1,0))*$S43,"")</f>
        <v/>
      </c>
      <c r="U43" s="75" t="s">
        <v>33</v>
      </c>
      <c r="V43" s="110"/>
    </row>
    <row r="44" spans="1:22" s="3" customFormat="1" ht="22.5" customHeight="1">
      <c r="A44" s="16"/>
      <c r="B44" s="24" t="s">
        <v>37</v>
      </c>
      <c r="C44" s="854"/>
      <c r="D44" s="813"/>
      <c r="E44" s="25"/>
      <c r="F44" s="26"/>
      <c r="G44" s="26"/>
      <c r="H44" s="26"/>
      <c r="I44" s="26"/>
      <c r="J44" s="26"/>
      <c r="K44" s="26"/>
      <c r="L44" s="26"/>
      <c r="M44" s="27"/>
      <c r="N44" s="94"/>
      <c r="O44" s="100"/>
      <c r="P44" s="97"/>
      <c r="Q44" s="49"/>
      <c r="R44" s="53"/>
      <c r="S44" s="116" t="str">
        <f>IFERROR(VLOOKUP($P44,'参照先（食材費）'!$1:$1048576,2,FALSE),"")</f>
        <v/>
      </c>
      <c r="T44" s="29" t="str">
        <f>IFERROR(IF(VLOOKUP($P44,'参照先（光熱費）'!$1:$1048576,3,FALSE)="×定員",VALUE($Q44),IF(VLOOKUP($P44,'参照先（食材費）'!$1:$1048576,3,FALSE)="×施設",1,0))*$S44,"")</f>
        <v/>
      </c>
      <c r="U44" s="75" t="s">
        <v>33</v>
      </c>
      <c r="V44" s="110"/>
    </row>
    <row r="45" spans="1:22" s="3" customFormat="1" ht="23.25" customHeight="1">
      <c r="A45" s="16"/>
      <c r="B45" s="24" t="s">
        <v>38</v>
      </c>
      <c r="C45" s="854"/>
      <c r="D45" s="813"/>
      <c r="E45" s="25"/>
      <c r="F45" s="26"/>
      <c r="G45" s="26"/>
      <c r="H45" s="26"/>
      <c r="I45" s="26"/>
      <c r="J45" s="26"/>
      <c r="K45" s="26"/>
      <c r="L45" s="26"/>
      <c r="M45" s="27"/>
      <c r="N45" s="94"/>
      <c r="O45" s="100"/>
      <c r="P45" s="97"/>
      <c r="Q45" s="49"/>
      <c r="R45" s="53"/>
      <c r="S45" s="116" t="str">
        <f>IFERROR(VLOOKUP($P45,'参照先（食材費）'!$1:$1048576,2,FALSE),"")</f>
        <v/>
      </c>
      <c r="T45" s="29" t="str">
        <f>IFERROR(IF(VLOOKUP($P45,'参照先（光熱費）'!$1:$1048576,3,FALSE)="×定員",VALUE($Q45),IF(VLOOKUP($P45,'参照先（食材費）'!$1:$1048576,3,FALSE)="×施設",1,0))*$S45,"")</f>
        <v/>
      </c>
      <c r="U45" s="75" t="s">
        <v>33</v>
      </c>
      <c r="V45" s="110"/>
    </row>
    <row r="46" spans="1:22" s="3" customFormat="1" ht="23.25" customHeight="1" thickBot="1">
      <c r="A46" s="16"/>
      <c r="B46" s="30" t="s">
        <v>39</v>
      </c>
      <c r="C46" s="855"/>
      <c r="D46" s="856"/>
      <c r="E46" s="31"/>
      <c r="F46" s="32"/>
      <c r="G46" s="32"/>
      <c r="H46" s="32"/>
      <c r="I46" s="32"/>
      <c r="J46" s="32"/>
      <c r="K46" s="32"/>
      <c r="L46" s="32"/>
      <c r="M46" s="33"/>
      <c r="N46" s="95"/>
      <c r="O46" s="101"/>
      <c r="P46" s="98"/>
      <c r="Q46" s="50"/>
      <c r="R46" s="54"/>
      <c r="S46" s="176" t="str">
        <f>IFERROR(VLOOKUP($P46,'参照先（食材費）'!$1:$1048576,2,FALSE),"")</f>
        <v/>
      </c>
      <c r="T46" s="34" t="str">
        <f>IFERROR(IF(VLOOKUP($P46,'参照先（光熱費）'!$1:$1048576,3,FALSE)="×定員",VALUE($Q46),IF(VLOOKUP($P46,'参照先（食材費）'!$1:$1048576,3,FALSE)="×施設",1,0))*$S46,"")</f>
        <v/>
      </c>
      <c r="U46" s="76" t="s">
        <v>33</v>
      </c>
      <c r="V46" s="110"/>
    </row>
    <row r="47" spans="1:22" s="3" customFormat="1" ht="23.25" customHeight="1" thickBot="1">
      <c r="A47" s="16"/>
      <c r="B47" s="821" t="s">
        <v>47</v>
      </c>
      <c r="C47" s="822"/>
      <c r="D47" s="822"/>
      <c r="E47" s="823" t="str">
        <f>IF(SUM(T40:T46),SUM(T40:T46),"")</f>
        <v/>
      </c>
      <c r="F47" s="824"/>
      <c r="G47" s="824"/>
      <c r="H47" s="824"/>
      <c r="I47" s="824"/>
      <c r="J47" s="824"/>
      <c r="K47" s="824"/>
      <c r="L47" s="825"/>
      <c r="M47" s="838" t="s">
        <v>33</v>
      </c>
      <c r="N47" s="839"/>
      <c r="O47" s="840"/>
      <c r="P47" s="11"/>
      <c r="Q47" s="11"/>
      <c r="R47" s="11"/>
      <c r="S47" s="11"/>
      <c r="T47" s="11"/>
      <c r="U47" s="11"/>
      <c r="V47" s="110"/>
    </row>
    <row r="48" spans="1:22" s="3" customFormat="1" ht="12" customHeight="1">
      <c r="A48" s="16"/>
      <c r="B48" s="132"/>
      <c r="C48" s="132"/>
      <c r="D48" s="132"/>
      <c r="E48" s="132"/>
      <c r="F48" s="132"/>
      <c r="G48" s="132"/>
      <c r="H48" s="51"/>
      <c r="I48" s="51"/>
      <c r="J48" s="51"/>
      <c r="K48" s="51"/>
      <c r="L48" s="51"/>
      <c r="M48" s="133"/>
      <c r="N48" s="11"/>
      <c r="O48" s="11"/>
      <c r="P48" s="11"/>
      <c r="Q48" s="11"/>
      <c r="R48" s="11"/>
      <c r="S48" s="11"/>
      <c r="T48" s="11"/>
      <c r="U48" s="11"/>
      <c r="V48" s="110"/>
    </row>
    <row r="49" spans="1:26" s="3" customFormat="1" ht="20.100000000000001" hidden="1" customHeight="1" thickBot="1">
      <c r="A49" s="16"/>
      <c r="B49" s="130" t="s">
        <v>41</v>
      </c>
      <c r="C49" s="134"/>
      <c r="D49" s="134"/>
      <c r="E49" s="135"/>
      <c r="F49" s="135"/>
      <c r="G49" s="135"/>
      <c r="H49" s="135"/>
      <c r="I49" s="51"/>
      <c r="J49" s="51"/>
      <c r="K49" s="35"/>
      <c r="L49" s="35"/>
      <c r="M49" s="35"/>
      <c r="N49" s="133"/>
      <c r="O49" s="11"/>
      <c r="P49" s="11"/>
      <c r="Q49" s="11"/>
      <c r="R49" s="11"/>
      <c r="S49" s="11"/>
      <c r="T49" s="11"/>
      <c r="U49" s="11"/>
      <c r="V49" s="7"/>
    </row>
    <row r="50" spans="1:26" s="3" customFormat="1" ht="11.45" hidden="1" customHeight="1">
      <c r="A50" s="16"/>
      <c r="B50" s="867"/>
      <c r="C50" s="869" t="s">
        <v>42</v>
      </c>
      <c r="D50" s="174"/>
      <c r="E50" s="871" t="s">
        <v>43</v>
      </c>
      <c r="F50" s="872"/>
      <c r="G50" s="872"/>
      <c r="H50" s="872"/>
      <c r="I50" s="872"/>
      <c r="J50" s="872"/>
      <c r="K50" s="872"/>
      <c r="L50" s="872"/>
      <c r="M50" s="872"/>
      <c r="N50" s="873"/>
      <c r="O50" s="841" t="s">
        <v>44</v>
      </c>
      <c r="P50" s="842"/>
      <c r="Q50" s="1003" t="s">
        <v>45</v>
      </c>
      <c r="R50" s="841" t="s">
        <v>46</v>
      </c>
      <c r="S50" s="1005"/>
      <c r="T50" s="1006"/>
      <c r="U50" s="11"/>
      <c r="V50" s="136"/>
    </row>
    <row r="51" spans="1:26" s="3" customFormat="1" ht="39.6" hidden="1" customHeight="1" thickBot="1">
      <c r="A51" s="16"/>
      <c r="B51" s="868"/>
      <c r="C51" s="870"/>
      <c r="D51" s="191"/>
      <c r="E51" s="874"/>
      <c r="F51" s="875"/>
      <c r="G51" s="875"/>
      <c r="H51" s="875"/>
      <c r="I51" s="875"/>
      <c r="J51" s="875"/>
      <c r="K51" s="875"/>
      <c r="L51" s="875"/>
      <c r="M51" s="875"/>
      <c r="N51" s="876"/>
      <c r="O51" s="843"/>
      <c r="P51" s="843"/>
      <c r="Q51" s="1004"/>
      <c r="R51" s="1007"/>
      <c r="S51" s="1007"/>
      <c r="T51" s="1008"/>
      <c r="U51" s="11"/>
      <c r="V51" s="136"/>
    </row>
    <row r="52" spans="1:26" s="3" customFormat="1" ht="15.6" hidden="1" customHeight="1">
      <c r="A52" s="16"/>
      <c r="B52" s="36">
        <v>1</v>
      </c>
      <c r="C52" s="56"/>
      <c r="D52" s="192"/>
      <c r="E52" s="1009"/>
      <c r="F52" s="1010"/>
      <c r="G52" s="1010"/>
      <c r="H52" s="1010"/>
      <c r="I52" s="1010"/>
      <c r="J52" s="1010"/>
      <c r="K52" s="1010"/>
      <c r="L52" s="1010"/>
      <c r="M52" s="1010"/>
      <c r="N52" s="1011"/>
      <c r="O52" s="1012"/>
      <c r="P52" s="1012"/>
      <c r="Q52" s="116" t="str">
        <f>IFERROR(VLOOKUP($E52,'参照先（食材費）'!$1:$1048576,2,FALSE),"")</f>
        <v/>
      </c>
      <c r="R52" s="865" t="str">
        <f>IFERROR(IF(VLOOKUP($E52,'参照先（食材費）'!$1:$1048576,3,FALSE)="×定員",VALUE($Q52),IF(VLOOKUP($E52,'参照先（食材費）'!$1:$1048576,3,FALSE)="×施設",1,0))*$O52,"")</f>
        <v/>
      </c>
      <c r="S52" s="866"/>
      <c r="T52" s="68" t="s">
        <v>33</v>
      </c>
      <c r="U52" s="11"/>
      <c r="V52" s="136"/>
    </row>
    <row r="53" spans="1:26" s="3" customFormat="1" ht="15.6" hidden="1" customHeight="1">
      <c r="A53" s="16"/>
      <c r="B53" s="37">
        <v>2</v>
      </c>
      <c r="C53" s="57"/>
      <c r="D53" s="193"/>
      <c r="E53" s="857"/>
      <c r="F53" s="858"/>
      <c r="G53" s="858"/>
      <c r="H53" s="858"/>
      <c r="I53" s="858"/>
      <c r="J53" s="858"/>
      <c r="K53" s="858"/>
      <c r="L53" s="858"/>
      <c r="M53" s="858"/>
      <c r="N53" s="859"/>
      <c r="O53" s="860"/>
      <c r="P53" s="860"/>
      <c r="Q53" s="28" t="str">
        <f>IFERROR(VLOOKUP($E53,'参照先（食材費）'!$1:$1048576,2,FALSE),"")</f>
        <v/>
      </c>
      <c r="R53" s="865" t="str">
        <f>IFERROR(IF(VLOOKUP($E53,'参照先（食材費）'!$1:$1048576,3,FALSE)="×定員",VALUE($Q53),IF(VLOOKUP($E53,'参照先（食材費）'!$1:$1048576,3,FALSE)="×施設",1,0))*$O53,"")</f>
        <v/>
      </c>
      <c r="S53" s="866"/>
      <c r="T53" s="69" t="s">
        <v>33</v>
      </c>
      <c r="U53" s="11"/>
      <c r="V53" s="136"/>
    </row>
    <row r="54" spans="1:26" s="3" customFormat="1" ht="15.6" hidden="1" customHeight="1">
      <c r="A54" s="16"/>
      <c r="B54" s="37">
        <v>3</v>
      </c>
      <c r="C54" s="27"/>
      <c r="D54" s="194"/>
      <c r="E54" s="857"/>
      <c r="F54" s="858"/>
      <c r="G54" s="858"/>
      <c r="H54" s="858"/>
      <c r="I54" s="858"/>
      <c r="J54" s="858"/>
      <c r="K54" s="858"/>
      <c r="L54" s="858"/>
      <c r="M54" s="858"/>
      <c r="N54" s="859"/>
      <c r="O54" s="860"/>
      <c r="P54" s="860"/>
      <c r="Q54" s="28" t="str">
        <f>IFERROR(VLOOKUP($E54,'参照先（食材費）'!$1:$1048576,2,FALSE),"")</f>
        <v/>
      </c>
      <c r="R54" s="865" t="str">
        <f>IFERROR(IF(VLOOKUP($E54,'参照先（食材費）'!$1:$1048576,3,FALSE)="×定員",VALUE($Q54),IF(VLOOKUP($E54,'参照先（食材費）'!$1:$1048576,3,FALSE)="×施設",1,0))*$O54,"")</f>
        <v/>
      </c>
      <c r="S54" s="866"/>
      <c r="T54" s="69" t="s">
        <v>33</v>
      </c>
      <c r="U54" s="11"/>
      <c r="V54" s="136"/>
    </row>
    <row r="55" spans="1:26" s="3" customFormat="1" ht="15.6" hidden="1" customHeight="1" thickBot="1">
      <c r="A55" s="16"/>
      <c r="B55" s="38">
        <v>4</v>
      </c>
      <c r="C55" s="58"/>
      <c r="D55" s="195"/>
      <c r="E55" s="952"/>
      <c r="F55" s="953"/>
      <c r="G55" s="953"/>
      <c r="H55" s="953"/>
      <c r="I55" s="953"/>
      <c r="J55" s="953"/>
      <c r="K55" s="953"/>
      <c r="L55" s="953"/>
      <c r="M55" s="953"/>
      <c r="N55" s="954"/>
      <c r="O55" s="955"/>
      <c r="P55" s="955"/>
      <c r="Q55" s="55" t="str">
        <f>IFERROR(VLOOKUP($E55,'参照先（食材費）'!$1:$1048576,2,FALSE),"")</f>
        <v/>
      </c>
      <c r="R55" s="956" t="str">
        <f>IFERROR(IF(VLOOKUP($E55,'参照先（食材費）'!$1:$1048576,3,FALSE)="×定員",VALUE($Q55),IF(VLOOKUP($E55,'参照先（食材費）'!$1:$1048576,3,FALSE)="×施設",1,0))*$O55,"")</f>
        <v/>
      </c>
      <c r="S55" s="957"/>
      <c r="T55" s="70" t="s">
        <v>33</v>
      </c>
      <c r="U55" s="11"/>
      <c r="V55" s="136"/>
    </row>
    <row r="56" spans="1:26" s="3" customFormat="1" ht="23.1" hidden="1" customHeight="1" thickBot="1">
      <c r="A56" s="16"/>
      <c r="B56" s="821" t="s">
        <v>47</v>
      </c>
      <c r="C56" s="822"/>
      <c r="D56" s="958"/>
      <c r="E56" s="958"/>
      <c r="F56" s="958"/>
      <c r="G56" s="959"/>
      <c r="H56" s="960" t="str">
        <f>IF(SUM(R52:R55),SUM(R52:R55),"")</f>
        <v/>
      </c>
      <c r="I56" s="961"/>
      <c r="J56" s="961"/>
      <c r="K56" s="961"/>
      <c r="L56" s="962"/>
      <c r="M56" s="73" t="s">
        <v>33</v>
      </c>
      <c r="N56" s="71"/>
      <c r="O56" s="1"/>
      <c r="P56" s="1"/>
      <c r="Q56" s="39"/>
      <c r="R56" s="11"/>
      <c r="S56" s="11"/>
      <c r="T56" s="11"/>
      <c r="U56" s="11"/>
      <c r="V56" s="7"/>
    </row>
    <row r="57" spans="1:26" s="3" customFormat="1" ht="14.45" customHeight="1">
      <c r="A57" s="40"/>
      <c r="B57" s="137" t="s">
        <v>141</v>
      </c>
      <c r="C57"/>
      <c r="D57"/>
      <c r="E57" s="138"/>
      <c r="F57" s="138"/>
      <c r="G57" s="138"/>
      <c r="H57" s="138"/>
      <c r="I57" s="138"/>
      <c r="J57" s="138"/>
      <c r="K57" s="138"/>
      <c r="L57" s="138"/>
      <c r="M57" s="138"/>
      <c r="N57" s="138"/>
      <c r="O57" s="138"/>
      <c r="P57" s="139"/>
      <c r="Q57" s="114"/>
      <c r="R57" s="115"/>
      <c r="S57" s="115"/>
      <c r="T57" s="140"/>
      <c r="U57" s="138"/>
      <c r="V57" s="110"/>
    </row>
    <row r="58" spans="1:26" s="3" customFormat="1" ht="14.45" customHeight="1">
      <c r="A58" s="40"/>
      <c r="B58" s="141" t="s">
        <v>48</v>
      </c>
      <c r="C58"/>
      <c r="D58"/>
      <c r="E58" s="138"/>
      <c r="F58" s="138"/>
      <c r="G58" s="138"/>
      <c r="H58" s="138"/>
      <c r="I58" s="138"/>
      <c r="J58" s="138"/>
      <c r="K58" s="138"/>
      <c r="L58" s="138"/>
      <c r="M58" s="138"/>
      <c r="N58" s="138"/>
      <c r="O58" s="138"/>
      <c r="P58" s="140"/>
      <c r="Q58" s="114"/>
      <c r="R58" s="115"/>
      <c r="S58" s="115"/>
      <c r="T58" s="140"/>
      <c r="U58" s="138"/>
      <c r="V58" s="110"/>
    </row>
    <row r="59" spans="1:26" s="3" customFormat="1" ht="14.45" customHeight="1">
      <c r="A59" s="40"/>
      <c r="B59" s="141" t="s">
        <v>148</v>
      </c>
      <c r="C59"/>
      <c r="D59"/>
      <c r="E59" s="1"/>
      <c r="F59" s="1"/>
      <c r="G59" s="1"/>
      <c r="H59" s="1"/>
      <c r="I59" s="1"/>
      <c r="J59" s="1"/>
      <c r="K59" s="1"/>
      <c r="L59" s="1"/>
      <c r="M59" s="1"/>
      <c r="N59" s="1"/>
      <c r="O59" s="138"/>
      <c r="P59" s="142"/>
      <c r="Q59" s="115"/>
      <c r="R59" s="115"/>
      <c r="S59" s="115"/>
      <c r="T59" s="142"/>
      <c r="U59" s="1"/>
      <c r="V59" s="110"/>
    </row>
    <row r="60" spans="1:26" s="3" customFormat="1" ht="14.45" customHeight="1">
      <c r="A60" s="40"/>
      <c r="B60" s="141" t="s">
        <v>49</v>
      </c>
      <c r="C60"/>
      <c r="D60"/>
      <c r="E60" s="138"/>
      <c r="F60" s="138"/>
      <c r="G60" s="138"/>
      <c r="H60" s="138"/>
      <c r="I60" s="138"/>
      <c r="J60" s="138"/>
      <c r="K60" s="138"/>
      <c r="L60" s="138"/>
      <c r="M60" s="138"/>
      <c r="N60" s="138"/>
      <c r="O60" s="138"/>
      <c r="P60" s="143"/>
      <c r="Q60" s="144"/>
      <c r="R60" s="144"/>
      <c r="S60" s="144"/>
      <c r="T60" s="143"/>
      <c r="U60" s="1"/>
      <c r="V60" s="110"/>
    </row>
    <row r="61" spans="1:26" s="106" customFormat="1" ht="23.1" customHeight="1" thickBot="1">
      <c r="A61" s="177"/>
      <c r="B61" s="145" t="s">
        <v>142</v>
      </c>
      <c r="C61" s="132"/>
      <c r="D61" s="132"/>
      <c r="E61" s="132"/>
      <c r="F61" s="132"/>
      <c r="G61" s="132"/>
      <c r="H61" s="103"/>
      <c r="I61" s="103"/>
      <c r="J61" s="103"/>
      <c r="K61" s="103"/>
      <c r="L61" s="103"/>
      <c r="M61" s="104"/>
      <c r="N61" s="102"/>
      <c r="O61" s="102"/>
      <c r="P61"/>
      <c r="Q61" s="105"/>
      <c r="R61" s="64"/>
      <c r="S61" s="64"/>
      <c r="T61" s="143"/>
      <c r="U61" s="1"/>
      <c r="V61" s="110"/>
      <c r="W61" s="3"/>
      <c r="X61" s="3"/>
      <c r="Y61" s="3"/>
      <c r="Z61" s="3"/>
    </row>
    <row r="62" spans="1:26" s="106" customFormat="1" ht="42.6" customHeight="1" thickBot="1">
      <c r="A62" s="181"/>
      <c r="B62" s="197"/>
      <c r="C62" s="199" t="s">
        <v>159</v>
      </c>
      <c r="D62" s="806" t="s">
        <v>160</v>
      </c>
      <c r="E62" s="807"/>
      <c r="F62" s="816" t="s">
        <v>161</v>
      </c>
      <c r="G62" s="817"/>
      <c r="H62" s="817"/>
      <c r="I62" s="817"/>
      <c r="J62" s="817"/>
      <c r="K62" s="817"/>
      <c r="L62" s="817"/>
      <c r="M62" s="817"/>
      <c r="N62" s="817"/>
      <c r="O62" s="834"/>
      <c r="P62" s="806" t="s">
        <v>162</v>
      </c>
      <c r="Q62" s="807"/>
      <c r="R62" s="816" t="s">
        <v>163</v>
      </c>
      <c r="S62" s="834"/>
      <c r="T62" s="143"/>
      <c r="U62" s="1"/>
      <c r="V62" s="110"/>
      <c r="W62" s="3"/>
      <c r="X62" s="3"/>
      <c r="Y62" s="3"/>
      <c r="Z62" s="3"/>
    </row>
    <row r="63" spans="1:26" s="106" customFormat="1" ht="23.1" customHeight="1">
      <c r="A63" s="181"/>
      <c r="B63" s="107">
        <v>1</v>
      </c>
      <c r="C63" s="182"/>
      <c r="D63" s="810"/>
      <c r="E63" s="811"/>
      <c r="F63" s="18"/>
      <c r="G63" s="19"/>
      <c r="H63" s="19"/>
      <c r="I63" s="19"/>
      <c r="J63" s="19"/>
      <c r="K63" s="19"/>
      <c r="L63" s="19"/>
      <c r="M63" s="19"/>
      <c r="N63" s="19"/>
      <c r="O63" s="187"/>
      <c r="P63" s="808"/>
      <c r="Q63" s="809"/>
      <c r="R63" s="976"/>
      <c r="S63" s="977"/>
      <c r="T63" s="143"/>
      <c r="U63" s="1"/>
      <c r="V63" s="110"/>
      <c r="W63" s="3"/>
      <c r="X63" s="3"/>
      <c r="Y63" s="3"/>
      <c r="Z63" s="3"/>
    </row>
    <row r="64" spans="1:26" s="106" customFormat="1" ht="23.1" customHeight="1">
      <c r="A64" s="181"/>
      <c r="B64" s="108">
        <v>2</v>
      </c>
      <c r="C64" s="179"/>
      <c r="D64" s="826"/>
      <c r="E64" s="827"/>
      <c r="F64" s="185"/>
      <c r="G64" s="186"/>
      <c r="H64" s="186"/>
      <c r="I64" s="186"/>
      <c r="J64" s="186"/>
      <c r="K64" s="186"/>
      <c r="L64" s="186"/>
      <c r="M64" s="186"/>
      <c r="N64" s="186"/>
      <c r="O64" s="188"/>
      <c r="P64" s="808"/>
      <c r="Q64" s="809"/>
      <c r="R64" s="978"/>
      <c r="S64" s="979"/>
      <c r="T64" s="143"/>
      <c r="U64" s="1"/>
      <c r="V64" s="110"/>
      <c r="W64" s="3"/>
      <c r="X64" s="3"/>
      <c r="Y64" s="3"/>
      <c r="Z64" s="3"/>
    </row>
    <row r="65" spans="1:26" s="106" customFormat="1" ht="23.1" customHeight="1">
      <c r="A65" s="181"/>
      <c r="B65" s="108">
        <v>3</v>
      </c>
      <c r="C65" s="179"/>
      <c r="D65" s="826"/>
      <c r="E65" s="827"/>
      <c r="F65" s="25"/>
      <c r="G65" s="26"/>
      <c r="H65" s="26"/>
      <c r="I65" s="26"/>
      <c r="J65" s="26"/>
      <c r="K65" s="26"/>
      <c r="L65" s="26"/>
      <c r="M65" s="26"/>
      <c r="N65" s="26"/>
      <c r="O65" s="189"/>
      <c r="P65" s="808"/>
      <c r="Q65" s="809"/>
      <c r="R65" s="978"/>
      <c r="S65" s="979"/>
      <c r="T65" s="143"/>
      <c r="U65" s="1"/>
      <c r="V65" s="110"/>
      <c r="W65" s="3"/>
      <c r="X65" s="3"/>
      <c r="Y65" s="3"/>
      <c r="Z65" s="3"/>
    </row>
    <row r="66" spans="1:26" s="106" customFormat="1" ht="23.1" customHeight="1">
      <c r="A66" s="181"/>
      <c r="B66" s="108">
        <v>4</v>
      </c>
      <c r="C66" s="179"/>
      <c r="D66" s="826"/>
      <c r="E66" s="827"/>
      <c r="F66" s="25"/>
      <c r="G66" s="26"/>
      <c r="H66" s="26"/>
      <c r="I66" s="26"/>
      <c r="J66" s="26"/>
      <c r="K66" s="26"/>
      <c r="L66" s="26"/>
      <c r="M66" s="26"/>
      <c r="N66" s="26"/>
      <c r="O66" s="189"/>
      <c r="P66" s="808"/>
      <c r="Q66" s="809"/>
      <c r="R66" s="978"/>
      <c r="S66" s="979"/>
      <c r="T66" s="143"/>
      <c r="U66" s="1"/>
      <c r="V66" s="110"/>
      <c r="W66" s="3"/>
      <c r="X66" s="3"/>
      <c r="Y66" s="3"/>
      <c r="Z66" s="3"/>
    </row>
    <row r="67" spans="1:26" s="106" customFormat="1" ht="23.1" customHeight="1">
      <c r="A67" s="181"/>
      <c r="B67" s="108">
        <v>5</v>
      </c>
      <c r="C67" s="179"/>
      <c r="D67" s="826"/>
      <c r="E67" s="827"/>
      <c r="F67" s="25"/>
      <c r="G67" s="26"/>
      <c r="H67" s="26"/>
      <c r="I67" s="26"/>
      <c r="J67" s="26"/>
      <c r="K67" s="26"/>
      <c r="L67" s="26"/>
      <c r="M67" s="26"/>
      <c r="N67" s="26"/>
      <c r="O67" s="189"/>
      <c r="P67" s="808"/>
      <c r="Q67" s="809"/>
      <c r="R67" s="978"/>
      <c r="S67" s="979"/>
      <c r="T67" s="143"/>
      <c r="U67" s="1"/>
      <c r="V67" s="110"/>
      <c r="W67" s="3"/>
      <c r="X67" s="3"/>
      <c r="Y67" s="3"/>
      <c r="Z67" s="3"/>
    </row>
    <row r="68" spans="1:26" s="106" customFormat="1" ht="23.1" customHeight="1">
      <c r="A68" s="181"/>
      <c r="B68" s="108">
        <v>6</v>
      </c>
      <c r="C68" s="179"/>
      <c r="D68" s="826"/>
      <c r="E68" s="827"/>
      <c r="F68" s="25"/>
      <c r="G68" s="26"/>
      <c r="H68" s="26"/>
      <c r="I68" s="26"/>
      <c r="J68" s="26"/>
      <c r="K68" s="26"/>
      <c r="L68" s="26"/>
      <c r="M68" s="26"/>
      <c r="N68" s="26"/>
      <c r="O68" s="189"/>
      <c r="P68" s="808"/>
      <c r="Q68" s="809"/>
      <c r="R68" s="978"/>
      <c r="S68" s="979"/>
      <c r="T68" s="143"/>
      <c r="U68" s="1"/>
      <c r="V68" s="110"/>
      <c r="W68" s="3"/>
      <c r="X68" s="3"/>
      <c r="Y68" s="3"/>
      <c r="Z68" s="3"/>
    </row>
    <row r="69" spans="1:26" s="106" customFormat="1" ht="23.1" customHeight="1">
      <c r="A69" s="181"/>
      <c r="B69" s="108">
        <v>7</v>
      </c>
      <c r="C69" s="179"/>
      <c r="D69" s="826"/>
      <c r="E69" s="827"/>
      <c r="F69" s="25"/>
      <c r="G69" s="26"/>
      <c r="H69" s="26"/>
      <c r="I69" s="26"/>
      <c r="J69" s="26"/>
      <c r="K69" s="26"/>
      <c r="L69" s="26"/>
      <c r="M69" s="26"/>
      <c r="N69" s="26"/>
      <c r="O69" s="189"/>
      <c r="P69" s="808"/>
      <c r="Q69" s="809"/>
      <c r="R69" s="978"/>
      <c r="S69" s="979"/>
      <c r="T69" s="143"/>
      <c r="U69" s="1"/>
      <c r="V69" s="110"/>
      <c r="W69" s="3"/>
      <c r="X69" s="3"/>
      <c r="Y69" s="3"/>
      <c r="Z69" s="3"/>
    </row>
    <row r="70" spans="1:26" s="106" customFormat="1" ht="23.1" customHeight="1">
      <c r="A70" s="181"/>
      <c r="B70" s="108">
        <v>8</v>
      </c>
      <c r="C70" s="179"/>
      <c r="D70" s="826"/>
      <c r="E70" s="827"/>
      <c r="F70" s="25"/>
      <c r="G70" s="26"/>
      <c r="H70" s="26"/>
      <c r="I70" s="26"/>
      <c r="J70" s="26"/>
      <c r="K70" s="26"/>
      <c r="L70" s="26"/>
      <c r="M70" s="26"/>
      <c r="N70" s="26"/>
      <c r="O70" s="189"/>
      <c r="P70" s="808"/>
      <c r="Q70" s="809"/>
      <c r="R70" s="978"/>
      <c r="S70" s="979"/>
      <c r="T70" s="143"/>
      <c r="U70" s="1"/>
      <c r="V70" s="110"/>
      <c r="W70" s="3"/>
      <c r="X70" s="3"/>
      <c r="Y70" s="3"/>
      <c r="Z70" s="3"/>
    </row>
    <row r="71" spans="1:26" s="106" customFormat="1" ht="23.1" customHeight="1">
      <c r="A71" s="181"/>
      <c r="B71" s="108">
        <v>9</v>
      </c>
      <c r="C71" s="179"/>
      <c r="D71" s="812"/>
      <c r="E71" s="813"/>
      <c r="F71" s="25"/>
      <c r="G71" s="26"/>
      <c r="H71" s="26"/>
      <c r="I71" s="26"/>
      <c r="J71" s="26"/>
      <c r="K71" s="26"/>
      <c r="L71" s="26"/>
      <c r="M71" s="26"/>
      <c r="N71" s="26"/>
      <c r="O71" s="189"/>
      <c r="P71" s="808"/>
      <c r="Q71" s="809"/>
      <c r="R71" s="978"/>
      <c r="S71" s="979"/>
      <c r="T71" s="143"/>
      <c r="U71" s="1"/>
      <c r="V71" s="110"/>
      <c r="W71" s="3"/>
      <c r="X71" s="3"/>
      <c r="Y71" s="3"/>
      <c r="Z71" s="3"/>
    </row>
    <row r="72" spans="1:26" s="106" customFormat="1" ht="23.1" customHeight="1" thickBot="1">
      <c r="A72" s="181"/>
      <c r="B72" s="108">
        <v>10</v>
      </c>
      <c r="C72" s="180"/>
      <c r="D72" s="814"/>
      <c r="E72" s="815"/>
      <c r="F72" s="183"/>
      <c r="G72" s="184"/>
      <c r="H72" s="184"/>
      <c r="I72" s="184"/>
      <c r="J72" s="184"/>
      <c r="K72" s="184"/>
      <c r="L72" s="184"/>
      <c r="M72" s="184"/>
      <c r="N72" s="184"/>
      <c r="O72" s="190"/>
      <c r="P72" s="844"/>
      <c r="Q72" s="845"/>
      <c r="R72" s="978"/>
      <c r="S72" s="979"/>
      <c r="T72" s="143"/>
      <c r="U72" s="1"/>
      <c r="V72" s="110"/>
      <c r="W72" s="3"/>
      <c r="X72" s="3"/>
      <c r="Y72" s="3"/>
      <c r="Z72" s="3"/>
    </row>
    <row r="73" spans="1:26" s="106" customFormat="1" ht="34.35" customHeight="1" thickBot="1">
      <c r="A73" s="181"/>
      <c r="B73" s="816" t="s">
        <v>151</v>
      </c>
      <c r="C73" s="817"/>
      <c r="D73" s="817"/>
      <c r="E73" s="817"/>
      <c r="F73" s="828">
        <f>COUNTA(C63:C72)</f>
        <v>0</v>
      </c>
      <c r="G73" s="829"/>
      <c r="H73" s="829"/>
      <c r="I73" s="829"/>
      <c r="J73" s="829"/>
      <c r="K73" s="830"/>
      <c r="L73" s="816" t="s">
        <v>143</v>
      </c>
      <c r="M73" s="817"/>
      <c r="N73" s="817"/>
      <c r="O73" s="834"/>
      <c r="P73" s="846">
        <f>18000*F73</f>
        <v>0</v>
      </c>
      <c r="Q73" s="847"/>
      <c r="R73" s="974" t="s">
        <v>33</v>
      </c>
      <c r="S73" s="975"/>
      <c r="T73" s="64"/>
      <c r="U73" s="64"/>
      <c r="V73" s="112"/>
    </row>
    <row r="74" spans="1:26" s="106" customFormat="1" ht="34.35" customHeight="1" thickBot="1">
      <c r="A74" s="181"/>
      <c r="B74" s="818" t="s">
        <v>144</v>
      </c>
      <c r="C74" s="819"/>
      <c r="D74" s="819"/>
      <c r="E74" s="819"/>
      <c r="F74" s="831">
        <f>F73</f>
        <v>0</v>
      </c>
      <c r="G74" s="832"/>
      <c r="H74" s="832"/>
      <c r="I74" s="832"/>
      <c r="J74" s="832"/>
      <c r="K74" s="833"/>
      <c r="L74" s="835" t="s">
        <v>145</v>
      </c>
      <c r="M74" s="836"/>
      <c r="N74" s="836"/>
      <c r="O74" s="837"/>
      <c r="P74" s="848">
        <f>SUM(P73:P73)</f>
        <v>0</v>
      </c>
      <c r="Q74" s="849"/>
      <c r="R74" s="972" t="s">
        <v>33</v>
      </c>
      <c r="S74" s="973"/>
      <c r="T74" s="64"/>
      <c r="U74" s="64"/>
      <c r="V74" s="112"/>
    </row>
    <row r="75" spans="1:26" s="106" customFormat="1" ht="23.1" customHeight="1">
      <c r="A75" s="178"/>
      <c r="B75" s="146" t="s">
        <v>149</v>
      </c>
      <c r="E75" s="147"/>
      <c r="F75" s="147"/>
      <c r="G75" s="147"/>
      <c r="H75" s="147"/>
      <c r="I75" s="147"/>
      <c r="J75" s="147"/>
      <c r="K75" s="147"/>
      <c r="L75" s="147"/>
      <c r="M75" s="147"/>
      <c r="N75" s="147"/>
      <c r="O75" s="147"/>
      <c r="P75" s="147"/>
      <c r="Q75" s="980"/>
      <c r="R75" s="980"/>
      <c r="S75" s="64"/>
      <c r="T75" s="64"/>
      <c r="U75" s="64"/>
      <c r="V75" s="112"/>
    </row>
    <row r="76" spans="1:26" s="106" customFormat="1" ht="12.75" customHeight="1">
      <c r="A76" s="109"/>
      <c r="B76" s="148"/>
      <c r="E76" s="147"/>
      <c r="F76" s="147"/>
      <c r="G76" s="147"/>
      <c r="H76" s="147"/>
      <c r="I76" s="147"/>
      <c r="J76" s="147"/>
      <c r="K76" s="147"/>
      <c r="L76" s="147"/>
      <c r="M76" s="147"/>
      <c r="N76" s="147"/>
      <c r="O76" s="147"/>
      <c r="P76" s="147"/>
      <c r="Q76" s="64"/>
      <c r="R76" s="64"/>
      <c r="S76" s="64"/>
      <c r="T76" s="64"/>
      <c r="U76" s="64"/>
      <c r="V76" s="112"/>
    </row>
    <row r="77" spans="1:26" s="3" customFormat="1" ht="14.45" customHeight="1" thickBot="1">
      <c r="A77" s="40"/>
      <c r="P77" s="138"/>
      <c r="Q77" s="138"/>
      <c r="R77" s="138"/>
      <c r="S77" s="138"/>
      <c r="T77" s="138"/>
      <c r="U77" s="1"/>
      <c r="V77" s="110"/>
    </row>
    <row r="78" spans="1:26" s="64" customFormat="1" ht="21" customHeight="1">
      <c r="A78" s="113"/>
      <c r="B78" s="149"/>
      <c r="E78" s="150"/>
      <c r="F78" s="150"/>
      <c r="G78" s="150"/>
      <c r="H78" s="150"/>
      <c r="I78" s="150"/>
      <c r="J78" s="150"/>
      <c r="K78" s="150"/>
      <c r="L78" s="150"/>
      <c r="M78" s="150"/>
      <c r="N78" s="150"/>
      <c r="O78" s="150"/>
      <c r="P78" s="990" t="s">
        <v>147</v>
      </c>
      <c r="Q78" s="993" t="str">
        <f>IF(SUM(E35,E47,P74)&gt;0,SUM(E35,E47,P74),"")</f>
        <v/>
      </c>
      <c r="R78" s="994"/>
      <c r="S78" s="994"/>
      <c r="T78" s="949" t="s">
        <v>33</v>
      </c>
      <c r="V78" s="65"/>
    </row>
    <row r="79" spans="1:26" s="64" customFormat="1" ht="21" customHeight="1">
      <c r="A79" s="113"/>
      <c r="B79" s="149"/>
      <c r="E79" s="150"/>
      <c r="F79" s="150"/>
      <c r="G79" s="150"/>
      <c r="H79" s="150"/>
      <c r="I79" s="150"/>
      <c r="J79" s="150"/>
      <c r="K79" s="150"/>
      <c r="L79" s="150"/>
      <c r="M79" s="150"/>
      <c r="N79" s="150"/>
      <c r="O79" s="150"/>
      <c r="P79" s="991"/>
      <c r="Q79" s="995"/>
      <c r="R79" s="995"/>
      <c r="S79" s="995"/>
      <c r="T79" s="950"/>
      <c r="V79" s="65"/>
    </row>
    <row r="80" spans="1:26" s="3" customFormat="1" ht="14.45" customHeight="1" thickBot="1">
      <c r="A80" s="40"/>
      <c r="P80" s="992"/>
      <c r="Q80" s="996"/>
      <c r="R80" s="996"/>
      <c r="S80" s="996"/>
      <c r="T80" s="951"/>
      <c r="U80" s="1"/>
      <c r="V80" s="110"/>
    </row>
    <row r="81" spans="1:22" s="3" customFormat="1" ht="14.45" customHeight="1" thickBot="1">
      <c r="A81" s="40"/>
      <c r="P81" s="138"/>
      <c r="Q81" s="138"/>
      <c r="R81" s="138"/>
      <c r="S81" s="138"/>
      <c r="T81" s="138"/>
      <c r="U81" s="1"/>
      <c r="V81" s="111"/>
    </row>
    <row r="82" spans="1:22" s="2" customFormat="1" ht="20.25">
      <c r="A82" s="970" t="s">
        <v>50</v>
      </c>
      <c r="B82" s="971"/>
      <c r="C82" s="971"/>
      <c r="D82" s="971"/>
      <c r="E82" s="971"/>
      <c r="F82" s="971"/>
      <c r="G82" s="971"/>
      <c r="H82" s="971"/>
      <c r="I82" s="971"/>
      <c r="J82" s="971"/>
      <c r="K82" s="971"/>
      <c r="L82" s="971"/>
      <c r="M82" s="971"/>
      <c r="N82" s="971"/>
      <c r="O82" s="971"/>
      <c r="P82" s="971"/>
      <c r="Q82" s="971"/>
      <c r="R82" s="971"/>
      <c r="S82" s="971"/>
      <c r="T82" s="971"/>
      <c r="U82" s="86"/>
      <c r="V82" s="87"/>
    </row>
    <row r="83" spans="1:22" s="2" customFormat="1" ht="20.25">
      <c r="A83" s="12"/>
      <c r="B83" s="131"/>
      <c r="C83" s="131"/>
      <c r="D83" s="131"/>
      <c r="E83" s="131"/>
      <c r="F83" s="131"/>
      <c r="G83" s="131"/>
      <c r="H83" s="131"/>
      <c r="I83" s="131"/>
      <c r="J83" s="131"/>
      <c r="K83" s="131"/>
      <c r="L83" s="131"/>
      <c r="M83" s="131"/>
      <c r="N83" s="131"/>
      <c r="O83" s="131"/>
      <c r="P83" s="131"/>
      <c r="Q83" s="131"/>
      <c r="R83" s="131"/>
      <c r="S83" s="131"/>
      <c r="T83" s="131"/>
      <c r="U83" s="151"/>
      <c r="V83" s="88"/>
    </row>
    <row r="84" spans="1:22" s="2" customFormat="1" ht="21" thickBot="1">
      <c r="A84" s="152" t="s">
        <v>23</v>
      </c>
      <c r="B84" s="153"/>
      <c r="C84" s="153"/>
      <c r="D84" s="153"/>
      <c r="E84" s="154"/>
      <c r="F84" s="154"/>
      <c r="G84" s="154"/>
      <c r="H84" s="154"/>
      <c r="I84" s="154"/>
      <c r="J84" s="154"/>
      <c r="K84" s="154"/>
      <c r="L84" s="154"/>
      <c r="M84" s="154"/>
      <c r="N84" s="154"/>
      <c r="O84" s="154"/>
      <c r="P84" s="154"/>
      <c r="Q84" s="154"/>
      <c r="R84" s="154"/>
      <c r="S84" s="154"/>
      <c r="T84" s="154"/>
      <c r="U84" s="151"/>
      <c r="V84" s="88"/>
    </row>
    <row r="85" spans="1:22" s="2" customFormat="1" ht="20.25">
      <c r="A85" s="85"/>
      <c r="B85" s="155"/>
      <c r="C85" s="963" t="s">
        <v>51</v>
      </c>
      <c r="D85" s="964"/>
      <c r="E85" s="965"/>
      <c r="F85" s="965"/>
      <c r="G85" s="965"/>
      <c r="H85" s="965"/>
      <c r="I85" s="965"/>
      <c r="J85" s="965"/>
      <c r="K85" s="965"/>
      <c r="L85" s="965"/>
      <c r="M85" s="965"/>
      <c r="N85" s="966"/>
      <c r="O85" s="967" t="s">
        <v>52</v>
      </c>
      <c r="P85" s="968"/>
      <c r="Q85" s="968"/>
      <c r="R85" s="968"/>
      <c r="S85" s="969"/>
      <c r="T85" s="151"/>
      <c r="U85" s="156"/>
      <c r="V85" s="88"/>
    </row>
    <row r="86" spans="1:22" s="2" customFormat="1" ht="21" thickBot="1">
      <c r="A86" s="85"/>
      <c r="B86" s="155"/>
      <c r="C86" s="89" t="s">
        <v>53</v>
      </c>
      <c r="D86" s="196"/>
      <c r="E86" s="986" t="str">
        <f>E35</f>
        <v/>
      </c>
      <c r="F86" s="986"/>
      <c r="G86" s="986"/>
      <c r="H86" s="986"/>
      <c r="I86" s="986"/>
      <c r="J86" s="986"/>
      <c r="K86" s="986"/>
      <c r="L86" s="986"/>
      <c r="M86" s="986"/>
      <c r="N86" s="987"/>
      <c r="O86" s="997" t="s">
        <v>54</v>
      </c>
      <c r="P86" s="946"/>
      <c r="Q86" s="988" t="str">
        <f>E35</f>
        <v/>
      </c>
      <c r="R86" s="988"/>
      <c r="S86" s="989"/>
      <c r="T86" s="151"/>
      <c r="U86" s="156"/>
      <c r="V86" s="88"/>
    </row>
    <row r="87" spans="1:22" s="2" customFormat="1" ht="21" thickBot="1">
      <c r="A87" s="152" t="s">
        <v>41</v>
      </c>
      <c r="B87" s="153"/>
      <c r="C87" s="153"/>
      <c r="D87" s="153"/>
      <c r="E87" s="154"/>
      <c r="F87" s="154"/>
      <c r="G87" s="154"/>
      <c r="H87" s="154"/>
      <c r="I87" s="154"/>
      <c r="J87" s="156"/>
      <c r="K87" s="156"/>
      <c r="L87" s="156"/>
      <c r="M87" s="156"/>
      <c r="N87" s="154"/>
      <c r="O87" s="154"/>
      <c r="P87" s="154"/>
      <c r="Q87" s="154"/>
      <c r="R87" s="154"/>
      <c r="S87" s="154"/>
      <c r="T87" s="151"/>
      <c r="U87" s="156"/>
      <c r="V87" s="88"/>
    </row>
    <row r="88" spans="1:22" s="2" customFormat="1" ht="20.25">
      <c r="A88" s="85"/>
      <c r="B88" s="155"/>
      <c r="C88" s="937" t="s">
        <v>51</v>
      </c>
      <c r="D88" s="938"/>
      <c r="E88" s="938"/>
      <c r="F88" s="938"/>
      <c r="G88" s="938"/>
      <c r="H88" s="938"/>
      <c r="I88" s="938"/>
      <c r="J88" s="938"/>
      <c r="K88" s="938"/>
      <c r="L88" s="938"/>
      <c r="M88" s="938"/>
      <c r="N88" s="939"/>
      <c r="O88" s="940" t="s">
        <v>52</v>
      </c>
      <c r="P88" s="941"/>
      <c r="Q88" s="941"/>
      <c r="R88" s="941"/>
      <c r="S88" s="942"/>
      <c r="T88" s="151"/>
      <c r="U88" s="156"/>
      <c r="V88" s="88"/>
    </row>
    <row r="89" spans="1:22" s="2" customFormat="1" ht="21" thickBot="1">
      <c r="A89" s="85"/>
      <c r="B89" s="155"/>
      <c r="C89" s="89" t="s">
        <v>53</v>
      </c>
      <c r="D89" s="196"/>
      <c r="E89" s="986" t="str">
        <f>H56</f>
        <v/>
      </c>
      <c r="F89" s="986"/>
      <c r="G89" s="986"/>
      <c r="H89" s="986"/>
      <c r="I89" s="986"/>
      <c r="J89" s="986"/>
      <c r="K89" s="986"/>
      <c r="L89" s="986"/>
      <c r="M89" s="986"/>
      <c r="N89" s="987"/>
      <c r="O89" s="945" t="s">
        <v>55</v>
      </c>
      <c r="P89" s="946"/>
      <c r="Q89" s="988" t="str">
        <f>H56</f>
        <v/>
      </c>
      <c r="R89" s="988"/>
      <c r="S89" s="989"/>
      <c r="T89" s="151"/>
      <c r="U89" s="156"/>
      <c r="V89" s="88"/>
    </row>
    <row r="90" spans="1:22" s="2" customFormat="1" ht="21" thickBot="1">
      <c r="A90" s="157" t="s">
        <v>146</v>
      </c>
      <c r="B90" s="154"/>
      <c r="C90" s="154"/>
      <c r="D90" s="154"/>
      <c r="E90" s="154"/>
      <c r="F90" s="154"/>
      <c r="G90" s="154"/>
      <c r="H90" s="154"/>
      <c r="I90" s="156"/>
      <c r="J90" s="156"/>
      <c r="K90" s="156"/>
      <c r="L90" s="156"/>
      <c r="M90" s="154"/>
      <c r="N90" s="154"/>
      <c r="O90" s="154"/>
      <c r="P90" s="154"/>
      <c r="Q90" s="158"/>
      <c r="R90" s="158"/>
      <c r="S90" s="158"/>
      <c r="T90" s="156"/>
      <c r="U90" s="1"/>
      <c r="V90" s="117"/>
    </row>
    <row r="91" spans="1:22" s="2" customFormat="1" ht="20.25">
      <c r="A91" s="85"/>
      <c r="B91" s="155"/>
      <c r="C91" s="937" t="s">
        <v>51</v>
      </c>
      <c r="D91" s="938"/>
      <c r="E91" s="938"/>
      <c r="F91" s="938"/>
      <c r="G91" s="938"/>
      <c r="H91" s="938"/>
      <c r="I91" s="938"/>
      <c r="J91" s="938"/>
      <c r="K91" s="938"/>
      <c r="L91" s="938"/>
      <c r="M91" s="938"/>
      <c r="N91" s="939"/>
      <c r="O91" s="940" t="s">
        <v>52</v>
      </c>
      <c r="P91" s="941"/>
      <c r="Q91" s="941"/>
      <c r="R91" s="941"/>
      <c r="S91" s="942"/>
      <c r="T91" s="156"/>
      <c r="U91" s="1"/>
      <c r="V91" s="117"/>
    </row>
    <row r="92" spans="1:22" s="2" customFormat="1" ht="21" thickBot="1">
      <c r="A92" s="85"/>
      <c r="B92" s="155"/>
      <c r="C92" s="89" t="s">
        <v>53</v>
      </c>
      <c r="D92" s="196"/>
      <c r="E92" s="943">
        <f>H59</f>
        <v>0</v>
      </c>
      <c r="F92" s="943"/>
      <c r="G92" s="943"/>
      <c r="H92" s="943"/>
      <c r="I92" s="943"/>
      <c r="J92" s="943"/>
      <c r="K92" s="943"/>
      <c r="L92" s="943"/>
      <c r="M92" s="943"/>
      <c r="N92" s="944"/>
      <c r="O92" s="945" t="s">
        <v>210</v>
      </c>
      <c r="P92" s="946"/>
      <c r="Q92" s="947">
        <f>H59</f>
        <v>0</v>
      </c>
      <c r="R92" s="947"/>
      <c r="S92" s="948"/>
      <c r="T92" s="156"/>
      <c r="U92" s="1"/>
      <c r="V92" s="117"/>
    </row>
    <row r="93" spans="1:22" s="3" customFormat="1" ht="18.600000000000001" customHeight="1">
      <c r="A93" s="90"/>
      <c r="B93" s="159"/>
      <c r="C93" s="151"/>
      <c r="D93" s="151"/>
      <c r="E93" s="159"/>
      <c r="F93" s="159"/>
      <c r="G93" s="159"/>
      <c r="H93" s="159"/>
      <c r="I93" s="159"/>
      <c r="J93" s="159"/>
      <c r="K93" s="159"/>
      <c r="L93" s="159"/>
      <c r="M93" s="159"/>
      <c r="N93" s="159"/>
      <c r="O93" s="159"/>
      <c r="P93" s="159"/>
      <c r="Q93" s="159"/>
      <c r="R93" s="159"/>
      <c r="S93" s="159"/>
      <c r="T93" s="159"/>
      <c r="U93" s="159"/>
      <c r="V93" s="160"/>
    </row>
    <row r="94" spans="1:22" s="41" customFormat="1" ht="24">
      <c r="A94" s="91"/>
      <c r="B94" s="161" t="s">
        <v>56</v>
      </c>
      <c r="C94" s="162"/>
      <c r="D94" s="162"/>
      <c r="E94" s="163"/>
      <c r="F94" s="163"/>
      <c r="G94" s="163"/>
      <c r="H94" s="163"/>
      <c r="I94" s="163"/>
      <c r="J94" s="163"/>
      <c r="K94" s="163"/>
      <c r="L94" s="163"/>
      <c r="M94" s="163"/>
      <c r="N94" s="164"/>
      <c r="O94" s="164"/>
      <c r="P94" s="164"/>
      <c r="Q94" s="164"/>
      <c r="R94" s="164"/>
      <c r="S94" s="164"/>
      <c r="T94" s="164"/>
      <c r="U94" s="165"/>
      <c r="V94" s="166"/>
    </row>
    <row r="95" spans="1:22" s="41" customFormat="1" ht="24">
      <c r="A95" s="91"/>
      <c r="B95" s="167" t="s">
        <v>57</v>
      </c>
      <c r="C95" s="167" t="s">
        <v>134</v>
      </c>
      <c r="D95" s="167"/>
      <c r="E95" s="168"/>
      <c r="F95" s="168"/>
      <c r="G95" s="168"/>
      <c r="H95" s="163"/>
      <c r="I95" s="163"/>
      <c r="J95" s="163"/>
      <c r="K95" s="163"/>
      <c r="L95" s="163"/>
      <c r="M95" s="163"/>
      <c r="N95" s="164"/>
      <c r="O95" s="164"/>
      <c r="P95" s="164"/>
      <c r="Q95" s="164"/>
      <c r="R95" s="164"/>
      <c r="S95" s="164"/>
      <c r="T95" s="164"/>
      <c r="U95" s="165"/>
      <c r="V95" s="166"/>
    </row>
    <row r="96" spans="1:22" s="41" customFormat="1" ht="24">
      <c r="A96" s="91"/>
      <c r="B96" s="167" t="s">
        <v>57</v>
      </c>
      <c r="C96" s="161" t="s">
        <v>137</v>
      </c>
      <c r="D96" s="161"/>
      <c r="E96" s="168"/>
      <c r="F96" s="168"/>
      <c r="G96" s="168"/>
      <c r="H96" s="163"/>
      <c r="I96" s="163"/>
      <c r="J96" s="163"/>
      <c r="K96" s="163"/>
      <c r="L96" s="163"/>
      <c r="M96" s="163"/>
      <c r="N96" s="164"/>
      <c r="O96" s="164"/>
      <c r="P96" s="164"/>
      <c r="Q96" s="164"/>
      <c r="R96" s="164"/>
      <c r="S96" s="164"/>
      <c r="T96" s="164"/>
      <c r="U96" s="165"/>
      <c r="V96" s="166"/>
    </row>
    <row r="97" spans="1:22" s="2" customFormat="1" ht="22.7" customHeight="1">
      <c r="A97" s="84"/>
      <c r="B97" s="161" t="s">
        <v>58</v>
      </c>
      <c r="C97" s="156"/>
      <c r="D97" s="156"/>
      <c r="E97" s="156"/>
      <c r="F97" s="156"/>
      <c r="G97" s="156"/>
      <c r="H97" s="156"/>
      <c r="I97" s="156"/>
      <c r="J97" s="156"/>
      <c r="K97" s="156"/>
      <c r="L97" s="156"/>
      <c r="M97" s="156"/>
      <c r="N97" s="156"/>
      <c r="O97" s="156"/>
      <c r="P97" s="156"/>
      <c r="Q97" s="156"/>
      <c r="R97" s="156"/>
      <c r="S97" s="156"/>
      <c r="T97" s="156"/>
      <c r="U97" s="156"/>
      <c r="V97" s="88"/>
    </row>
    <row r="98" spans="1:22" s="2" customFormat="1" ht="18" customHeight="1">
      <c r="A98" s="84"/>
      <c r="B98" s="167" t="s">
        <v>59</v>
      </c>
      <c r="C98" s="169"/>
      <c r="D98" s="169"/>
      <c r="E98" s="156"/>
      <c r="F98" s="156"/>
      <c r="G98" s="156"/>
      <c r="H98" s="156"/>
      <c r="I98" s="156"/>
      <c r="J98" s="156"/>
      <c r="K98" s="156"/>
      <c r="L98" s="156"/>
      <c r="M98" s="156"/>
      <c r="N98" s="156"/>
      <c r="O98" s="156"/>
      <c r="P98" s="156"/>
      <c r="Q98" s="156"/>
      <c r="R98" s="156"/>
      <c r="S98" s="156"/>
      <c r="T98" s="156"/>
      <c r="U98" s="156"/>
      <c r="V98" s="88"/>
    </row>
    <row r="99" spans="1:22" s="2" customFormat="1" ht="18" customHeight="1">
      <c r="A99" s="84"/>
      <c r="B99" s="170" t="s">
        <v>60</v>
      </c>
      <c r="C99" s="169"/>
      <c r="D99" s="169"/>
      <c r="E99" s="156"/>
      <c r="F99" s="156"/>
      <c r="G99" s="156"/>
      <c r="H99" s="156"/>
      <c r="I99" s="156"/>
      <c r="J99" s="156"/>
      <c r="K99" s="156"/>
      <c r="L99" s="156"/>
      <c r="M99" s="156"/>
      <c r="N99" s="156"/>
      <c r="O99" s="156"/>
      <c r="P99" s="156"/>
      <c r="Q99" s="156"/>
      <c r="R99" s="156"/>
      <c r="S99" s="156"/>
      <c r="T99" s="156"/>
      <c r="U99" s="156"/>
      <c r="V99" s="88"/>
    </row>
    <row r="100" spans="1:22" s="2" customFormat="1" ht="33" customHeight="1">
      <c r="A100" s="84"/>
      <c r="B100" s="171"/>
      <c r="C100" s="934" t="s">
        <v>61</v>
      </c>
      <c r="D100" s="934"/>
      <c r="E100" s="934"/>
      <c r="F100" s="934"/>
      <c r="G100" s="934"/>
      <c r="H100" s="934"/>
      <c r="I100" s="934"/>
      <c r="J100" s="934"/>
      <c r="K100" s="934"/>
      <c r="L100" s="934"/>
      <c r="M100" s="934"/>
      <c r="N100" s="934"/>
      <c r="O100" s="934"/>
      <c r="P100" s="934"/>
      <c r="Q100" s="934"/>
      <c r="R100" s="934"/>
      <c r="S100" s="934"/>
      <c r="T100" s="934"/>
      <c r="U100" s="934"/>
      <c r="V100" s="935"/>
    </row>
    <row r="101" spans="1:22" ht="35.450000000000003" customHeight="1">
      <c r="A101" s="92"/>
      <c r="B101" s="172"/>
      <c r="C101" s="936" t="s">
        <v>150</v>
      </c>
      <c r="D101" s="936"/>
      <c r="E101" s="936"/>
      <c r="F101" s="936"/>
      <c r="G101" s="936"/>
      <c r="H101" s="936"/>
      <c r="I101" s="936"/>
      <c r="J101" s="936"/>
      <c r="K101" s="936"/>
      <c r="L101" s="936"/>
      <c r="M101" s="936"/>
      <c r="N101" s="936"/>
      <c r="O101" s="936"/>
      <c r="P101" s="936"/>
      <c r="Q101" s="936"/>
      <c r="R101" s="936"/>
      <c r="S101" s="936"/>
      <c r="T101" s="936"/>
      <c r="U101" s="161"/>
      <c r="V101" s="160"/>
    </row>
    <row r="102" spans="1:22" s="2" customFormat="1" ht="17.25">
      <c r="A102" s="10"/>
      <c r="B102" s="127"/>
      <c r="C102" s="149" t="s">
        <v>62</v>
      </c>
      <c r="D102" s="149"/>
      <c r="E102" s="173"/>
      <c r="F102" s="173"/>
      <c r="G102" s="173"/>
      <c r="H102" s="173"/>
      <c r="I102" s="173"/>
      <c r="J102" s="173"/>
      <c r="K102" s="173"/>
      <c r="L102" s="173"/>
      <c r="M102" s="173"/>
      <c r="N102" s="173"/>
      <c r="O102" s="173"/>
      <c r="P102" s="173"/>
      <c r="Q102" s="173"/>
      <c r="R102" s="173"/>
      <c r="S102" s="173"/>
      <c r="T102" s="173"/>
      <c r="U102" s="173"/>
      <c r="V102" s="42"/>
    </row>
    <row r="103" spans="1:22" s="2" customFormat="1" ht="27" customHeight="1" thickBot="1">
      <c r="A103" s="43"/>
      <c r="B103" s="44"/>
      <c r="C103" s="72" t="s">
        <v>63</v>
      </c>
      <c r="D103" s="72"/>
      <c r="E103" s="45"/>
      <c r="F103" s="45"/>
      <c r="G103" s="45"/>
      <c r="H103" s="45"/>
      <c r="I103" s="45"/>
      <c r="J103" s="45"/>
      <c r="K103" s="45"/>
      <c r="L103" s="45"/>
      <c r="M103" s="45"/>
      <c r="N103" s="45"/>
      <c r="O103" s="45"/>
      <c r="P103" s="45"/>
      <c r="Q103" s="45"/>
      <c r="R103" s="45"/>
      <c r="S103" s="45"/>
      <c r="T103" s="45"/>
      <c r="U103" s="45"/>
      <c r="V103" s="46"/>
    </row>
    <row r="104" spans="1:22" s="3" customFormat="1" ht="13.5" hidden="1">
      <c r="A104" s="6"/>
    </row>
    <row r="105" spans="1:22" hidden="1"/>
    <row r="106" spans="1:22" hidden="1"/>
    <row r="107" spans="1:22" hidden="1"/>
    <row r="108" spans="1:22" hidden="1"/>
    <row r="109" spans="1:22" hidden="1"/>
    <row r="110" spans="1:22" hidden="1"/>
    <row r="111" spans="1:22" hidden="1"/>
    <row r="112" spans="1:22" hidden="1">
      <c r="C112" s="1" t="s">
        <v>64</v>
      </c>
      <c r="E112" s="1">
        <v>20000</v>
      </c>
    </row>
    <row r="113" spans="3:5" hidden="1">
      <c r="C113" s="1" t="s">
        <v>65</v>
      </c>
      <c r="E113" s="1">
        <v>10000</v>
      </c>
    </row>
    <row r="114" spans="3:5" hidden="1">
      <c r="C114" s="1" t="s">
        <v>66</v>
      </c>
      <c r="E114" s="1">
        <v>20000</v>
      </c>
    </row>
    <row r="115" spans="3:5" hidden="1">
      <c r="C115" s="1" t="s">
        <v>67</v>
      </c>
      <c r="E115" s="1">
        <v>10000</v>
      </c>
    </row>
    <row r="116" spans="3:5" hidden="1">
      <c r="C116" s="1" t="s">
        <v>68</v>
      </c>
      <c r="E116" s="1">
        <v>130000</v>
      </c>
    </row>
    <row r="117" spans="3:5" hidden="1">
      <c r="C117" s="1" t="s">
        <v>69</v>
      </c>
      <c r="E117" s="1">
        <v>65000</v>
      </c>
    </row>
    <row r="118" spans="3:5" hidden="1">
      <c r="C118" s="1" t="s">
        <v>70</v>
      </c>
      <c r="E118" s="1">
        <v>130000</v>
      </c>
    </row>
    <row r="119" spans="3:5" hidden="1">
      <c r="C119" s="1" t="s">
        <v>71</v>
      </c>
      <c r="E119" s="1">
        <v>65000</v>
      </c>
    </row>
    <row r="120" spans="3:5" hidden="1"/>
  </sheetData>
  <sheetProtection insertRows="0"/>
  <mergeCells count="147">
    <mergeCell ref="R70:S70"/>
    <mergeCell ref="R71:S71"/>
    <mergeCell ref="R72:S72"/>
    <mergeCell ref="L11:O11"/>
    <mergeCell ref="E11:K11"/>
    <mergeCell ref="F62:O62"/>
    <mergeCell ref="E89:N89"/>
    <mergeCell ref="O89:P89"/>
    <mergeCell ref="Q89:S89"/>
    <mergeCell ref="P78:P80"/>
    <mergeCell ref="Q78:S80"/>
    <mergeCell ref="E86:N86"/>
    <mergeCell ref="O86:P86"/>
    <mergeCell ref="Q86:S86"/>
    <mergeCell ref="C21:S21"/>
    <mergeCell ref="C23:V23"/>
    <mergeCell ref="A24:V24"/>
    <mergeCell ref="Q50:Q51"/>
    <mergeCell ref="R50:T51"/>
    <mergeCell ref="E52:N52"/>
    <mergeCell ref="O52:P52"/>
    <mergeCell ref="R52:S52"/>
    <mergeCell ref="C22:V22"/>
    <mergeCell ref="B17:S17"/>
    <mergeCell ref="T78:T80"/>
    <mergeCell ref="R54:S54"/>
    <mergeCell ref="E55:N55"/>
    <mergeCell ref="O55:P55"/>
    <mergeCell ref="R55:S55"/>
    <mergeCell ref="B56:G56"/>
    <mergeCell ref="H56:L56"/>
    <mergeCell ref="C85:N85"/>
    <mergeCell ref="O85:S85"/>
    <mergeCell ref="A82:T82"/>
    <mergeCell ref="R74:S74"/>
    <mergeCell ref="R73:S73"/>
    <mergeCell ref="R62:S62"/>
    <mergeCell ref="R63:S63"/>
    <mergeCell ref="R64:S64"/>
    <mergeCell ref="R65:S65"/>
    <mergeCell ref="R66:S66"/>
    <mergeCell ref="R67:S67"/>
    <mergeCell ref="R68:S68"/>
    <mergeCell ref="R69:S69"/>
    <mergeCell ref="Q75:R75"/>
    <mergeCell ref="D68:E68"/>
    <mergeCell ref="D69:E69"/>
    <mergeCell ref="D70:E70"/>
    <mergeCell ref="C100:V100"/>
    <mergeCell ref="C101:T101"/>
    <mergeCell ref="C91:N91"/>
    <mergeCell ref="O91:S91"/>
    <mergeCell ref="E92:N92"/>
    <mergeCell ref="O92:P92"/>
    <mergeCell ref="Q92:S92"/>
    <mergeCell ref="C88:N88"/>
    <mergeCell ref="O88:S88"/>
    <mergeCell ref="A2:V2"/>
    <mergeCell ref="P3:V3"/>
    <mergeCell ref="A6:B15"/>
    <mergeCell ref="D6:U6"/>
    <mergeCell ref="D7:U7"/>
    <mergeCell ref="D8:U8"/>
    <mergeCell ref="D9:U9"/>
    <mergeCell ref="D10:U10"/>
    <mergeCell ref="C11:C13"/>
    <mergeCell ref="Q11:U11"/>
    <mergeCell ref="D12:U12"/>
    <mergeCell ref="D13:U13"/>
    <mergeCell ref="D14:N14"/>
    <mergeCell ref="O14:P14"/>
    <mergeCell ref="Q14:U14"/>
    <mergeCell ref="D15:U15"/>
    <mergeCell ref="C18:S18"/>
    <mergeCell ref="C20:V20"/>
    <mergeCell ref="T26:U27"/>
    <mergeCell ref="S26:S27"/>
    <mergeCell ref="Q26:R26"/>
    <mergeCell ref="P26:P27"/>
    <mergeCell ref="O26:O27"/>
    <mergeCell ref="E26:N27"/>
    <mergeCell ref="B26:B27"/>
    <mergeCell ref="C26:D27"/>
    <mergeCell ref="C28:D28"/>
    <mergeCell ref="C29:D29"/>
    <mergeCell ref="C30:D30"/>
    <mergeCell ref="B38:B39"/>
    <mergeCell ref="E38:N39"/>
    <mergeCell ref="O38:O39"/>
    <mergeCell ref="P38:P39"/>
    <mergeCell ref="Q38:R38"/>
    <mergeCell ref="S38:S39"/>
    <mergeCell ref="T38:U39"/>
    <mergeCell ref="C44:D44"/>
    <mergeCell ref="C45:D45"/>
    <mergeCell ref="C46:D46"/>
    <mergeCell ref="E54:N54"/>
    <mergeCell ref="O54:P54"/>
    <mergeCell ref="C31:D31"/>
    <mergeCell ref="C32:D32"/>
    <mergeCell ref="C33:D33"/>
    <mergeCell ref="C34:D34"/>
    <mergeCell ref="C38:D39"/>
    <mergeCell ref="C40:D40"/>
    <mergeCell ref="C41:D41"/>
    <mergeCell ref="C42:D42"/>
    <mergeCell ref="C43:D43"/>
    <mergeCell ref="B35:D35"/>
    <mergeCell ref="E53:N53"/>
    <mergeCell ref="O53:P53"/>
    <mergeCell ref="R53:S53"/>
    <mergeCell ref="B50:B51"/>
    <mergeCell ref="C50:C51"/>
    <mergeCell ref="E50:N51"/>
    <mergeCell ref="D63:E63"/>
    <mergeCell ref="D71:E71"/>
    <mergeCell ref="D72:E72"/>
    <mergeCell ref="B73:E73"/>
    <mergeCell ref="B74:E74"/>
    <mergeCell ref="E35:L35"/>
    <mergeCell ref="B47:D47"/>
    <mergeCell ref="E47:L47"/>
    <mergeCell ref="D62:E62"/>
    <mergeCell ref="D64:E64"/>
    <mergeCell ref="D65:E65"/>
    <mergeCell ref="D66:E66"/>
    <mergeCell ref="D67:E67"/>
    <mergeCell ref="F73:K73"/>
    <mergeCell ref="F74:K74"/>
    <mergeCell ref="L73:O73"/>
    <mergeCell ref="L74:O74"/>
    <mergeCell ref="M47:O47"/>
    <mergeCell ref="M35:O35"/>
    <mergeCell ref="O50:P51"/>
    <mergeCell ref="P71:Q71"/>
    <mergeCell ref="P72:Q72"/>
    <mergeCell ref="P73:Q73"/>
    <mergeCell ref="P74:Q74"/>
    <mergeCell ref="P62:Q62"/>
    <mergeCell ref="P63:Q63"/>
    <mergeCell ref="P64:Q64"/>
    <mergeCell ref="P65:Q65"/>
    <mergeCell ref="P66:Q66"/>
    <mergeCell ref="P67:Q67"/>
    <mergeCell ref="P68:Q68"/>
    <mergeCell ref="P69:Q69"/>
    <mergeCell ref="P70:Q70"/>
  </mergeCells>
  <phoneticPr fontId="3"/>
  <dataValidations count="4">
    <dataValidation type="list" allowBlank="1" showInputMessage="1" showErrorMessage="1" sqref="Q11:U11" xr:uid="{D030769F-611A-4C53-A00E-1D8AFA8931F7}">
      <formula1>"都・道・府・県,都,道,府,県"</formula1>
    </dataValidation>
    <dataValidation imeMode="fullKatakana" allowBlank="1" showInputMessage="1" showErrorMessage="1" sqref="D6:U6" xr:uid="{55D2B18A-7167-4132-8831-01D5B70E6292}"/>
    <dataValidation imeMode="fullAlpha" allowBlank="1" showInputMessage="1" showErrorMessage="1" sqref="E11" xr:uid="{BF140B9F-6645-4126-8800-7BD7079814A3}"/>
    <dataValidation imeMode="halfKatakana" allowBlank="1" showInputMessage="1" showErrorMessage="1" sqref="D9:U9" xr:uid="{058F1E79-103B-4527-BB0D-ECF21FA3D4E7}"/>
  </dataValidations>
  <pageMargins left="0.7" right="0.7" top="0.75" bottom="0.75" header="0.3" footer="0.3"/>
  <pageSetup paperSize="9" scale="51" orientation="portrait" r:id="rId1"/>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47625</xdr:colOff>
                    <xdr:row>102</xdr:row>
                    <xdr:rowOff>0</xdr:rowOff>
                  </from>
                  <to>
                    <xdr:col>2</xdr:col>
                    <xdr:colOff>57150</xdr:colOff>
                    <xdr:row>102</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47625</xdr:colOff>
                    <xdr:row>17</xdr:row>
                    <xdr:rowOff>28575</xdr:rowOff>
                  </from>
                  <to>
                    <xdr:col>2</xdr:col>
                    <xdr:colOff>57150</xdr:colOff>
                    <xdr:row>18</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38100</xdr:colOff>
                    <xdr:row>21</xdr:row>
                    <xdr:rowOff>28575</xdr:rowOff>
                  </from>
                  <to>
                    <xdr:col>2</xdr:col>
                    <xdr:colOff>38100</xdr:colOff>
                    <xdr:row>22</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38100</xdr:colOff>
                    <xdr:row>18</xdr:row>
                    <xdr:rowOff>28575</xdr:rowOff>
                  </from>
                  <to>
                    <xdr:col>2</xdr:col>
                    <xdr:colOff>38100</xdr:colOff>
                    <xdr:row>19</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38100</xdr:colOff>
                    <xdr:row>19</xdr:row>
                    <xdr:rowOff>28575</xdr:rowOff>
                  </from>
                  <to>
                    <xdr:col>2</xdr:col>
                    <xdr:colOff>104775</xdr:colOff>
                    <xdr:row>20</xdr:row>
                    <xdr:rowOff>180975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47625</xdr:colOff>
                    <xdr:row>102</xdr:row>
                    <xdr:rowOff>0</xdr:rowOff>
                  </from>
                  <to>
                    <xdr:col>2</xdr:col>
                    <xdr:colOff>57150</xdr:colOff>
                    <xdr:row>102</xdr:row>
                    <xdr:rowOff>200025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38100</xdr:colOff>
                    <xdr:row>22</xdr:row>
                    <xdr:rowOff>161925</xdr:rowOff>
                  </from>
                  <to>
                    <xdr:col>2</xdr:col>
                    <xdr:colOff>38100</xdr:colOff>
                    <xdr:row>23</xdr:row>
                    <xdr:rowOff>152400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47625</xdr:colOff>
                    <xdr:row>99</xdr:row>
                    <xdr:rowOff>142875</xdr:rowOff>
                  </from>
                  <to>
                    <xdr:col>2</xdr:col>
                    <xdr:colOff>66675</xdr:colOff>
                    <xdr:row>100</xdr:row>
                    <xdr:rowOff>85725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47625</xdr:colOff>
                    <xdr:row>99</xdr:row>
                    <xdr:rowOff>390525</xdr:rowOff>
                  </from>
                  <to>
                    <xdr:col>2</xdr:col>
                    <xdr:colOff>66675</xdr:colOff>
                    <xdr:row>101</xdr:row>
                    <xdr:rowOff>28575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66675</xdr:colOff>
                    <xdr:row>100</xdr:row>
                    <xdr:rowOff>447675</xdr:rowOff>
                  </from>
                  <to>
                    <xdr:col>2</xdr:col>
                    <xdr:colOff>66675</xdr:colOff>
                    <xdr:row>102</xdr:row>
                    <xdr:rowOff>9525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xdr:col>
                    <xdr:colOff>28575</xdr:colOff>
                    <xdr:row>20</xdr:row>
                    <xdr:rowOff>28575</xdr:rowOff>
                  </from>
                  <to>
                    <xdr:col>2</xdr:col>
                    <xdr:colOff>28575</xdr:colOff>
                    <xdr:row>21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39895C80-0414-49DD-B1D1-36D45138C0C8}">
          <x14:formula1>
            <xm:f>'参照先（光熱費）'!$E$2:$E$4</xm:f>
          </x14:formula1>
          <xm:sqref>O28:O34 O40:O46</xm:sqref>
        </x14:dataValidation>
        <x14:dataValidation type="list" allowBlank="1" showInputMessage="1" showErrorMessage="1" xr:uid="{F19AF5DA-8568-42D6-B253-1F80F9041B2F}">
          <x14:formula1>
            <xm:f>'参照先（光熱費）'!$A$2:$A$62</xm:f>
          </x14:formula1>
          <xm:sqref>P28:P34 P41:P46</xm:sqref>
        </x14:dataValidation>
        <x14:dataValidation type="list" allowBlank="1" showInputMessage="1" showErrorMessage="1" xr:uid="{B63FDB91-1861-44B2-8682-B554C38C8D17}">
          <x14:formula1>
            <xm:f>'参照先（燃料費）'!$A$3:$A$62</xm:f>
          </x14:formula1>
          <xm:sqref>P40 P63:P72</xm:sqref>
        </x14:dataValidation>
        <x14:dataValidation type="list" allowBlank="1" showInputMessage="1" showErrorMessage="1" xr:uid="{E1B9F743-38BE-4ED1-BC63-A343F9AC5C23}">
          <x14:formula1>
            <xm:f>'参照先（燃料費）'!$E$3:$E$5</xm:f>
          </x14:formula1>
          <xm:sqref>R63:S72</xm:sqref>
        </x14:dataValidation>
        <x14:dataValidation type="list" allowBlank="1" showInputMessage="1" showErrorMessage="1" xr:uid="{F4542F5A-CB6F-463A-82C7-2DFFB767290F}">
          <x14:formula1>
            <xm:f>'参照先（食材費）'!#REF!</xm:f>
          </x14:formula1>
          <xm:sqref>E52:N55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A3D9D-F230-4B55-9E49-51FE9A106567}">
  <dimension ref="A1:Z120"/>
  <sheetViews>
    <sheetView view="pageBreakPreview" topLeftCell="A45" zoomScale="90" zoomScaleNormal="85" zoomScaleSheetLayoutView="90" workbookViewId="0">
      <selection activeCell="L74" sqref="L74:O74"/>
    </sheetView>
  </sheetViews>
  <sheetFormatPr defaultColWidth="8.875" defaultRowHeight="18.75"/>
  <cols>
    <col min="1" max="2" width="3.625" style="1" customWidth="1"/>
    <col min="3" max="3" width="21.125" style="1" customWidth="1"/>
    <col min="4" max="4" width="20.75" style="1" customWidth="1"/>
    <col min="5" max="14" width="2.625" style="1" customWidth="1"/>
    <col min="15" max="15" width="3" style="1" customWidth="1"/>
    <col min="16" max="16" width="26" style="1" customWidth="1"/>
    <col min="17" max="17" width="8" style="1" customWidth="1"/>
    <col min="18" max="18" width="6.125" style="1" customWidth="1"/>
    <col min="19" max="19" width="9.125" style="1" customWidth="1"/>
    <col min="20" max="20" width="9.375" style="1" customWidth="1"/>
    <col min="21" max="21" width="4.125" style="1" customWidth="1"/>
    <col min="22" max="22" width="2" style="1" customWidth="1"/>
    <col min="23" max="16384" width="8.875" style="1"/>
  </cols>
  <sheetData>
    <row r="1" spans="1:22" ht="24.6" customHeight="1">
      <c r="A1" s="118" t="s">
        <v>0</v>
      </c>
      <c r="B1" s="119"/>
      <c r="C1" s="119"/>
      <c r="D1" s="119"/>
      <c r="E1" s="86"/>
      <c r="F1" s="86"/>
      <c r="G1" s="86"/>
      <c r="H1" s="86"/>
      <c r="I1" s="86"/>
      <c r="J1" s="86"/>
      <c r="K1" s="86"/>
      <c r="L1" s="86"/>
      <c r="M1" s="86"/>
      <c r="N1" s="86"/>
      <c r="O1" s="86"/>
      <c r="P1" s="86"/>
      <c r="Q1" s="86"/>
      <c r="R1" s="86"/>
      <c r="S1" s="86"/>
      <c r="T1" s="86"/>
      <c r="U1" s="86"/>
      <c r="V1" s="87"/>
    </row>
    <row r="2" spans="1:22" s="3" customFormat="1" ht="28.5" customHeight="1">
      <c r="A2" s="889" t="s">
        <v>140</v>
      </c>
      <c r="B2" s="890"/>
      <c r="C2" s="890"/>
      <c r="D2" s="890"/>
      <c r="E2" s="890"/>
      <c r="F2" s="890"/>
      <c r="G2" s="890"/>
      <c r="H2" s="890"/>
      <c r="I2" s="890"/>
      <c r="J2" s="890"/>
      <c r="K2" s="890"/>
      <c r="L2" s="890"/>
      <c r="M2" s="890"/>
      <c r="N2" s="890"/>
      <c r="O2" s="890"/>
      <c r="P2" s="890"/>
      <c r="Q2" s="890"/>
      <c r="R2" s="890"/>
      <c r="S2" s="890"/>
      <c r="T2" s="890"/>
      <c r="U2" s="890"/>
      <c r="V2" s="891"/>
    </row>
    <row r="3" spans="1:22" s="3" customFormat="1" ht="19.5" customHeight="1">
      <c r="A3" s="120"/>
      <c r="B3" s="121"/>
      <c r="C3" s="121"/>
      <c r="D3" s="121"/>
      <c r="E3" s="121"/>
      <c r="F3" s="121"/>
      <c r="G3" s="121"/>
      <c r="H3" s="121"/>
      <c r="I3" s="121"/>
      <c r="J3" s="121"/>
      <c r="K3" s="121"/>
      <c r="L3" s="121"/>
      <c r="M3" s="121"/>
      <c r="N3" s="121"/>
      <c r="O3" s="121"/>
      <c r="P3" s="892" t="s">
        <v>1</v>
      </c>
      <c r="Q3" s="892"/>
      <c r="R3" s="892"/>
      <c r="S3" s="892"/>
      <c r="T3" s="892"/>
      <c r="U3" s="892"/>
      <c r="V3" s="893"/>
    </row>
    <row r="4" spans="1:22" s="3" customFormat="1" ht="19.350000000000001" customHeight="1">
      <c r="A4" s="92" t="s">
        <v>2</v>
      </c>
      <c r="B4" s="122"/>
      <c r="C4" s="121"/>
      <c r="D4" s="121"/>
      <c r="E4" s="121"/>
      <c r="F4" s="121"/>
      <c r="G4" s="121"/>
      <c r="H4" s="121"/>
      <c r="I4" s="121"/>
      <c r="J4" s="121"/>
      <c r="K4" s="121"/>
      <c r="L4" s="121"/>
      <c r="M4" s="121"/>
      <c r="N4" s="121"/>
      <c r="O4" s="121"/>
      <c r="P4" s="121"/>
      <c r="Q4" s="121"/>
      <c r="R4" s="121"/>
      <c r="S4" s="121"/>
      <c r="T4" s="121"/>
      <c r="U4" s="121"/>
      <c r="V4" s="123"/>
    </row>
    <row r="5" spans="1:22" s="3" customFormat="1" ht="9" customHeight="1" thickBot="1">
      <c r="A5" s="120"/>
      <c r="B5" s="121"/>
      <c r="C5" s="121"/>
      <c r="D5" s="121"/>
      <c r="E5" s="121"/>
      <c r="F5" s="121"/>
      <c r="G5" s="121"/>
      <c r="H5" s="121"/>
      <c r="I5" s="121"/>
      <c r="J5" s="121"/>
      <c r="K5" s="121"/>
      <c r="L5" s="121"/>
      <c r="M5" s="121"/>
      <c r="N5" s="121"/>
      <c r="O5" s="121"/>
      <c r="P5" s="121"/>
      <c r="Q5" s="121"/>
      <c r="R5" s="121"/>
      <c r="S5" s="121"/>
      <c r="T5" s="121"/>
      <c r="U5" s="121"/>
      <c r="V5" s="123"/>
    </row>
    <row r="6" spans="1:22" s="3" customFormat="1" ht="18.600000000000001" customHeight="1">
      <c r="A6" s="894" t="s">
        <v>3</v>
      </c>
      <c r="B6" s="895"/>
      <c r="C6" s="77" t="s">
        <v>4</v>
      </c>
      <c r="D6" s="900" t="s">
        <v>165</v>
      </c>
      <c r="E6" s="901"/>
      <c r="F6" s="901"/>
      <c r="G6" s="901"/>
      <c r="H6" s="901"/>
      <c r="I6" s="901"/>
      <c r="J6" s="901"/>
      <c r="K6" s="901"/>
      <c r="L6" s="901"/>
      <c r="M6" s="901"/>
      <c r="N6" s="901"/>
      <c r="O6" s="901"/>
      <c r="P6" s="901"/>
      <c r="Q6" s="901"/>
      <c r="R6" s="901"/>
      <c r="S6" s="901"/>
      <c r="T6" s="901"/>
      <c r="U6" s="902"/>
    </row>
    <row r="7" spans="1:22" s="3" customFormat="1" ht="27.6" customHeight="1" thickBot="1">
      <c r="A7" s="896"/>
      <c r="B7" s="897"/>
      <c r="C7" s="78" t="s">
        <v>5</v>
      </c>
      <c r="D7" s="903" t="s">
        <v>164</v>
      </c>
      <c r="E7" s="903"/>
      <c r="F7" s="903"/>
      <c r="G7" s="903"/>
      <c r="H7" s="903"/>
      <c r="I7" s="903"/>
      <c r="J7" s="903"/>
      <c r="K7" s="903"/>
      <c r="L7" s="903"/>
      <c r="M7" s="903"/>
      <c r="N7" s="903"/>
      <c r="O7" s="903"/>
      <c r="P7" s="903"/>
      <c r="Q7" s="903"/>
      <c r="R7" s="903"/>
      <c r="S7" s="903"/>
      <c r="T7" s="903"/>
      <c r="U7" s="904"/>
    </row>
    <row r="8" spans="1:22" s="3" customFormat="1" ht="24" customHeight="1">
      <c r="A8" s="896"/>
      <c r="B8" s="897"/>
      <c r="C8" s="79" t="s">
        <v>6</v>
      </c>
      <c r="D8" s="905" t="s">
        <v>172</v>
      </c>
      <c r="E8" s="906"/>
      <c r="F8" s="906"/>
      <c r="G8" s="906"/>
      <c r="H8" s="906"/>
      <c r="I8" s="906"/>
      <c r="J8" s="906"/>
      <c r="K8" s="906"/>
      <c r="L8" s="906"/>
      <c r="M8" s="906"/>
      <c r="N8" s="906"/>
      <c r="O8" s="906"/>
      <c r="P8" s="906"/>
      <c r="Q8" s="906"/>
      <c r="R8" s="906"/>
      <c r="S8" s="906"/>
      <c r="T8" s="906"/>
      <c r="U8" s="907"/>
    </row>
    <row r="9" spans="1:22" s="3" customFormat="1" ht="18" customHeight="1">
      <c r="A9" s="896"/>
      <c r="B9" s="897"/>
      <c r="C9" s="80" t="s">
        <v>4</v>
      </c>
      <c r="D9" s="908" t="s">
        <v>171</v>
      </c>
      <c r="E9" s="908"/>
      <c r="F9" s="908"/>
      <c r="G9" s="908"/>
      <c r="H9" s="908"/>
      <c r="I9" s="908"/>
      <c r="J9" s="908"/>
      <c r="K9" s="908"/>
      <c r="L9" s="908"/>
      <c r="M9" s="908"/>
      <c r="N9" s="908"/>
      <c r="O9" s="908"/>
      <c r="P9" s="908"/>
      <c r="Q9" s="908"/>
      <c r="R9" s="908"/>
      <c r="S9" s="908"/>
      <c r="T9" s="908"/>
      <c r="U9" s="909"/>
    </row>
    <row r="10" spans="1:22" s="3" customFormat="1" ht="27" customHeight="1" thickBot="1">
      <c r="A10" s="896"/>
      <c r="B10" s="897"/>
      <c r="C10" s="81" t="s">
        <v>135</v>
      </c>
      <c r="D10" s="910" t="s">
        <v>170</v>
      </c>
      <c r="E10" s="903"/>
      <c r="F10" s="903"/>
      <c r="G10" s="903"/>
      <c r="H10" s="903"/>
      <c r="I10" s="903"/>
      <c r="J10" s="903"/>
      <c r="K10" s="903"/>
      <c r="L10" s="903"/>
      <c r="M10" s="903"/>
      <c r="N10" s="903"/>
      <c r="O10" s="903"/>
      <c r="P10" s="903"/>
      <c r="Q10" s="903"/>
      <c r="R10" s="903"/>
      <c r="S10" s="903"/>
      <c r="T10" s="903"/>
      <c r="U10" s="904"/>
    </row>
    <row r="11" spans="1:22" s="3" customFormat="1" ht="18.95" customHeight="1" thickBot="1">
      <c r="A11" s="896"/>
      <c r="B11" s="897"/>
      <c r="C11" s="911" t="s">
        <v>7</v>
      </c>
      <c r="D11" s="82" t="s">
        <v>8</v>
      </c>
      <c r="E11" s="984" t="s">
        <v>166</v>
      </c>
      <c r="F11" s="985"/>
      <c r="G11" s="985"/>
      <c r="H11" s="985"/>
      <c r="I11" s="985"/>
      <c r="J11" s="985"/>
      <c r="K11" s="985"/>
      <c r="L11" s="981" t="s">
        <v>152</v>
      </c>
      <c r="M11" s="982"/>
      <c r="N11" s="982"/>
      <c r="O11" s="983"/>
      <c r="P11" s="198" t="s">
        <v>167</v>
      </c>
      <c r="Q11" s="914" t="s">
        <v>168</v>
      </c>
      <c r="R11" s="915"/>
      <c r="S11" s="915"/>
      <c r="T11" s="915"/>
      <c r="U11" s="916"/>
    </row>
    <row r="12" spans="1:22" s="3" customFormat="1" ht="27" customHeight="1">
      <c r="A12" s="896"/>
      <c r="B12" s="897"/>
      <c r="C12" s="912"/>
      <c r="D12" s="917" t="s">
        <v>169</v>
      </c>
      <c r="E12" s="918"/>
      <c r="F12" s="918"/>
      <c r="G12" s="918"/>
      <c r="H12" s="918"/>
      <c r="I12" s="918"/>
      <c r="J12" s="918"/>
      <c r="K12" s="918"/>
      <c r="L12" s="919"/>
      <c r="M12" s="919"/>
      <c r="N12" s="919"/>
      <c r="O12" s="919"/>
      <c r="P12" s="918"/>
      <c r="Q12" s="918"/>
      <c r="R12" s="918"/>
      <c r="S12" s="918"/>
      <c r="T12" s="918"/>
      <c r="U12" s="920"/>
    </row>
    <row r="13" spans="1:22" s="3" customFormat="1" ht="20.100000000000001" customHeight="1" thickBot="1">
      <c r="A13" s="896"/>
      <c r="B13" s="897"/>
      <c r="C13" s="913"/>
      <c r="D13" s="921" t="s">
        <v>11</v>
      </c>
      <c r="E13" s="922"/>
      <c r="F13" s="922"/>
      <c r="G13" s="922"/>
      <c r="H13" s="922"/>
      <c r="I13" s="922"/>
      <c r="J13" s="922"/>
      <c r="K13" s="922"/>
      <c r="L13" s="922"/>
      <c r="M13" s="922"/>
      <c r="N13" s="922"/>
      <c r="O13" s="922"/>
      <c r="P13" s="922"/>
      <c r="Q13" s="922"/>
      <c r="R13" s="922"/>
      <c r="S13" s="922"/>
      <c r="T13" s="922"/>
      <c r="U13" s="923"/>
    </row>
    <row r="14" spans="1:22" s="3" customFormat="1" ht="18.95" customHeight="1">
      <c r="A14" s="896"/>
      <c r="B14" s="897"/>
      <c r="C14" s="77" t="s">
        <v>12</v>
      </c>
      <c r="D14" s="924" t="s">
        <v>173</v>
      </c>
      <c r="E14" s="925"/>
      <c r="F14" s="925"/>
      <c r="G14" s="925"/>
      <c r="H14" s="925"/>
      <c r="I14" s="925"/>
      <c r="J14" s="925"/>
      <c r="K14" s="925"/>
      <c r="L14" s="925"/>
      <c r="M14" s="925"/>
      <c r="N14" s="926"/>
      <c r="O14" s="927" t="s">
        <v>136</v>
      </c>
      <c r="P14" s="927"/>
      <c r="Q14" s="928" t="s">
        <v>175</v>
      </c>
      <c r="R14" s="928"/>
      <c r="S14" s="929"/>
      <c r="T14" s="929"/>
      <c r="U14" s="930"/>
    </row>
    <row r="15" spans="1:22" s="3" customFormat="1" ht="18.95" customHeight="1" thickBot="1">
      <c r="A15" s="898"/>
      <c r="B15" s="899"/>
      <c r="C15" s="83" t="s">
        <v>13</v>
      </c>
      <c r="D15" s="1030" t="s">
        <v>174</v>
      </c>
      <c r="E15" s="932"/>
      <c r="F15" s="932"/>
      <c r="G15" s="932"/>
      <c r="H15" s="932"/>
      <c r="I15" s="932"/>
      <c r="J15" s="932"/>
      <c r="K15" s="932"/>
      <c r="L15" s="932"/>
      <c r="M15" s="932"/>
      <c r="N15" s="932"/>
      <c r="O15" s="932"/>
      <c r="P15" s="932"/>
      <c r="Q15" s="932"/>
      <c r="R15" s="932"/>
      <c r="S15" s="932"/>
      <c r="T15" s="932"/>
      <c r="U15" s="933"/>
    </row>
    <row r="16" spans="1:22" s="3" customFormat="1" ht="23.45" customHeight="1">
      <c r="A16" s="59" t="s">
        <v>14</v>
      </c>
      <c r="B16" s="60"/>
      <c r="C16" s="61"/>
      <c r="D16" s="61"/>
      <c r="E16" s="61"/>
      <c r="F16" s="61"/>
      <c r="G16" s="61"/>
      <c r="H16" s="61"/>
      <c r="I16" s="61"/>
      <c r="J16" s="61"/>
      <c r="K16" s="61"/>
      <c r="L16" s="61"/>
      <c r="M16" s="61"/>
      <c r="N16" s="61"/>
      <c r="O16" s="61"/>
      <c r="P16" s="61"/>
      <c r="Q16" s="61"/>
      <c r="R16" s="61"/>
      <c r="S16" s="61"/>
      <c r="T16" s="4"/>
      <c r="U16" s="4"/>
      <c r="V16" s="5"/>
    </row>
    <row r="17" spans="1:23" s="3" customFormat="1" ht="33" customHeight="1">
      <c r="A17" s="62"/>
      <c r="B17" s="886" t="s">
        <v>15</v>
      </c>
      <c r="C17" s="886"/>
      <c r="D17" s="886"/>
      <c r="E17" s="886"/>
      <c r="F17" s="886"/>
      <c r="G17" s="886"/>
      <c r="H17" s="886"/>
      <c r="I17" s="886"/>
      <c r="J17" s="886"/>
      <c r="K17" s="886"/>
      <c r="L17" s="886"/>
      <c r="M17" s="886"/>
      <c r="N17" s="886"/>
      <c r="O17" s="886"/>
      <c r="P17" s="886"/>
      <c r="Q17" s="886"/>
      <c r="R17" s="886"/>
      <c r="S17" s="886"/>
      <c r="T17" s="125"/>
      <c r="U17" s="125"/>
      <c r="V17" s="7"/>
    </row>
    <row r="18" spans="1:23" s="9" customFormat="1" ht="20.100000000000001" customHeight="1">
      <c r="A18" s="8"/>
      <c r="B18" s="126"/>
      <c r="C18" s="886" t="s">
        <v>16</v>
      </c>
      <c r="D18" s="886"/>
      <c r="E18" s="886"/>
      <c r="F18" s="886"/>
      <c r="G18" s="886"/>
      <c r="H18" s="886"/>
      <c r="I18" s="886"/>
      <c r="J18" s="886"/>
      <c r="K18" s="886"/>
      <c r="L18" s="886"/>
      <c r="M18" s="886"/>
      <c r="N18" s="886"/>
      <c r="O18" s="886"/>
      <c r="P18" s="886"/>
      <c r="Q18" s="886"/>
      <c r="R18" s="886"/>
      <c r="S18" s="886"/>
      <c r="T18" s="124"/>
      <c r="U18" s="124"/>
      <c r="V18" s="63"/>
    </row>
    <row r="19" spans="1:23" s="2" customFormat="1" ht="20.100000000000001" customHeight="1">
      <c r="A19" s="10"/>
      <c r="B19" s="127"/>
      <c r="C19" s="128" t="s">
        <v>17</v>
      </c>
      <c r="D19" s="128"/>
      <c r="E19" s="64"/>
      <c r="F19" s="64"/>
      <c r="G19" s="64"/>
      <c r="H19" s="64"/>
      <c r="I19" s="64"/>
      <c r="J19" s="64"/>
      <c r="K19" s="64"/>
      <c r="L19" s="64"/>
      <c r="M19" s="64"/>
      <c r="N19" s="64"/>
      <c r="O19" s="64"/>
      <c r="P19" s="64"/>
      <c r="Q19" s="64"/>
      <c r="R19" s="64"/>
      <c r="S19" s="64"/>
      <c r="T19" s="64"/>
      <c r="U19" s="64"/>
      <c r="V19" s="65"/>
    </row>
    <row r="20" spans="1:23" s="9" customFormat="1" ht="33" customHeight="1">
      <c r="A20" s="8"/>
      <c r="B20" s="126"/>
      <c r="C20" s="886" t="s">
        <v>18</v>
      </c>
      <c r="D20" s="886"/>
      <c r="E20" s="886"/>
      <c r="F20" s="886"/>
      <c r="G20" s="886"/>
      <c r="H20" s="886"/>
      <c r="I20" s="886"/>
      <c r="J20" s="886"/>
      <c r="K20" s="886"/>
      <c r="L20" s="886"/>
      <c r="M20" s="886"/>
      <c r="N20" s="886"/>
      <c r="O20" s="886"/>
      <c r="P20" s="886"/>
      <c r="Q20" s="886"/>
      <c r="R20" s="886"/>
      <c r="S20" s="886"/>
      <c r="T20" s="886"/>
      <c r="U20" s="886"/>
      <c r="V20" s="887"/>
    </row>
    <row r="21" spans="1:23" s="9" customFormat="1" ht="20.100000000000001" customHeight="1">
      <c r="A21" s="8"/>
      <c r="B21" s="126"/>
      <c r="C21" s="886" t="s">
        <v>19</v>
      </c>
      <c r="D21" s="886"/>
      <c r="E21" s="886"/>
      <c r="F21" s="886"/>
      <c r="G21" s="886"/>
      <c r="H21" s="886"/>
      <c r="I21" s="886"/>
      <c r="J21" s="886"/>
      <c r="K21" s="886"/>
      <c r="L21" s="886"/>
      <c r="M21" s="886"/>
      <c r="N21" s="886"/>
      <c r="O21" s="886"/>
      <c r="P21" s="886"/>
      <c r="Q21" s="886"/>
      <c r="R21" s="886"/>
      <c r="S21" s="886"/>
      <c r="T21" s="124"/>
      <c r="U21" s="124"/>
      <c r="V21" s="63"/>
    </row>
    <row r="22" spans="1:23" s="9" customFormat="1" ht="20.100000000000001" customHeight="1">
      <c r="A22" s="8"/>
      <c r="B22" s="129"/>
      <c r="C22" s="886" t="s">
        <v>20</v>
      </c>
      <c r="D22" s="886"/>
      <c r="E22" s="886"/>
      <c r="F22" s="886"/>
      <c r="G22" s="886"/>
      <c r="H22" s="886"/>
      <c r="I22" s="886"/>
      <c r="J22" s="886"/>
      <c r="K22" s="886"/>
      <c r="L22" s="886"/>
      <c r="M22" s="886"/>
      <c r="N22" s="886"/>
      <c r="O22" s="886"/>
      <c r="P22" s="886"/>
      <c r="Q22" s="886"/>
      <c r="R22" s="886"/>
      <c r="S22" s="886"/>
      <c r="T22" s="886"/>
      <c r="U22" s="886"/>
      <c r="V22" s="887"/>
    </row>
    <row r="23" spans="1:23" s="9" customFormat="1" ht="46.5" customHeight="1" thickBot="1">
      <c r="A23" s="8"/>
      <c r="B23" s="126"/>
      <c r="C23" s="998" t="s">
        <v>21</v>
      </c>
      <c r="D23" s="998"/>
      <c r="E23" s="998"/>
      <c r="F23" s="998"/>
      <c r="G23" s="998"/>
      <c r="H23" s="998"/>
      <c r="I23" s="998"/>
      <c r="J23" s="998"/>
      <c r="K23" s="998"/>
      <c r="L23" s="998"/>
      <c r="M23" s="998"/>
      <c r="N23" s="998"/>
      <c r="O23" s="998"/>
      <c r="P23" s="998"/>
      <c r="Q23" s="998"/>
      <c r="R23" s="998"/>
      <c r="S23" s="998"/>
      <c r="T23" s="998"/>
      <c r="U23" s="998"/>
      <c r="V23" s="999"/>
    </row>
    <row r="24" spans="1:23" s="2" customFormat="1" ht="25.35" customHeight="1" thickBot="1">
      <c r="A24" s="1000" t="s">
        <v>22</v>
      </c>
      <c r="B24" s="1001"/>
      <c r="C24" s="1001"/>
      <c r="D24" s="1001"/>
      <c r="E24" s="1001"/>
      <c r="F24" s="1001"/>
      <c r="G24" s="1001"/>
      <c r="H24" s="1001"/>
      <c r="I24" s="1001"/>
      <c r="J24" s="1001"/>
      <c r="K24" s="1001"/>
      <c r="L24" s="1001"/>
      <c r="M24" s="1001"/>
      <c r="N24" s="1001"/>
      <c r="O24" s="1001"/>
      <c r="P24" s="1001"/>
      <c r="Q24" s="1001"/>
      <c r="R24" s="1001"/>
      <c r="S24" s="1001"/>
      <c r="T24" s="1001"/>
      <c r="U24" s="1001"/>
      <c r="V24" s="1002"/>
    </row>
    <row r="25" spans="1:23" s="2" customFormat="1" ht="20.100000000000001" customHeight="1" thickBot="1">
      <c r="A25" s="12"/>
      <c r="B25" s="130" t="s">
        <v>23</v>
      </c>
      <c r="C25" s="131"/>
      <c r="D25" s="131"/>
      <c r="E25" s="131"/>
      <c r="F25" s="131"/>
      <c r="G25" s="131"/>
      <c r="H25" s="131"/>
      <c r="I25" s="131"/>
      <c r="J25" s="131"/>
      <c r="K25" s="131"/>
      <c r="L25" s="131"/>
      <c r="M25" s="131"/>
      <c r="N25" s="131"/>
      <c r="O25" s="131"/>
      <c r="P25" s="131"/>
      <c r="Q25" s="131"/>
      <c r="R25" s="131"/>
      <c r="S25" s="131"/>
      <c r="T25" s="131"/>
      <c r="U25" s="131"/>
      <c r="V25" s="117"/>
      <c r="W25" s="11"/>
    </row>
    <row r="26" spans="1:23" s="11" customFormat="1" ht="18.95" customHeight="1" thickBot="1">
      <c r="A26" s="13"/>
      <c r="B26" s="877"/>
      <c r="C26" s="861" t="s">
        <v>24</v>
      </c>
      <c r="D26" s="851"/>
      <c r="E26" s="850" t="s">
        <v>25</v>
      </c>
      <c r="F26" s="841"/>
      <c r="G26" s="841"/>
      <c r="H26" s="841"/>
      <c r="I26" s="841"/>
      <c r="J26" s="841"/>
      <c r="K26" s="841"/>
      <c r="L26" s="841"/>
      <c r="M26" s="841"/>
      <c r="N26" s="879"/>
      <c r="O26" s="883" t="s">
        <v>26</v>
      </c>
      <c r="P26" s="877" t="s">
        <v>130</v>
      </c>
      <c r="Q26" s="806" t="s">
        <v>27</v>
      </c>
      <c r="R26" s="807"/>
      <c r="S26" s="877" t="s">
        <v>28</v>
      </c>
      <c r="T26" s="850" t="s">
        <v>29</v>
      </c>
      <c r="U26" s="879"/>
      <c r="V26" s="14"/>
    </row>
    <row r="27" spans="1:23" s="3" customFormat="1" ht="58.5" customHeight="1" thickBot="1">
      <c r="A27" s="15"/>
      <c r="B27" s="878"/>
      <c r="C27" s="852"/>
      <c r="D27" s="853"/>
      <c r="E27" s="880"/>
      <c r="F27" s="881"/>
      <c r="G27" s="881"/>
      <c r="H27" s="881"/>
      <c r="I27" s="881"/>
      <c r="J27" s="881"/>
      <c r="K27" s="881"/>
      <c r="L27" s="881"/>
      <c r="M27" s="881"/>
      <c r="N27" s="882"/>
      <c r="O27" s="888"/>
      <c r="P27" s="878"/>
      <c r="Q27" s="66" t="s">
        <v>30</v>
      </c>
      <c r="R27" s="67" t="s">
        <v>31</v>
      </c>
      <c r="S27" s="878"/>
      <c r="T27" s="880"/>
      <c r="U27" s="882"/>
      <c r="V27" s="14"/>
    </row>
    <row r="28" spans="1:23" s="3" customFormat="1" ht="21.6" customHeight="1">
      <c r="A28" s="16"/>
      <c r="B28" s="17" t="s">
        <v>32</v>
      </c>
      <c r="C28" s="1028" t="s">
        <v>176</v>
      </c>
      <c r="D28" s="1029"/>
      <c r="E28" s="18" t="s">
        <v>32</v>
      </c>
      <c r="F28" s="19" t="s">
        <v>34</v>
      </c>
      <c r="G28" s="19" t="s">
        <v>35</v>
      </c>
      <c r="H28" s="19" t="s">
        <v>36</v>
      </c>
      <c r="I28" s="19" t="s">
        <v>37</v>
      </c>
      <c r="J28" s="19" t="s">
        <v>38</v>
      </c>
      <c r="K28" s="19" t="s">
        <v>39</v>
      </c>
      <c r="L28" s="19" t="s">
        <v>177</v>
      </c>
      <c r="M28" s="20" t="s">
        <v>178</v>
      </c>
      <c r="N28" s="93" t="s">
        <v>179</v>
      </c>
      <c r="O28" s="99" t="s">
        <v>138</v>
      </c>
      <c r="P28" s="96" t="s">
        <v>72</v>
      </c>
      <c r="Q28" s="48">
        <v>6</v>
      </c>
      <c r="R28" s="52"/>
      <c r="S28" s="21">
        <f>IFERROR(VLOOKUP($P28,'参照先（光熱費）'!$1:$1048576,2,FALSE),"")</f>
        <v>12000</v>
      </c>
      <c r="T28" s="22">
        <f>IFERROR(IF(VLOOKUP($P28,'参照先（光熱費）'!$1:$1048576,3,FALSE)="×定員",VALUE($Q28),IF(VLOOKUP($P28,'参照先（光熱費）'!$1:$1048576,3,FALSE)="×施設",1,0))*$S28,"")</f>
        <v>72000</v>
      </c>
      <c r="U28" s="74" t="s">
        <v>33</v>
      </c>
      <c r="V28" s="23"/>
    </row>
    <row r="29" spans="1:23" s="3" customFormat="1" ht="22.7" customHeight="1">
      <c r="A29" s="16"/>
      <c r="B29" s="24" t="s">
        <v>34</v>
      </c>
      <c r="C29" s="1025"/>
      <c r="D29" s="1018"/>
      <c r="E29" s="25"/>
      <c r="F29" s="26"/>
      <c r="G29" s="26"/>
      <c r="H29" s="26"/>
      <c r="I29" s="26"/>
      <c r="J29" s="26"/>
      <c r="K29" s="26"/>
      <c r="L29" s="26"/>
      <c r="M29" s="27"/>
      <c r="N29" s="94"/>
      <c r="O29" s="100"/>
      <c r="P29" s="97"/>
      <c r="Q29" s="49"/>
      <c r="R29" s="53"/>
      <c r="S29" s="28" t="str">
        <f>IFERROR(VLOOKUP($P29,'参照先（光熱費）'!$1:$1048576,2,FALSE),"")</f>
        <v/>
      </c>
      <c r="T29" s="29" t="str">
        <f>IFERROR(IF(VLOOKUP($P29,'参照先（光熱費）'!$1:$1048576,3,FALSE)="×定員",VALUE($Q29),IF(VLOOKUP($P29,'参照先（光熱費）'!$1:$1048576,3,FALSE)="×施設",1,0))*$S29,"")</f>
        <v/>
      </c>
      <c r="U29" s="75" t="s">
        <v>33</v>
      </c>
      <c r="V29" s="23"/>
    </row>
    <row r="30" spans="1:23" s="3" customFormat="1" ht="22.35" customHeight="1">
      <c r="A30" s="16"/>
      <c r="B30" s="24" t="s">
        <v>35</v>
      </c>
      <c r="C30" s="1025"/>
      <c r="D30" s="1018"/>
      <c r="E30" s="25"/>
      <c r="F30" s="26"/>
      <c r="G30" s="26"/>
      <c r="H30" s="26"/>
      <c r="I30" s="26"/>
      <c r="J30" s="26"/>
      <c r="K30" s="26"/>
      <c r="L30" s="26"/>
      <c r="M30" s="27"/>
      <c r="N30" s="94"/>
      <c r="O30" s="100"/>
      <c r="P30" s="97"/>
      <c r="Q30" s="49"/>
      <c r="R30" s="53"/>
      <c r="S30" s="28" t="str">
        <f>IFERROR(VLOOKUP($P30,'参照先（光熱費）'!$1:$1048576,2,FALSE),"")</f>
        <v/>
      </c>
      <c r="T30" s="29" t="str">
        <f>IFERROR(IF(VLOOKUP($P30,'参照先（光熱費）'!$1:$1048576,3,FALSE)="×定員",VALUE($Q30),IF(VLOOKUP($P30,'参照先（光熱費）'!$1:$1048576,3,FALSE)="×施設",1,0))*$S30,"")</f>
        <v/>
      </c>
      <c r="U30" s="75" t="s">
        <v>33</v>
      </c>
      <c r="V30" s="23"/>
    </row>
    <row r="31" spans="1:23" s="3" customFormat="1" ht="22.7" customHeight="1">
      <c r="A31" s="16"/>
      <c r="B31" s="24" t="s">
        <v>36</v>
      </c>
      <c r="C31" s="1025"/>
      <c r="D31" s="1018"/>
      <c r="E31" s="25"/>
      <c r="F31" s="26"/>
      <c r="G31" s="26"/>
      <c r="H31" s="26"/>
      <c r="I31" s="26"/>
      <c r="J31" s="26"/>
      <c r="K31" s="26"/>
      <c r="L31" s="26"/>
      <c r="M31" s="27"/>
      <c r="N31" s="94"/>
      <c r="O31" s="100"/>
      <c r="P31" s="97"/>
      <c r="Q31" s="49"/>
      <c r="R31" s="53"/>
      <c r="S31" s="28" t="str">
        <f>IFERROR(VLOOKUP($P31,'参照先（光熱費）'!$1:$1048576,2,FALSE),"")</f>
        <v/>
      </c>
      <c r="T31" s="29" t="str">
        <f>IFERROR(IF(VLOOKUP($P31,'参照先（光熱費）'!$1:$1048576,3,FALSE)="×定員",VALUE($Q31),IF(VLOOKUP($P31,'参照先（光熱費）'!$1:$1048576,3,FALSE)="×施設",1,0))*$S31,"")</f>
        <v/>
      </c>
      <c r="U31" s="75" t="s">
        <v>33</v>
      </c>
      <c r="V31" s="23"/>
    </row>
    <row r="32" spans="1:23" s="3" customFormat="1" ht="22.35" customHeight="1">
      <c r="A32" s="16"/>
      <c r="B32" s="24" t="s">
        <v>37</v>
      </c>
      <c r="C32" s="1025"/>
      <c r="D32" s="1018"/>
      <c r="E32" s="25"/>
      <c r="F32" s="26"/>
      <c r="G32" s="26"/>
      <c r="H32" s="26"/>
      <c r="I32" s="26"/>
      <c r="J32" s="26"/>
      <c r="K32" s="26"/>
      <c r="L32" s="26"/>
      <c r="M32" s="27"/>
      <c r="N32" s="94"/>
      <c r="O32" s="100"/>
      <c r="P32" s="97"/>
      <c r="Q32" s="49"/>
      <c r="R32" s="53"/>
      <c r="S32" s="28" t="str">
        <f>IFERROR(VLOOKUP($P32,'参照先（光熱費）'!$1:$1048576,2,FALSE),"")</f>
        <v/>
      </c>
      <c r="T32" s="29" t="str">
        <f>IFERROR(IF(VLOOKUP($P32,'参照先（光熱費）'!$1:$1048576,3,FALSE)="×定員",VALUE($Q32),IF(VLOOKUP($P32,'参照先（光熱費）'!$1:$1048576,3,FALSE)="×施設",1,0))*$S32,"")</f>
        <v/>
      </c>
      <c r="U32" s="75" t="s">
        <v>33</v>
      </c>
      <c r="V32" s="23"/>
    </row>
    <row r="33" spans="1:22" s="3" customFormat="1" ht="22.35" customHeight="1">
      <c r="A33" s="16"/>
      <c r="B33" s="24" t="s">
        <v>38</v>
      </c>
      <c r="C33" s="1025"/>
      <c r="D33" s="1018"/>
      <c r="E33" s="25"/>
      <c r="F33" s="26"/>
      <c r="G33" s="26"/>
      <c r="H33" s="26"/>
      <c r="I33" s="26"/>
      <c r="J33" s="26"/>
      <c r="K33" s="26"/>
      <c r="L33" s="26"/>
      <c r="M33" s="27"/>
      <c r="N33" s="94"/>
      <c r="O33" s="100"/>
      <c r="P33" s="97"/>
      <c r="Q33" s="49"/>
      <c r="R33" s="53"/>
      <c r="S33" s="28" t="str">
        <f>IFERROR(VLOOKUP($P33,'参照先（光熱費）'!$1:$1048576,2,FALSE),"")</f>
        <v/>
      </c>
      <c r="T33" s="29" t="str">
        <f>IFERROR(IF(VLOOKUP($P33,'参照先（光熱費）'!$1:$1048576,3,FALSE)="×定員",VALUE($Q33),IF(VLOOKUP($P33,'参照先（光熱費）'!$1:$1048576,3,FALSE)="×施設",1,0))*$S33,"")</f>
        <v/>
      </c>
      <c r="U33" s="75" t="s">
        <v>33</v>
      </c>
      <c r="V33" s="23"/>
    </row>
    <row r="34" spans="1:22" s="3" customFormat="1" ht="22.35" customHeight="1" thickBot="1">
      <c r="A34" s="16"/>
      <c r="B34" s="30" t="s">
        <v>39</v>
      </c>
      <c r="C34" s="1026"/>
      <c r="D34" s="1027"/>
      <c r="E34" s="31"/>
      <c r="F34" s="32"/>
      <c r="G34" s="32"/>
      <c r="H34" s="32"/>
      <c r="I34" s="32"/>
      <c r="J34" s="32"/>
      <c r="K34" s="32"/>
      <c r="L34" s="32"/>
      <c r="M34" s="33"/>
      <c r="N34" s="95"/>
      <c r="O34" s="101"/>
      <c r="P34" s="98"/>
      <c r="Q34" s="50"/>
      <c r="R34" s="54"/>
      <c r="S34" s="55" t="str">
        <f>IFERROR(VLOOKUP($P34,'参照先（光熱費）'!$1:$1048576,2,FALSE),"")</f>
        <v/>
      </c>
      <c r="T34" s="34" t="str">
        <f>IFERROR(IF(VLOOKUP($P34,'参照先（光熱費）'!$1:$1048576,3,FALSE)="×定員",VALUE($Q34),IF(VLOOKUP($P34,'参照先（光熱費）'!$1:$1048576,3,FALSE)="×施設",1,0))*$S34,"")</f>
        <v/>
      </c>
      <c r="U34" s="76" t="s">
        <v>33</v>
      </c>
      <c r="V34" s="23"/>
    </row>
    <row r="35" spans="1:22" s="3" customFormat="1" ht="23.1" customHeight="1" thickBot="1">
      <c r="A35" s="15"/>
      <c r="B35" s="821" t="s">
        <v>40</v>
      </c>
      <c r="C35" s="822"/>
      <c r="D35" s="864"/>
      <c r="E35" s="820">
        <f>IF(SUM(T28:T34),SUM(T28:T34),"")</f>
        <v>72000</v>
      </c>
      <c r="F35" s="820"/>
      <c r="G35" s="820"/>
      <c r="H35" s="820"/>
      <c r="I35" s="820"/>
      <c r="J35" s="820"/>
      <c r="K35" s="820"/>
      <c r="L35" s="820"/>
      <c r="M35" s="838" t="s">
        <v>33</v>
      </c>
      <c r="N35" s="839"/>
      <c r="O35" s="840"/>
      <c r="P35" s="11"/>
      <c r="Q35" s="11"/>
      <c r="R35" s="11"/>
      <c r="S35" s="11"/>
      <c r="T35" s="11"/>
      <c r="U35" s="11"/>
      <c r="V35" s="110"/>
    </row>
    <row r="36" spans="1:22" s="3" customFormat="1" ht="15.75" customHeight="1">
      <c r="A36" s="16"/>
      <c r="B36" s="132"/>
      <c r="C36" s="132"/>
      <c r="D36" s="132"/>
      <c r="E36" s="132"/>
      <c r="F36" s="132"/>
      <c r="G36" s="132"/>
      <c r="H36" s="51"/>
      <c r="I36" s="51"/>
      <c r="J36" s="51"/>
      <c r="K36" s="51"/>
      <c r="L36" s="51"/>
      <c r="M36" s="133"/>
      <c r="N36" s="11"/>
      <c r="O36" s="11"/>
      <c r="P36" s="11"/>
      <c r="Q36" s="11"/>
      <c r="R36" s="11"/>
      <c r="S36" s="11"/>
      <c r="T36" s="11"/>
      <c r="U36" s="11"/>
      <c r="V36" s="110"/>
    </row>
    <row r="37" spans="1:22" s="3" customFormat="1" ht="27" customHeight="1" thickBot="1">
      <c r="A37" s="16"/>
      <c r="B37" s="130" t="s">
        <v>41</v>
      </c>
      <c r="C37" s="134"/>
      <c r="D37" s="134"/>
      <c r="E37" s="135"/>
      <c r="F37" s="135"/>
      <c r="G37" s="135"/>
      <c r="H37" s="135"/>
      <c r="I37" s="51"/>
      <c r="J37" s="51"/>
      <c r="K37" s="35"/>
      <c r="L37" s="35"/>
      <c r="M37" s="35"/>
      <c r="N37" s="133"/>
      <c r="O37" s="11"/>
      <c r="P37" s="11"/>
      <c r="Q37" s="11"/>
      <c r="R37" s="11"/>
      <c r="S37" s="11"/>
      <c r="T37" s="11"/>
      <c r="U37" s="11"/>
      <c r="V37" s="7"/>
    </row>
    <row r="38" spans="1:22" s="3" customFormat="1" ht="52.5" customHeight="1" thickBot="1">
      <c r="A38" s="16"/>
      <c r="B38" s="877"/>
      <c r="C38" s="861" t="s">
        <v>24</v>
      </c>
      <c r="D38" s="851"/>
      <c r="E38" s="850" t="s">
        <v>25</v>
      </c>
      <c r="F38" s="841"/>
      <c r="G38" s="841"/>
      <c r="H38" s="841"/>
      <c r="I38" s="841"/>
      <c r="J38" s="841"/>
      <c r="K38" s="841"/>
      <c r="L38" s="841"/>
      <c r="M38" s="841"/>
      <c r="N38" s="879"/>
      <c r="O38" s="883" t="s">
        <v>26</v>
      </c>
      <c r="P38" s="877" t="s">
        <v>130</v>
      </c>
      <c r="Q38" s="806" t="s">
        <v>27</v>
      </c>
      <c r="R38" s="807"/>
      <c r="S38" s="861" t="s">
        <v>28</v>
      </c>
      <c r="T38" s="850" t="s">
        <v>29</v>
      </c>
      <c r="U38" s="851"/>
      <c r="V38" s="110"/>
    </row>
    <row r="39" spans="1:22" s="3" customFormat="1" ht="52.5" customHeight="1" thickBot="1">
      <c r="A39" s="16"/>
      <c r="B39" s="878"/>
      <c r="C39" s="852"/>
      <c r="D39" s="853"/>
      <c r="E39" s="880"/>
      <c r="F39" s="881"/>
      <c r="G39" s="881"/>
      <c r="H39" s="881"/>
      <c r="I39" s="881"/>
      <c r="J39" s="881"/>
      <c r="K39" s="881"/>
      <c r="L39" s="881"/>
      <c r="M39" s="881"/>
      <c r="N39" s="882"/>
      <c r="O39" s="884"/>
      <c r="P39" s="878"/>
      <c r="Q39" s="66" t="s">
        <v>30</v>
      </c>
      <c r="R39" s="67" t="s">
        <v>31</v>
      </c>
      <c r="S39" s="885"/>
      <c r="T39" s="852"/>
      <c r="U39" s="853"/>
      <c r="V39" s="110"/>
    </row>
    <row r="40" spans="1:22" s="3" customFormat="1" ht="22.5" customHeight="1">
      <c r="A40" s="16"/>
      <c r="B40" s="17" t="s">
        <v>32</v>
      </c>
      <c r="C40" s="1028" t="s">
        <v>176</v>
      </c>
      <c r="D40" s="1029"/>
      <c r="E40" s="18" t="s">
        <v>32</v>
      </c>
      <c r="F40" s="19" t="s">
        <v>34</v>
      </c>
      <c r="G40" s="19" t="s">
        <v>35</v>
      </c>
      <c r="H40" s="19" t="s">
        <v>36</v>
      </c>
      <c r="I40" s="19" t="s">
        <v>37</v>
      </c>
      <c r="J40" s="19" t="s">
        <v>38</v>
      </c>
      <c r="K40" s="19" t="s">
        <v>39</v>
      </c>
      <c r="L40" s="19" t="s">
        <v>177</v>
      </c>
      <c r="M40" s="20" t="s">
        <v>178</v>
      </c>
      <c r="N40" s="93" t="s">
        <v>179</v>
      </c>
      <c r="O40" s="99" t="s">
        <v>138</v>
      </c>
      <c r="P40" s="96" t="s">
        <v>72</v>
      </c>
      <c r="Q40" s="48">
        <v>6</v>
      </c>
      <c r="R40" s="52"/>
      <c r="S40" s="21">
        <f>IFERROR(VLOOKUP($P40,'参照先（食材費）'!$1:$1048576,2,FALSE),"")</f>
        <v>18000</v>
      </c>
      <c r="T40" s="22">
        <f>IFERROR(IF(VLOOKUP($P40,'参照先（食材費）'!$1:$1048576,3,FALSE)="×定員",VALUE($Q40),IF(VLOOKUP($P40,'参照先（食材費）'!$1:$1048576,3,FALSE)="×施設",1,0))*$S40,"")</f>
        <v>108000</v>
      </c>
      <c r="U40" s="74" t="s">
        <v>33</v>
      </c>
      <c r="V40" s="110"/>
    </row>
    <row r="41" spans="1:22" s="3" customFormat="1" ht="22.5" customHeight="1">
      <c r="A41" s="16"/>
      <c r="B41" s="24" t="s">
        <v>34</v>
      </c>
      <c r="C41" s="1025"/>
      <c r="D41" s="1018"/>
      <c r="E41" s="25"/>
      <c r="F41" s="26"/>
      <c r="G41" s="26"/>
      <c r="H41" s="26"/>
      <c r="I41" s="26"/>
      <c r="J41" s="26"/>
      <c r="K41" s="26"/>
      <c r="L41" s="26"/>
      <c r="M41" s="27"/>
      <c r="N41" s="94"/>
      <c r="O41" s="100"/>
      <c r="P41" s="97"/>
      <c r="Q41" s="49"/>
      <c r="R41" s="53"/>
      <c r="S41" s="116" t="str">
        <f>IFERROR(VLOOKUP($P41,'参照先（食材費）'!$1:$1048576,2,FALSE),"")</f>
        <v/>
      </c>
      <c r="T41" s="29" t="str">
        <f>IFERROR(IF(VLOOKUP($P41,'参照先（光熱費）'!$1:$1048576,3,FALSE)="×定員",VALUE($Q41),IF(VLOOKUP($P41,'参照先（食材費）'!$1:$1048576,3,FALSE)="×施設",1,0))*$S41,"")</f>
        <v/>
      </c>
      <c r="U41" s="75" t="s">
        <v>33</v>
      </c>
      <c r="V41" s="110"/>
    </row>
    <row r="42" spans="1:22" s="3" customFormat="1" ht="22.5" customHeight="1">
      <c r="A42" s="16"/>
      <c r="B42" s="24" t="s">
        <v>35</v>
      </c>
      <c r="C42" s="1025"/>
      <c r="D42" s="1018"/>
      <c r="E42" s="25"/>
      <c r="F42" s="26"/>
      <c r="G42" s="26"/>
      <c r="H42" s="26"/>
      <c r="I42" s="26"/>
      <c r="J42" s="26"/>
      <c r="K42" s="26"/>
      <c r="L42" s="26"/>
      <c r="M42" s="27"/>
      <c r="N42" s="94"/>
      <c r="O42" s="100"/>
      <c r="P42" s="97"/>
      <c r="Q42" s="49"/>
      <c r="R42" s="53"/>
      <c r="S42" s="116" t="str">
        <f>IFERROR(VLOOKUP($P42,'参照先（食材費）'!$1:$1048576,2,FALSE),"")</f>
        <v/>
      </c>
      <c r="T42" s="29" t="str">
        <f>IFERROR(IF(VLOOKUP($P42,'参照先（光熱費）'!$1:$1048576,3,FALSE)="×定員",VALUE($Q42),IF(VLOOKUP($P42,'参照先（食材費）'!$1:$1048576,3,FALSE)="×施設",1,0))*$S42,"")</f>
        <v/>
      </c>
      <c r="U42" s="75" t="s">
        <v>33</v>
      </c>
      <c r="V42" s="110"/>
    </row>
    <row r="43" spans="1:22" s="3" customFormat="1" ht="22.5" customHeight="1">
      <c r="A43" s="16"/>
      <c r="B43" s="24" t="s">
        <v>36</v>
      </c>
      <c r="C43" s="1025"/>
      <c r="D43" s="1018"/>
      <c r="E43" s="25"/>
      <c r="F43" s="26"/>
      <c r="G43" s="26"/>
      <c r="H43" s="26"/>
      <c r="I43" s="26"/>
      <c r="J43" s="26"/>
      <c r="K43" s="26"/>
      <c r="L43" s="26"/>
      <c r="M43" s="27"/>
      <c r="N43" s="94"/>
      <c r="O43" s="100"/>
      <c r="P43" s="97"/>
      <c r="Q43" s="49"/>
      <c r="R43" s="53"/>
      <c r="S43" s="116" t="str">
        <f>IFERROR(VLOOKUP($P43,'参照先（食材費）'!$1:$1048576,2,FALSE),"")</f>
        <v/>
      </c>
      <c r="T43" s="175" t="str">
        <f>IFERROR(IF(VLOOKUP($P43,'参照先（光熱費）'!$1:$1048576,3,FALSE)="×定員",VALUE($Q43),IF(VLOOKUP($P43,'参照先（食材費）'!$1:$1048576,3,FALSE)="×施設",1,0))*$S43,"")</f>
        <v/>
      </c>
      <c r="U43" s="75" t="s">
        <v>33</v>
      </c>
      <c r="V43" s="110"/>
    </row>
    <row r="44" spans="1:22" s="3" customFormat="1" ht="22.5" customHeight="1">
      <c r="A44" s="16"/>
      <c r="B44" s="24" t="s">
        <v>37</v>
      </c>
      <c r="C44" s="1025"/>
      <c r="D44" s="1018"/>
      <c r="E44" s="25"/>
      <c r="F44" s="26"/>
      <c r="G44" s="26"/>
      <c r="H44" s="26"/>
      <c r="I44" s="26"/>
      <c r="J44" s="26"/>
      <c r="K44" s="26"/>
      <c r="L44" s="26"/>
      <c r="M44" s="27"/>
      <c r="N44" s="94"/>
      <c r="O44" s="100"/>
      <c r="P44" s="97"/>
      <c r="Q44" s="49"/>
      <c r="R44" s="53"/>
      <c r="S44" s="116" t="str">
        <f>IFERROR(VLOOKUP($P44,'参照先（食材費）'!$1:$1048576,2,FALSE),"")</f>
        <v/>
      </c>
      <c r="T44" s="29" t="str">
        <f>IFERROR(IF(VLOOKUP($P44,'参照先（光熱費）'!$1:$1048576,3,FALSE)="×定員",VALUE($Q44),IF(VLOOKUP($P44,'参照先（食材費）'!$1:$1048576,3,FALSE)="×施設",1,0))*$S44,"")</f>
        <v/>
      </c>
      <c r="U44" s="75" t="s">
        <v>33</v>
      </c>
      <c r="V44" s="110"/>
    </row>
    <row r="45" spans="1:22" s="3" customFormat="1" ht="23.25" customHeight="1">
      <c r="A45" s="16"/>
      <c r="B45" s="24" t="s">
        <v>38</v>
      </c>
      <c r="C45" s="1025"/>
      <c r="D45" s="1018"/>
      <c r="E45" s="25"/>
      <c r="F45" s="26"/>
      <c r="G45" s="26"/>
      <c r="H45" s="26"/>
      <c r="I45" s="26"/>
      <c r="J45" s="26"/>
      <c r="K45" s="26"/>
      <c r="L45" s="26"/>
      <c r="M45" s="27"/>
      <c r="N45" s="94"/>
      <c r="O45" s="100"/>
      <c r="P45" s="97"/>
      <c r="Q45" s="49"/>
      <c r="R45" s="53"/>
      <c r="S45" s="116" t="str">
        <f>IFERROR(VLOOKUP($P45,'参照先（食材費）'!$1:$1048576,2,FALSE),"")</f>
        <v/>
      </c>
      <c r="T45" s="29" t="str">
        <f>IFERROR(IF(VLOOKUP($P45,'参照先（光熱費）'!$1:$1048576,3,FALSE)="×定員",VALUE($Q45),IF(VLOOKUP($P45,'参照先（食材費）'!$1:$1048576,3,FALSE)="×施設",1,0))*$S45,"")</f>
        <v/>
      </c>
      <c r="U45" s="75" t="s">
        <v>33</v>
      </c>
      <c r="V45" s="110"/>
    </row>
    <row r="46" spans="1:22" s="3" customFormat="1" ht="23.25" customHeight="1" thickBot="1">
      <c r="A46" s="16"/>
      <c r="B46" s="30" t="s">
        <v>39</v>
      </c>
      <c r="C46" s="1026"/>
      <c r="D46" s="1027"/>
      <c r="E46" s="31"/>
      <c r="F46" s="32"/>
      <c r="G46" s="32"/>
      <c r="H46" s="32"/>
      <c r="I46" s="32"/>
      <c r="J46" s="32"/>
      <c r="K46" s="32"/>
      <c r="L46" s="32"/>
      <c r="M46" s="33"/>
      <c r="N46" s="95"/>
      <c r="O46" s="101"/>
      <c r="P46" s="98"/>
      <c r="Q46" s="50"/>
      <c r="R46" s="54"/>
      <c r="S46" s="176" t="str">
        <f>IFERROR(VLOOKUP($P46,'参照先（食材費）'!$1:$1048576,2,FALSE),"")</f>
        <v/>
      </c>
      <c r="T46" s="34" t="str">
        <f>IFERROR(IF(VLOOKUP($P46,'参照先（光熱費）'!$1:$1048576,3,FALSE)="×定員",VALUE($Q46),IF(VLOOKUP($P46,'参照先（食材費）'!$1:$1048576,3,FALSE)="×施設",1,0))*$S46,"")</f>
        <v/>
      </c>
      <c r="U46" s="76" t="s">
        <v>33</v>
      </c>
      <c r="V46" s="110"/>
    </row>
    <row r="47" spans="1:22" s="3" customFormat="1" ht="23.25" customHeight="1" thickBot="1">
      <c r="A47" s="16"/>
      <c r="B47" s="821" t="s">
        <v>47</v>
      </c>
      <c r="C47" s="822"/>
      <c r="D47" s="822"/>
      <c r="E47" s="823">
        <f>IF(SUM(T40:T46),SUM(T40:T46),"")</f>
        <v>108000</v>
      </c>
      <c r="F47" s="824"/>
      <c r="G47" s="824"/>
      <c r="H47" s="824"/>
      <c r="I47" s="824"/>
      <c r="J47" s="824"/>
      <c r="K47" s="824"/>
      <c r="L47" s="825"/>
      <c r="M47" s="838" t="s">
        <v>33</v>
      </c>
      <c r="N47" s="839"/>
      <c r="O47" s="840"/>
      <c r="P47" s="11"/>
      <c r="Q47" s="11"/>
      <c r="R47" s="11"/>
      <c r="S47" s="11"/>
      <c r="T47" s="11"/>
      <c r="U47" s="11"/>
      <c r="V47" s="110"/>
    </row>
    <row r="48" spans="1:22" s="3" customFormat="1" ht="12" customHeight="1">
      <c r="A48" s="16"/>
      <c r="B48" s="132"/>
      <c r="C48" s="132"/>
      <c r="D48" s="132"/>
      <c r="E48" s="132"/>
      <c r="F48" s="132"/>
      <c r="G48" s="132"/>
      <c r="H48" s="51"/>
      <c r="I48" s="51"/>
      <c r="J48" s="51"/>
      <c r="K48" s="51"/>
      <c r="L48" s="51"/>
      <c r="M48" s="133"/>
      <c r="N48" s="11"/>
      <c r="O48" s="11"/>
      <c r="P48" s="11"/>
      <c r="Q48" s="11"/>
      <c r="R48" s="11"/>
      <c r="S48" s="11"/>
      <c r="T48" s="11"/>
      <c r="U48" s="11"/>
      <c r="V48" s="110"/>
    </row>
    <row r="49" spans="1:26" s="3" customFormat="1" ht="20.100000000000001" hidden="1" customHeight="1" thickBot="1">
      <c r="A49" s="16"/>
      <c r="B49" s="130" t="s">
        <v>41</v>
      </c>
      <c r="C49" s="134"/>
      <c r="D49" s="134"/>
      <c r="E49" s="135"/>
      <c r="F49" s="135"/>
      <c r="G49" s="135"/>
      <c r="H49" s="135"/>
      <c r="I49" s="51"/>
      <c r="J49" s="51"/>
      <c r="K49" s="35"/>
      <c r="L49" s="35"/>
      <c r="M49" s="35"/>
      <c r="N49" s="133"/>
      <c r="O49" s="11"/>
      <c r="P49" s="11"/>
      <c r="Q49" s="11"/>
      <c r="R49" s="11"/>
      <c r="S49" s="11"/>
      <c r="T49" s="11"/>
      <c r="U49" s="11"/>
      <c r="V49" s="7"/>
    </row>
    <row r="50" spans="1:26" s="3" customFormat="1" ht="11.45" hidden="1" customHeight="1">
      <c r="A50" s="16"/>
      <c r="B50" s="867"/>
      <c r="C50" s="869" t="s">
        <v>42</v>
      </c>
      <c r="D50" s="174"/>
      <c r="E50" s="871" t="s">
        <v>43</v>
      </c>
      <c r="F50" s="872"/>
      <c r="G50" s="872"/>
      <c r="H50" s="872"/>
      <c r="I50" s="872"/>
      <c r="J50" s="872"/>
      <c r="K50" s="872"/>
      <c r="L50" s="872"/>
      <c r="M50" s="872"/>
      <c r="N50" s="873"/>
      <c r="O50" s="841" t="s">
        <v>44</v>
      </c>
      <c r="P50" s="842"/>
      <c r="Q50" s="1003" t="s">
        <v>45</v>
      </c>
      <c r="R50" s="841" t="s">
        <v>46</v>
      </c>
      <c r="S50" s="1005"/>
      <c r="T50" s="1006"/>
      <c r="U50" s="11"/>
      <c r="V50" s="136"/>
    </row>
    <row r="51" spans="1:26" s="3" customFormat="1" ht="39.6" hidden="1" customHeight="1" thickBot="1">
      <c r="A51" s="16"/>
      <c r="B51" s="868"/>
      <c r="C51" s="870"/>
      <c r="D51" s="191"/>
      <c r="E51" s="874"/>
      <c r="F51" s="875"/>
      <c r="G51" s="875"/>
      <c r="H51" s="875"/>
      <c r="I51" s="875"/>
      <c r="J51" s="875"/>
      <c r="K51" s="875"/>
      <c r="L51" s="875"/>
      <c r="M51" s="875"/>
      <c r="N51" s="876"/>
      <c r="O51" s="843"/>
      <c r="P51" s="843"/>
      <c r="Q51" s="1004"/>
      <c r="R51" s="1007"/>
      <c r="S51" s="1007"/>
      <c r="T51" s="1008"/>
      <c r="U51" s="11"/>
      <c r="V51" s="136"/>
    </row>
    <row r="52" spans="1:26" s="3" customFormat="1" ht="15.6" hidden="1" customHeight="1">
      <c r="A52" s="16"/>
      <c r="B52" s="36">
        <v>1</v>
      </c>
      <c r="C52" s="56"/>
      <c r="D52" s="192"/>
      <c r="E52" s="1009"/>
      <c r="F52" s="1010"/>
      <c r="G52" s="1010"/>
      <c r="H52" s="1010"/>
      <c r="I52" s="1010"/>
      <c r="J52" s="1010"/>
      <c r="K52" s="1010"/>
      <c r="L52" s="1010"/>
      <c r="M52" s="1010"/>
      <c r="N52" s="1011"/>
      <c r="O52" s="1012"/>
      <c r="P52" s="1012"/>
      <c r="Q52" s="116" t="str">
        <f>IFERROR(VLOOKUP($E52,'参照先（食材費）'!$1:$1048576,2,FALSE),"")</f>
        <v/>
      </c>
      <c r="R52" s="865" t="str">
        <f>IFERROR(IF(VLOOKUP($E52,'参照先（食材費）'!$1:$1048576,3,FALSE)="×定員",VALUE($Q52),IF(VLOOKUP($E52,'参照先（食材費）'!$1:$1048576,3,FALSE)="×施設",1,0))*$O52,"")</f>
        <v/>
      </c>
      <c r="S52" s="866"/>
      <c r="T52" s="68" t="s">
        <v>33</v>
      </c>
      <c r="U52" s="11"/>
      <c r="V52" s="136"/>
    </row>
    <row r="53" spans="1:26" s="3" customFormat="1" ht="15.6" hidden="1" customHeight="1">
      <c r="A53" s="16"/>
      <c r="B53" s="37">
        <v>2</v>
      </c>
      <c r="C53" s="57"/>
      <c r="D53" s="193"/>
      <c r="E53" s="857"/>
      <c r="F53" s="858"/>
      <c r="G53" s="858"/>
      <c r="H53" s="858"/>
      <c r="I53" s="858"/>
      <c r="J53" s="858"/>
      <c r="K53" s="858"/>
      <c r="L53" s="858"/>
      <c r="M53" s="858"/>
      <c r="N53" s="859"/>
      <c r="O53" s="860"/>
      <c r="P53" s="860"/>
      <c r="Q53" s="28" t="str">
        <f>IFERROR(VLOOKUP($E53,'参照先（食材費）'!$1:$1048576,2,FALSE),"")</f>
        <v/>
      </c>
      <c r="R53" s="865" t="str">
        <f>IFERROR(IF(VLOOKUP($E53,'参照先（食材費）'!$1:$1048576,3,FALSE)="×定員",VALUE($Q53),IF(VLOOKUP($E53,'参照先（食材費）'!$1:$1048576,3,FALSE)="×施設",1,0))*$O53,"")</f>
        <v/>
      </c>
      <c r="S53" s="866"/>
      <c r="T53" s="69" t="s">
        <v>33</v>
      </c>
      <c r="U53" s="11"/>
      <c r="V53" s="136"/>
    </row>
    <row r="54" spans="1:26" s="3" customFormat="1" ht="15.6" hidden="1" customHeight="1">
      <c r="A54" s="16"/>
      <c r="B54" s="37">
        <v>3</v>
      </c>
      <c r="C54" s="27"/>
      <c r="D54" s="194"/>
      <c r="E54" s="857"/>
      <c r="F54" s="858"/>
      <c r="G54" s="858"/>
      <c r="H54" s="858"/>
      <c r="I54" s="858"/>
      <c r="J54" s="858"/>
      <c r="K54" s="858"/>
      <c r="L54" s="858"/>
      <c r="M54" s="858"/>
      <c r="N54" s="859"/>
      <c r="O54" s="860"/>
      <c r="P54" s="860"/>
      <c r="Q54" s="28" t="str">
        <f>IFERROR(VLOOKUP($E54,'参照先（食材費）'!$1:$1048576,2,FALSE),"")</f>
        <v/>
      </c>
      <c r="R54" s="865" t="str">
        <f>IFERROR(IF(VLOOKUP($E54,'参照先（食材費）'!$1:$1048576,3,FALSE)="×定員",VALUE($Q54),IF(VLOOKUP($E54,'参照先（食材費）'!$1:$1048576,3,FALSE)="×施設",1,0))*$O54,"")</f>
        <v/>
      </c>
      <c r="S54" s="866"/>
      <c r="T54" s="69" t="s">
        <v>33</v>
      </c>
      <c r="U54" s="11"/>
      <c r="V54" s="136"/>
    </row>
    <row r="55" spans="1:26" s="3" customFormat="1" ht="15.6" hidden="1" customHeight="1" thickBot="1">
      <c r="A55" s="16"/>
      <c r="B55" s="38">
        <v>4</v>
      </c>
      <c r="C55" s="58"/>
      <c r="D55" s="195"/>
      <c r="E55" s="952"/>
      <c r="F55" s="953"/>
      <c r="G55" s="953"/>
      <c r="H55" s="953"/>
      <c r="I55" s="953"/>
      <c r="J55" s="953"/>
      <c r="K55" s="953"/>
      <c r="L55" s="953"/>
      <c r="M55" s="953"/>
      <c r="N55" s="954"/>
      <c r="O55" s="955"/>
      <c r="P55" s="955"/>
      <c r="Q55" s="55" t="str">
        <f>IFERROR(VLOOKUP($E55,'参照先（食材費）'!$1:$1048576,2,FALSE),"")</f>
        <v/>
      </c>
      <c r="R55" s="956" t="str">
        <f>IFERROR(IF(VLOOKUP($E55,'参照先（食材費）'!$1:$1048576,3,FALSE)="×定員",VALUE($Q55),IF(VLOOKUP($E55,'参照先（食材費）'!$1:$1048576,3,FALSE)="×施設",1,0))*$O55,"")</f>
        <v/>
      </c>
      <c r="S55" s="957"/>
      <c r="T55" s="70" t="s">
        <v>33</v>
      </c>
      <c r="U55" s="11"/>
      <c r="V55" s="136"/>
    </row>
    <row r="56" spans="1:26" s="3" customFormat="1" ht="23.1" hidden="1" customHeight="1" thickBot="1">
      <c r="A56" s="16"/>
      <c r="B56" s="821" t="s">
        <v>47</v>
      </c>
      <c r="C56" s="822"/>
      <c r="D56" s="958"/>
      <c r="E56" s="958"/>
      <c r="F56" s="958"/>
      <c r="G56" s="959"/>
      <c r="H56" s="960" t="str">
        <f>IF(SUM(R52:R55),SUM(R52:R55),"")</f>
        <v/>
      </c>
      <c r="I56" s="961"/>
      <c r="J56" s="961"/>
      <c r="K56" s="961"/>
      <c r="L56" s="962"/>
      <c r="M56" s="73" t="s">
        <v>33</v>
      </c>
      <c r="N56" s="71"/>
      <c r="O56" s="1"/>
      <c r="P56" s="1"/>
      <c r="Q56" s="39"/>
      <c r="R56" s="11"/>
      <c r="S56" s="11"/>
      <c r="T56" s="11"/>
      <c r="U56" s="11"/>
      <c r="V56" s="7"/>
    </row>
    <row r="57" spans="1:26" s="3" customFormat="1" ht="14.45" customHeight="1">
      <c r="A57" s="40"/>
      <c r="B57" s="137" t="s">
        <v>141</v>
      </c>
      <c r="C57"/>
      <c r="D57"/>
      <c r="E57" s="138"/>
      <c r="F57" s="138"/>
      <c r="G57" s="138"/>
      <c r="H57" s="138"/>
      <c r="I57" s="138"/>
      <c r="J57" s="138"/>
      <c r="K57" s="138"/>
      <c r="L57" s="138"/>
      <c r="M57" s="138"/>
      <c r="N57" s="138"/>
      <c r="O57" s="138"/>
      <c r="P57" s="139"/>
      <c r="Q57" s="114"/>
      <c r="R57" s="115"/>
      <c r="S57" s="115"/>
      <c r="T57" s="140"/>
      <c r="U57" s="138"/>
      <c r="V57" s="110"/>
    </row>
    <row r="58" spans="1:26" s="3" customFormat="1" ht="14.45" customHeight="1">
      <c r="A58" s="40"/>
      <c r="B58" s="141" t="s">
        <v>48</v>
      </c>
      <c r="C58"/>
      <c r="D58"/>
      <c r="E58" s="138"/>
      <c r="F58" s="138"/>
      <c r="G58" s="138"/>
      <c r="H58" s="138"/>
      <c r="I58" s="138"/>
      <c r="J58" s="138"/>
      <c r="K58" s="138"/>
      <c r="L58" s="138"/>
      <c r="M58" s="138"/>
      <c r="N58" s="138"/>
      <c r="O58" s="138"/>
      <c r="P58" s="140"/>
      <c r="Q58" s="114"/>
      <c r="R58" s="115"/>
      <c r="S58" s="115"/>
      <c r="T58" s="140"/>
      <c r="U58" s="138"/>
      <c r="V58" s="110"/>
    </row>
    <row r="59" spans="1:26" s="3" customFormat="1" ht="14.45" customHeight="1">
      <c r="A59" s="40"/>
      <c r="B59" s="141" t="s">
        <v>148</v>
      </c>
      <c r="C59"/>
      <c r="D59"/>
      <c r="E59" s="1"/>
      <c r="F59" s="1"/>
      <c r="G59" s="1"/>
      <c r="H59" s="1"/>
      <c r="I59" s="1"/>
      <c r="J59" s="1"/>
      <c r="K59" s="1"/>
      <c r="L59" s="1"/>
      <c r="M59" s="1"/>
      <c r="N59" s="1"/>
      <c r="O59" s="138"/>
      <c r="P59" s="142"/>
      <c r="Q59" s="115"/>
      <c r="R59" s="115"/>
      <c r="S59" s="115"/>
      <c r="T59" s="142"/>
      <c r="U59" s="1"/>
      <c r="V59" s="110"/>
    </row>
    <row r="60" spans="1:26" s="3" customFormat="1" ht="14.45" customHeight="1">
      <c r="A60" s="40"/>
      <c r="B60" s="141" t="s">
        <v>49</v>
      </c>
      <c r="C60"/>
      <c r="D60"/>
      <c r="E60" s="138"/>
      <c r="F60" s="138"/>
      <c r="G60" s="138"/>
      <c r="H60" s="138"/>
      <c r="I60" s="138"/>
      <c r="J60" s="138"/>
      <c r="K60" s="138"/>
      <c r="L60" s="138"/>
      <c r="M60" s="138"/>
      <c r="N60" s="138"/>
      <c r="O60" s="138"/>
      <c r="P60" s="143"/>
      <c r="Q60" s="144"/>
      <c r="R60" s="144"/>
      <c r="S60" s="144"/>
      <c r="T60" s="143"/>
      <c r="U60" s="1"/>
      <c r="V60" s="110"/>
    </row>
    <row r="61" spans="1:26" s="106" customFormat="1" ht="23.1" customHeight="1" thickBot="1">
      <c r="A61" s="177"/>
      <c r="B61" s="145" t="s">
        <v>142</v>
      </c>
      <c r="C61" s="132"/>
      <c r="D61" s="132"/>
      <c r="E61" s="132"/>
      <c r="F61" s="132"/>
      <c r="G61" s="132"/>
      <c r="H61" s="103"/>
      <c r="I61" s="103"/>
      <c r="J61" s="103"/>
      <c r="K61" s="103"/>
      <c r="L61" s="103"/>
      <c r="M61" s="104"/>
      <c r="N61" s="102"/>
      <c r="O61" s="102"/>
      <c r="P61"/>
      <c r="Q61" s="105"/>
      <c r="R61" s="64"/>
      <c r="S61" s="64"/>
      <c r="T61" s="143"/>
      <c r="U61" s="1"/>
      <c r="V61" s="110"/>
      <c r="W61" s="3"/>
      <c r="X61" s="3"/>
      <c r="Y61" s="3"/>
      <c r="Z61" s="3"/>
    </row>
    <row r="62" spans="1:26" s="106" customFormat="1" ht="42.6" customHeight="1" thickBot="1">
      <c r="A62" s="181"/>
      <c r="B62" s="197"/>
      <c r="C62" s="199" t="s">
        <v>159</v>
      </c>
      <c r="D62" s="806" t="s">
        <v>160</v>
      </c>
      <c r="E62" s="807"/>
      <c r="F62" s="816" t="s">
        <v>161</v>
      </c>
      <c r="G62" s="817"/>
      <c r="H62" s="817"/>
      <c r="I62" s="817"/>
      <c r="J62" s="817"/>
      <c r="K62" s="817"/>
      <c r="L62" s="817"/>
      <c r="M62" s="817"/>
      <c r="N62" s="817"/>
      <c r="O62" s="834"/>
      <c r="P62" s="806" t="s">
        <v>162</v>
      </c>
      <c r="Q62" s="807"/>
      <c r="R62" s="816" t="s">
        <v>163</v>
      </c>
      <c r="S62" s="834"/>
      <c r="T62" s="143"/>
      <c r="U62" s="1"/>
      <c r="V62" s="110"/>
      <c r="W62" s="3"/>
      <c r="X62" s="3"/>
      <c r="Y62" s="3"/>
      <c r="Z62" s="3"/>
    </row>
    <row r="63" spans="1:26" s="106" customFormat="1" ht="23.1" customHeight="1">
      <c r="A63" s="181"/>
      <c r="B63" s="107">
        <v>1</v>
      </c>
      <c r="C63" s="200" t="s">
        <v>180</v>
      </c>
      <c r="D63" s="1023" t="s">
        <v>176</v>
      </c>
      <c r="E63" s="1024"/>
      <c r="F63" s="18" t="s">
        <v>32</v>
      </c>
      <c r="G63" s="19" t="s">
        <v>34</v>
      </c>
      <c r="H63" s="19" t="s">
        <v>35</v>
      </c>
      <c r="I63" s="19" t="s">
        <v>36</v>
      </c>
      <c r="J63" s="19" t="s">
        <v>37</v>
      </c>
      <c r="K63" s="19" t="s">
        <v>38</v>
      </c>
      <c r="L63" s="19" t="s">
        <v>39</v>
      </c>
      <c r="M63" s="19" t="s">
        <v>177</v>
      </c>
      <c r="N63" s="19" t="s">
        <v>178</v>
      </c>
      <c r="O63" s="187" t="s">
        <v>179</v>
      </c>
      <c r="P63" s="808" t="s">
        <v>72</v>
      </c>
      <c r="Q63" s="809"/>
      <c r="R63" s="976" t="s">
        <v>153</v>
      </c>
      <c r="S63" s="977"/>
      <c r="T63" s="143"/>
      <c r="U63" s="1"/>
      <c r="V63" s="110"/>
      <c r="W63" s="3"/>
      <c r="X63" s="3"/>
      <c r="Y63" s="3"/>
      <c r="Z63" s="3"/>
    </row>
    <row r="64" spans="1:26" s="106" customFormat="1" ht="23.1" customHeight="1">
      <c r="A64" s="181"/>
      <c r="B64" s="108">
        <v>2</v>
      </c>
      <c r="C64" s="201"/>
      <c r="D64" s="1021"/>
      <c r="E64" s="1022"/>
      <c r="F64" s="185"/>
      <c r="G64" s="186"/>
      <c r="H64" s="186"/>
      <c r="I64" s="186"/>
      <c r="J64" s="186"/>
      <c r="K64" s="186"/>
      <c r="L64" s="186"/>
      <c r="M64" s="186"/>
      <c r="N64" s="186"/>
      <c r="O64" s="188"/>
      <c r="P64" s="808"/>
      <c r="Q64" s="809"/>
      <c r="R64" s="978"/>
      <c r="S64" s="979"/>
      <c r="T64" s="143"/>
      <c r="U64" s="1"/>
      <c r="V64" s="110"/>
      <c r="W64" s="3"/>
      <c r="X64" s="3"/>
      <c r="Y64" s="3"/>
      <c r="Z64" s="3"/>
    </row>
    <row r="65" spans="1:26" s="106" customFormat="1" ht="23.1" customHeight="1">
      <c r="A65" s="181"/>
      <c r="B65" s="108">
        <v>3</v>
      </c>
      <c r="C65" s="201"/>
      <c r="D65" s="1021"/>
      <c r="E65" s="1022"/>
      <c r="F65" s="25"/>
      <c r="G65" s="26"/>
      <c r="H65" s="26"/>
      <c r="I65" s="26"/>
      <c r="J65" s="26"/>
      <c r="K65" s="26"/>
      <c r="L65" s="26"/>
      <c r="M65" s="26"/>
      <c r="N65" s="26"/>
      <c r="O65" s="189"/>
      <c r="P65" s="808"/>
      <c r="Q65" s="809"/>
      <c r="R65" s="978"/>
      <c r="S65" s="979"/>
      <c r="T65" s="143"/>
      <c r="U65" s="1"/>
      <c r="V65" s="110"/>
      <c r="W65" s="3"/>
      <c r="X65" s="3"/>
      <c r="Y65" s="3"/>
      <c r="Z65" s="3"/>
    </row>
    <row r="66" spans="1:26" s="106" customFormat="1" ht="23.1" customHeight="1">
      <c r="A66" s="181"/>
      <c r="B66" s="108">
        <v>4</v>
      </c>
      <c r="C66" s="201"/>
      <c r="D66" s="1021"/>
      <c r="E66" s="1022"/>
      <c r="F66" s="25"/>
      <c r="G66" s="26"/>
      <c r="H66" s="26"/>
      <c r="I66" s="26"/>
      <c r="J66" s="26"/>
      <c r="K66" s="26"/>
      <c r="L66" s="26"/>
      <c r="M66" s="26"/>
      <c r="N66" s="26"/>
      <c r="O66" s="189"/>
      <c r="P66" s="808"/>
      <c r="Q66" s="809"/>
      <c r="R66" s="978"/>
      <c r="S66" s="979"/>
      <c r="T66" s="143"/>
      <c r="U66" s="1"/>
      <c r="V66" s="110"/>
      <c r="W66" s="3"/>
      <c r="X66" s="3"/>
      <c r="Y66" s="3"/>
      <c r="Z66" s="3"/>
    </row>
    <row r="67" spans="1:26" s="106" customFormat="1" ht="23.1" customHeight="1">
      <c r="A67" s="181"/>
      <c r="B67" s="108">
        <v>5</v>
      </c>
      <c r="C67" s="201"/>
      <c r="D67" s="1021"/>
      <c r="E67" s="1022"/>
      <c r="F67" s="25"/>
      <c r="G67" s="26"/>
      <c r="H67" s="26"/>
      <c r="I67" s="26"/>
      <c r="J67" s="26"/>
      <c r="K67" s="26"/>
      <c r="L67" s="26"/>
      <c r="M67" s="26"/>
      <c r="N67" s="26"/>
      <c r="O67" s="189"/>
      <c r="P67" s="808"/>
      <c r="Q67" s="809"/>
      <c r="R67" s="978"/>
      <c r="S67" s="979"/>
      <c r="T67" s="143"/>
      <c r="U67" s="1"/>
      <c r="V67" s="110"/>
      <c r="W67" s="3"/>
      <c r="X67" s="3"/>
      <c r="Y67" s="3"/>
      <c r="Z67" s="3"/>
    </row>
    <row r="68" spans="1:26" s="106" customFormat="1" ht="23.1" customHeight="1">
      <c r="A68" s="181"/>
      <c r="B68" s="108">
        <v>6</v>
      </c>
      <c r="C68" s="201"/>
      <c r="D68" s="1021"/>
      <c r="E68" s="1022"/>
      <c r="F68" s="25"/>
      <c r="G68" s="26"/>
      <c r="H68" s="26"/>
      <c r="I68" s="26"/>
      <c r="J68" s="26"/>
      <c r="K68" s="26"/>
      <c r="L68" s="26"/>
      <c r="M68" s="26"/>
      <c r="N68" s="26"/>
      <c r="O68" s="189"/>
      <c r="P68" s="808"/>
      <c r="Q68" s="809"/>
      <c r="R68" s="978"/>
      <c r="S68" s="979"/>
      <c r="T68" s="143"/>
      <c r="U68" s="1"/>
      <c r="V68" s="110"/>
      <c r="W68" s="3"/>
      <c r="X68" s="3"/>
      <c r="Y68" s="3"/>
      <c r="Z68" s="3"/>
    </row>
    <row r="69" spans="1:26" s="106" customFormat="1" ht="23.1" customHeight="1">
      <c r="A69" s="181"/>
      <c r="B69" s="108">
        <v>7</v>
      </c>
      <c r="C69" s="201"/>
      <c r="D69" s="1021"/>
      <c r="E69" s="1022"/>
      <c r="F69" s="25"/>
      <c r="G69" s="26"/>
      <c r="H69" s="26"/>
      <c r="I69" s="26"/>
      <c r="J69" s="26"/>
      <c r="K69" s="26"/>
      <c r="L69" s="26"/>
      <c r="M69" s="26"/>
      <c r="N69" s="26"/>
      <c r="O69" s="189"/>
      <c r="P69" s="808"/>
      <c r="Q69" s="809"/>
      <c r="R69" s="978"/>
      <c r="S69" s="979"/>
      <c r="T69" s="143"/>
      <c r="U69" s="1"/>
      <c r="V69" s="110"/>
      <c r="W69" s="3"/>
      <c r="X69" s="3"/>
      <c r="Y69" s="3"/>
      <c r="Z69" s="3"/>
    </row>
    <row r="70" spans="1:26" s="106" customFormat="1" ht="23.1" customHeight="1">
      <c r="A70" s="181"/>
      <c r="B70" s="108">
        <v>8</v>
      </c>
      <c r="C70" s="201"/>
      <c r="D70" s="1021"/>
      <c r="E70" s="1022"/>
      <c r="F70" s="25"/>
      <c r="G70" s="26"/>
      <c r="H70" s="26"/>
      <c r="I70" s="26"/>
      <c r="J70" s="26"/>
      <c r="K70" s="26"/>
      <c r="L70" s="26"/>
      <c r="M70" s="26"/>
      <c r="N70" s="26"/>
      <c r="O70" s="189"/>
      <c r="P70" s="808"/>
      <c r="Q70" s="809"/>
      <c r="R70" s="978"/>
      <c r="S70" s="979"/>
      <c r="T70" s="143"/>
      <c r="U70" s="1"/>
      <c r="V70" s="110"/>
      <c r="W70" s="3"/>
      <c r="X70" s="3"/>
      <c r="Y70" s="3"/>
      <c r="Z70" s="3"/>
    </row>
    <row r="71" spans="1:26" s="106" customFormat="1" ht="23.1" customHeight="1">
      <c r="A71" s="181"/>
      <c r="B71" s="108">
        <v>9</v>
      </c>
      <c r="C71" s="201"/>
      <c r="D71" s="1017"/>
      <c r="E71" s="1018"/>
      <c r="F71" s="25"/>
      <c r="G71" s="26"/>
      <c r="H71" s="26"/>
      <c r="I71" s="26"/>
      <c r="J71" s="26"/>
      <c r="K71" s="26"/>
      <c r="L71" s="26"/>
      <c r="M71" s="26"/>
      <c r="N71" s="26"/>
      <c r="O71" s="189"/>
      <c r="P71" s="808"/>
      <c r="Q71" s="809"/>
      <c r="R71" s="978"/>
      <c r="S71" s="979"/>
      <c r="T71" s="143"/>
      <c r="U71" s="1"/>
      <c r="V71" s="110"/>
      <c r="W71" s="3"/>
      <c r="X71" s="3"/>
      <c r="Y71" s="3"/>
      <c r="Z71" s="3"/>
    </row>
    <row r="72" spans="1:26" s="106" customFormat="1" ht="23.1" customHeight="1" thickBot="1">
      <c r="A72" s="181"/>
      <c r="B72" s="108">
        <v>10</v>
      </c>
      <c r="C72" s="202"/>
      <c r="D72" s="1019"/>
      <c r="E72" s="1020"/>
      <c r="F72" s="183"/>
      <c r="G72" s="184"/>
      <c r="H72" s="184"/>
      <c r="I72" s="184"/>
      <c r="J72" s="184"/>
      <c r="K72" s="184"/>
      <c r="L72" s="184"/>
      <c r="M72" s="184"/>
      <c r="N72" s="184"/>
      <c r="O72" s="190"/>
      <c r="P72" s="844"/>
      <c r="Q72" s="845"/>
      <c r="R72" s="978"/>
      <c r="S72" s="979"/>
      <c r="T72" s="143"/>
      <c r="U72" s="1"/>
      <c r="V72" s="110"/>
      <c r="W72" s="3"/>
      <c r="X72" s="3"/>
      <c r="Y72" s="3"/>
      <c r="Z72" s="3"/>
    </row>
    <row r="73" spans="1:26" s="106" customFormat="1" ht="34.35" customHeight="1" thickBot="1">
      <c r="A73" s="181"/>
      <c r="B73" s="816" t="s">
        <v>151</v>
      </c>
      <c r="C73" s="817"/>
      <c r="D73" s="817"/>
      <c r="E73" s="817"/>
      <c r="F73" s="828">
        <f>COUNTA(C63:C72)</f>
        <v>1</v>
      </c>
      <c r="G73" s="829"/>
      <c r="H73" s="829"/>
      <c r="I73" s="829"/>
      <c r="J73" s="829"/>
      <c r="K73" s="830"/>
      <c r="L73" s="816" t="s">
        <v>143</v>
      </c>
      <c r="M73" s="817"/>
      <c r="N73" s="817"/>
      <c r="O73" s="834"/>
      <c r="P73" s="846">
        <f>18000*F73</f>
        <v>18000</v>
      </c>
      <c r="Q73" s="847"/>
      <c r="R73" s="974" t="s">
        <v>33</v>
      </c>
      <c r="S73" s="975"/>
      <c r="T73" s="64"/>
      <c r="U73" s="64"/>
      <c r="V73" s="112"/>
    </row>
    <row r="74" spans="1:26" s="106" customFormat="1" ht="34.35" customHeight="1" thickBot="1">
      <c r="A74" s="181"/>
      <c r="B74" s="818" t="s">
        <v>144</v>
      </c>
      <c r="C74" s="819"/>
      <c r="D74" s="819"/>
      <c r="E74" s="819"/>
      <c r="F74" s="831">
        <f>F73</f>
        <v>1</v>
      </c>
      <c r="G74" s="832"/>
      <c r="H74" s="832"/>
      <c r="I74" s="832"/>
      <c r="J74" s="832"/>
      <c r="K74" s="833"/>
      <c r="L74" s="835" t="s">
        <v>145</v>
      </c>
      <c r="M74" s="836"/>
      <c r="N74" s="836"/>
      <c r="O74" s="837"/>
      <c r="P74" s="848">
        <f>SUM(P73:P73)</f>
        <v>18000</v>
      </c>
      <c r="Q74" s="849"/>
      <c r="R74" s="972" t="s">
        <v>33</v>
      </c>
      <c r="S74" s="973"/>
      <c r="T74" s="64"/>
      <c r="U74" s="64"/>
      <c r="V74" s="112"/>
    </row>
    <row r="75" spans="1:26" s="106" customFormat="1" ht="23.1" customHeight="1">
      <c r="A75" s="178"/>
      <c r="B75" s="146" t="s">
        <v>149</v>
      </c>
      <c r="E75" s="147"/>
      <c r="F75" s="147"/>
      <c r="G75" s="147"/>
      <c r="H75" s="147"/>
      <c r="I75" s="147"/>
      <c r="J75" s="147"/>
      <c r="K75" s="147"/>
      <c r="L75" s="147"/>
      <c r="M75" s="147"/>
      <c r="N75" s="147"/>
      <c r="O75" s="147"/>
      <c r="P75" s="147"/>
      <c r="Q75" s="980"/>
      <c r="R75" s="980"/>
      <c r="S75" s="64"/>
      <c r="T75" s="64"/>
      <c r="U75" s="64"/>
      <c r="V75" s="112"/>
    </row>
    <row r="76" spans="1:26" s="106" customFormat="1" ht="12.75" customHeight="1">
      <c r="A76" s="109"/>
      <c r="B76" s="148"/>
      <c r="E76" s="147"/>
      <c r="F76" s="147"/>
      <c r="G76" s="147"/>
      <c r="H76" s="147"/>
      <c r="I76" s="147"/>
      <c r="J76" s="147"/>
      <c r="K76" s="147"/>
      <c r="L76" s="147"/>
      <c r="M76" s="147"/>
      <c r="N76" s="147"/>
      <c r="O76" s="147"/>
      <c r="P76" s="147"/>
      <c r="Q76" s="64"/>
      <c r="R76" s="64"/>
      <c r="S76" s="64"/>
      <c r="T76" s="64"/>
      <c r="U76" s="64"/>
      <c r="V76" s="112"/>
    </row>
    <row r="77" spans="1:26" s="3" customFormat="1" ht="14.45" customHeight="1" thickBot="1">
      <c r="A77" s="40"/>
      <c r="P77" s="138"/>
      <c r="Q77" s="138"/>
      <c r="R77" s="138"/>
      <c r="S77" s="138"/>
      <c r="T77" s="138"/>
      <c r="U77" s="1"/>
      <c r="V77" s="110"/>
    </row>
    <row r="78" spans="1:26" s="64" customFormat="1" ht="21" customHeight="1">
      <c r="A78" s="113"/>
      <c r="B78" s="149"/>
      <c r="E78" s="150"/>
      <c r="F78" s="150"/>
      <c r="G78" s="150"/>
      <c r="H78" s="150"/>
      <c r="I78" s="150"/>
      <c r="J78" s="150"/>
      <c r="K78" s="150"/>
      <c r="L78" s="150"/>
      <c r="M78" s="150"/>
      <c r="N78" s="150"/>
      <c r="O78" s="150"/>
      <c r="P78" s="990" t="s">
        <v>147</v>
      </c>
      <c r="Q78" s="993">
        <f>IF(SUM(E35,E47,P74)&gt;0,SUM(E35,E47,P74),"")</f>
        <v>198000</v>
      </c>
      <c r="R78" s="994"/>
      <c r="S78" s="994"/>
      <c r="T78" s="949" t="s">
        <v>33</v>
      </c>
      <c r="V78" s="65"/>
    </row>
    <row r="79" spans="1:26" s="64" customFormat="1" ht="21" customHeight="1">
      <c r="A79" s="113"/>
      <c r="B79" s="149"/>
      <c r="E79" s="150"/>
      <c r="F79" s="150"/>
      <c r="G79" s="150"/>
      <c r="H79" s="150"/>
      <c r="I79" s="150"/>
      <c r="J79" s="150"/>
      <c r="K79" s="150"/>
      <c r="L79" s="150"/>
      <c r="M79" s="150"/>
      <c r="N79" s="150"/>
      <c r="O79" s="150"/>
      <c r="P79" s="991"/>
      <c r="Q79" s="995"/>
      <c r="R79" s="995"/>
      <c r="S79" s="995"/>
      <c r="T79" s="950"/>
      <c r="V79" s="65"/>
    </row>
    <row r="80" spans="1:26" s="3" customFormat="1" ht="14.45" customHeight="1" thickBot="1">
      <c r="A80" s="40"/>
      <c r="P80" s="992"/>
      <c r="Q80" s="996"/>
      <c r="R80" s="996"/>
      <c r="S80" s="996"/>
      <c r="T80" s="951"/>
      <c r="U80" s="1"/>
      <c r="V80" s="110"/>
    </row>
    <row r="81" spans="1:22" s="3" customFormat="1" ht="14.45" customHeight="1" thickBot="1">
      <c r="A81" s="40"/>
      <c r="P81" s="138"/>
      <c r="Q81" s="138"/>
      <c r="R81" s="138"/>
      <c r="S81" s="138"/>
      <c r="T81" s="138"/>
      <c r="U81" s="1"/>
      <c r="V81" s="111"/>
    </row>
    <row r="82" spans="1:22" s="2" customFormat="1" ht="20.25">
      <c r="A82" s="970" t="s">
        <v>50</v>
      </c>
      <c r="B82" s="971"/>
      <c r="C82" s="971"/>
      <c r="D82" s="971"/>
      <c r="E82" s="971"/>
      <c r="F82" s="971"/>
      <c r="G82" s="971"/>
      <c r="H82" s="971"/>
      <c r="I82" s="971"/>
      <c r="J82" s="971"/>
      <c r="K82" s="971"/>
      <c r="L82" s="971"/>
      <c r="M82" s="971"/>
      <c r="N82" s="971"/>
      <c r="O82" s="971"/>
      <c r="P82" s="971"/>
      <c r="Q82" s="971"/>
      <c r="R82" s="971"/>
      <c r="S82" s="971"/>
      <c r="T82" s="971"/>
      <c r="U82" s="86"/>
      <c r="V82" s="87"/>
    </row>
    <row r="83" spans="1:22" s="2" customFormat="1" ht="20.25">
      <c r="A83" s="12"/>
      <c r="B83" s="131"/>
      <c r="C83" s="131"/>
      <c r="D83" s="131"/>
      <c r="E83" s="131"/>
      <c r="F83" s="131"/>
      <c r="G83" s="131"/>
      <c r="H83" s="131"/>
      <c r="I83" s="131"/>
      <c r="J83" s="131"/>
      <c r="K83" s="131"/>
      <c r="L83" s="131"/>
      <c r="M83" s="131"/>
      <c r="N83" s="131"/>
      <c r="O83" s="131"/>
      <c r="P83" s="131"/>
      <c r="Q83" s="131"/>
      <c r="R83" s="131"/>
      <c r="S83" s="131"/>
      <c r="T83" s="131"/>
      <c r="U83" s="151"/>
      <c r="V83" s="88"/>
    </row>
    <row r="84" spans="1:22" s="2" customFormat="1" ht="21" thickBot="1">
      <c r="A84" s="152" t="s">
        <v>23</v>
      </c>
      <c r="B84" s="153"/>
      <c r="C84" s="153"/>
      <c r="D84" s="153"/>
      <c r="E84" s="154"/>
      <c r="F84" s="154"/>
      <c r="G84" s="154"/>
      <c r="H84" s="154"/>
      <c r="I84" s="154"/>
      <c r="J84" s="154"/>
      <c r="K84" s="154"/>
      <c r="L84" s="154"/>
      <c r="M84" s="154"/>
      <c r="N84" s="154"/>
      <c r="O84" s="154"/>
      <c r="P84" s="154"/>
      <c r="Q84" s="154"/>
      <c r="R84" s="154"/>
      <c r="S84" s="154"/>
      <c r="T84" s="154"/>
      <c r="U84" s="151"/>
      <c r="V84" s="88"/>
    </row>
    <row r="85" spans="1:22" s="2" customFormat="1" ht="20.25">
      <c r="A85" s="85"/>
      <c r="B85" s="155"/>
      <c r="C85" s="963" t="s">
        <v>51</v>
      </c>
      <c r="D85" s="964"/>
      <c r="E85" s="965"/>
      <c r="F85" s="965"/>
      <c r="G85" s="965"/>
      <c r="H85" s="965"/>
      <c r="I85" s="965"/>
      <c r="J85" s="965"/>
      <c r="K85" s="965"/>
      <c r="L85" s="965"/>
      <c r="M85" s="965"/>
      <c r="N85" s="966"/>
      <c r="O85" s="967" t="s">
        <v>52</v>
      </c>
      <c r="P85" s="968"/>
      <c r="Q85" s="968"/>
      <c r="R85" s="968"/>
      <c r="S85" s="969"/>
      <c r="T85" s="151"/>
      <c r="U85" s="156"/>
      <c r="V85" s="88"/>
    </row>
    <row r="86" spans="1:22" s="2" customFormat="1" ht="21" thickBot="1">
      <c r="A86" s="85"/>
      <c r="B86" s="155"/>
      <c r="C86" s="89" t="s">
        <v>53</v>
      </c>
      <c r="D86" s="196"/>
      <c r="E86" s="1013">
        <f>E35</f>
        <v>72000</v>
      </c>
      <c r="F86" s="1013"/>
      <c r="G86" s="1013"/>
      <c r="H86" s="1013"/>
      <c r="I86" s="1013"/>
      <c r="J86" s="1013"/>
      <c r="K86" s="1013"/>
      <c r="L86" s="1013"/>
      <c r="M86" s="1013"/>
      <c r="N86" s="1014"/>
      <c r="O86" s="997" t="s">
        <v>54</v>
      </c>
      <c r="P86" s="946"/>
      <c r="Q86" s="1015">
        <f>E35</f>
        <v>72000</v>
      </c>
      <c r="R86" s="1015"/>
      <c r="S86" s="1016"/>
      <c r="T86" s="151"/>
      <c r="U86" s="156"/>
      <c r="V86" s="88"/>
    </row>
    <row r="87" spans="1:22" s="2" customFormat="1" ht="21" thickBot="1">
      <c r="A87" s="152" t="s">
        <v>41</v>
      </c>
      <c r="B87" s="153"/>
      <c r="C87" s="153"/>
      <c r="D87" s="153"/>
      <c r="E87" s="154"/>
      <c r="F87" s="154"/>
      <c r="G87" s="154"/>
      <c r="H87" s="154"/>
      <c r="I87" s="154"/>
      <c r="J87" s="156"/>
      <c r="K87" s="156"/>
      <c r="L87" s="156"/>
      <c r="M87" s="156"/>
      <c r="N87" s="154"/>
      <c r="O87" s="154"/>
      <c r="P87" s="154"/>
      <c r="Q87" s="154"/>
      <c r="R87" s="154"/>
      <c r="S87" s="154"/>
      <c r="T87" s="151"/>
      <c r="U87" s="156"/>
      <c r="V87" s="88"/>
    </row>
    <row r="88" spans="1:22" s="2" customFormat="1" ht="20.25">
      <c r="A88" s="85"/>
      <c r="B88" s="155"/>
      <c r="C88" s="937" t="s">
        <v>51</v>
      </c>
      <c r="D88" s="938"/>
      <c r="E88" s="938"/>
      <c r="F88" s="938"/>
      <c r="G88" s="938"/>
      <c r="H88" s="938"/>
      <c r="I88" s="938"/>
      <c r="J88" s="938"/>
      <c r="K88" s="938"/>
      <c r="L88" s="938"/>
      <c r="M88" s="938"/>
      <c r="N88" s="939"/>
      <c r="O88" s="940" t="s">
        <v>52</v>
      </c>
      <c r="P88" s="941"/>
      <c r="Q88" s="941"/>
      <c r="R88" s="941"/>
      <c r="S88" s="942"/>
      <c r="T88" s="151"/>
      <c r="U88" s="156"/>
      <c r="V88" s="88"/>
    </row>
    <row r="89" spans="1:22" s="2" customFormat="1" ht="21" thickBot="1">
      <c r="A89" s="85"/>
      <c r="B89" s="155"/>
      <c r="C89" s="89" t="s">
        <v>53</v>
      </c>
      <c r="D89" s="196"/>
      <c r="E89" s="1013">
        <f>E47</f>
        <v>108000</v>
      </c>
      <c r="F89" s="1013"/>
      <c r="G89" s="1013"/>
      <c r="H89" s="1013"/>
      <c r="I89" s="1013"/>
      <c r="J89" s="1013"/>
      <c r="K89" s="1013"/>
      <c r="L89" s="1013"/>
      <c r="M89" s="1013"/>
      <c r="N89" s="1014"/>
      <c r="O89" s="945" t="s">
        <v>55</v>
      </c>
      <c r="P89" s="946"/>
      <c r="Q89" s="1015">
        <f>E47</f>
        <v>108000</v>
      </c>
      <c r="R89" s="1015"/>
      <c r="S89" s="1016"/>
      <c r="T89" s="151"/>
      <c r="U89" s="156"/>
      <c r="V89" s="88"/>
    </row>
    <row r="90" spans="1:22" s="2" customFormat="1" ht="21" thickBot="1">
      <c r="A90" s="157" t="s">
        <v>146</v>
      </c>
      <c r="B90" s="154"/>
      <c r="C90" s="154"/>
      <c r="D90" s="154"/>
      <c r="E90" s="154"/>
      <c r="F90" s="154"/>
      <c r="G90" s="154"/>
      <c r="H90" s="154"/>
      <c r="I90" s="156"/>
      <c r="J90" s="156"/>
      <c r="K90" s="156"/>
      <c r="L90" s="156"/>
      <c r="M90" s="154"/>
      <c r="N90" s="154"/>
      <c r="O90" s="154"/>
      <c r="P90" s="154"/>
      <c r="Q90" s="158"/>
      <c r="R90" s="158"/>
      <c r="S90" s="158"/>
      <c r="T90" s="156"/>
      <c r="U90" s="1"/>
      <c r="V90" s="117"/>
    </row>
    <row r="91" spans="1:22" s="2" customFormat="1" ht="20.25">
      <c r="A91" s="85"/>
      <c r="B91" s="155"/>
      <c r="C91" s="937" t="s">
        <v>51</v>
      </c>
      <c r="D91" s="938"/>
      <c r="E91" s="938"/>
      <c r="F91" s="938"/>
      <c r="G91" s="938"/>
      <c r="H91" s="938"/>
      <c r="I91" s="938"/>
      <c r="J91" s="938"/>
      <c r="K91" s="938"/>
      <c r="L91" s="938"/>
      <c r="M91" s="938"/>
      <c r="N91" s="939"/>
      <c r="O91" s="940" t="s">
        <v>52</v>
      </c>
      <c r="P91" s="941"/>
      <c r="Q91" s="941"/>
      <c r="R91" s="941"/>
      <c r="S91" s="942"/>
      <c r="T91" s="156"/>
      <c r="U91" s="1"/>
      <c r="V91" s="117"/>
    </row>
    <row r="92" spans="1:22" s="2" customFormat="1" ht="21" thickBot="1">
      <c r="A92" s="85"/>
      <c r="B92" s="155"/>
      <c r="C92" s="89" t="s">
        <v>53</v>
      </c>
      <c r="D92" s="196"/>
      <c r="E92" s="1013">
        <f>P74</f>
        <v>18000</v>
      </c>
      <c r="F92" s="1013"/>
      <c r="G92" s="1013"/>
      <c r="H92" s="1013"/>
      <c r="I92" s="1013"/>
      <c r="J92" s="1013"/>
      <c r="K92" s="1013"/>
      <c r="L92" s="1013"/>
      <c r="M92" s="1013"/>
      <c r="N92" s="1014"/>
      <c r="O92" s="945" t="s">
        <v>55</v>
      </c>
      <c r="P92" s="946"/>
      <c r="Q92" s="1015">
        <f>P74</f>
        <v>18000</v>
      </c>
      <c r="R92" s="1015"/>
      <c r="S92" s="1016"/>
      <c r="T92" s="156"/>
      <c r="U92" s="1"/>
      <c r="V92" s="117"/>
    </row>
    <row r="93" spans="1:22" s="3" customFormat="1" ht="18.600000000000001" customHeight="1">
      <c r="A93" s="90"/>
      <c r="B93" s="159"/>
      <c r="C93" s="151"/>
      <c r="D93" s="151"/>
      <c r="E93" s="159"/>
      <c r="F93" s="159"/>
      <c r="G93" s="159"/>
      <c r="H93" s="159"/>
      <c r="I93" s="159"/>
      <c r="J93" s="159"/>
      <c r="K93" s="159"/>
      <c r="L93" s="159"/>
      <c r="M93" s="159"/>
      <c r="N93" s="159"/>
      <c r="O93" s="159"/>
      <c r="P93" s="159"/>
      <c r="Q93" s="159"/>
      <c r="R93" s="159"/>
      <c r="S93" s="159"/>
      <c r="T93" s="159"/>
      <c r="U93" s="159"/>
      <c r="V93" s="160"/>
    </row>
    <row r="94" spans="1:22" s="41" customFormat="1" ht="24">
      <c r="A94" s="91"/>
      <c r="B94" s="161" t="s">
        <v>56</v>
      </c>
      <c r="C94" s="162"/>
      <c r="D94" s="162"/>
      <c r="E94" s="163"/>
      <c r="F94" s="163"/>
      <c r="G94" s="163"/>
      <c r="H94" s="163"/>
      <c r="I94" s="163"/>
      <c r="J94" s="163"/>
      <c r="K94" s="163"/>
      <c r="L94" s="163"/>
      <c r="M94" s="163"/>
      <c r="N94" s="164"/>
      <c r="O94" s="164"/>
      <c r="P94" s="164"/>
      <c r="Q94" s="164"/>
      <c r="R94" s="164"/>
      <c r="S94" s="164"/>
      <c r="T94" s="164"/>
      <c r="U94" s="165"/>
      <c r="V94" s="166"/>
    </row>
    <row r="95" spans="1:22" s="41" customFormat="1" ht="24">
      <c r="A95" s="91"/>
      <c r="B95" s="167" t="s">
        <v>57</v>
      </c>
      <c r="C95" s="167" t="s">
        <v>134</v>
      </c>
      <c r="D95" s="167"/>
      <c r="E95" s="168"/>
      <c r="F95" s="168"/>
      <c r="G95" s="168"/>
      <c r="H95" s="163"/>
      <c r="I95" s="163"/>
      <c r="J95" s="163"/>
      <c r="K95" s="163"/>
      <c r="L95" s="163"/>
      <c r="M95" s="163"/>
      <c r="N95" s="164"/>
      <c r="O95" s="164"/>
      <c r="P95" s="164"/>
      <c r="Q95" s="164"/>
      <c r="R95" s="164"/>
      <c r="S95" s="164"/>
      <c r="T95" s="164"/>
      <c r="U95" s="165"/>
      <c r="V95" s="166"/>
    </row>
    <row r="96" spans="1:22" s="41" customFormat="1" ht="24">
      <c r="A96" s="91"/>
      <c r="B96" s="167" t="s">
        <v>57</v>
      </c>
      <c r="C96" s="161" t="s">
        <v>137</v>
      </c>
      <c r="D96" s="161"/>
      <c r="E96" s="168"/>
      <c r="F96" s="168"/>
      <c r="G96" s="168"/>
      <c r="H96" s="163"/>
      <c r="I96" s="163"/>
      <c r="J96" s="163"/>
      <c r="K96" s="163"/>
      <c r="L96" s="163"/>
      <c r="M96" s="163"/>
      <c r="N96" s="164"/>
      <c r="O96" s="164"/>
      <c r="P96" s="164"/>
      <c r="Q96" s="164"/>
      <c r="R96" s="164"/>
      <c r="S96" s="164"/>
      <c r="T96" s="164"/>
      <c r="U96" s="165"/>
      <c r="V96" s="166"/>
    </row>
    <row r="97" spans="1:22" s="2" customFormat="1" ht="22.7" customHeight="1">
      <c r="A97" s="84"/>
      <c r="B97" s="161" t="s">
        <v>58</v>
      </c>
      <c r="C97" s="156"/>
      <c r="D97" s="156"/>
      <c r="E97" s="156"/>
      <c r="F97" s="156"/>
      <c r="G97" s="156"/>
      <c r="H97" s="156"/>
      <c r="I97" s="156"/>
      <c r="J97" s="156"/>
      <c r="K97" s="156"/>
      <c r="L97" s="156"/>
      <c r="M97" s="156"/>
      <c r="N97" s="156"/>
      <c r="O97" s="156"/>
      <c r="P97" s="156"/>
      <c r="Q97" s="156"/>
      <c r="R97" s="156"/>
      <c r="S97" s="156"/>
      <c r="T97" s="156"/>
      <c r="U97" s="156"/>
      <c r="V97" s="88"/>
    </row>
    <row r="98" spans="1:22" s="2" customFormat="1" ht="18" customHeight="1">
      <c r="A98" s="84"/>
      <c r="B98" s="167" t="s">
        <v>59</v>
      </c>
      <c r="C98" s="169"/>
      <c r="D98" s="169"/>
      <c r="E98" s="156"/>
      <c r="F98" s="156"/>
      <c r="G98" s="156"/>
      <c r="H98" s="156"/>
      <c r="I98" s="156"/>
      <c r="J98" s="156"/>
      <c r="K98" s="156"/>
      <c r="L98" s="156"/>
      <c r="M98" s="156"/>
      <c r="N98" s="156"/>
      <c r="O98" s="156"/>
      <c r="P98" s="156"/>
      <c r="Q98" s="156"/>
      <c r="R98" s="156"/>
      <c r="S98" s="156"/>
      <c r="T98" s="156"/>
      <c r="U98" s="156"/>
      <c r="V98" s="88"/>
    </row>
    <row r="99" spans="1:22" s="2" customFormat="1" ht="18" customHeight="1">
      <c r="A99" s="84"/>
      <c r="B99" s="170" t="s">
        <v>60</v>
      </c>
      <c r="C99" s="169"/>
      <c r="D99" s="169"/>
      <c r="E99" s="156"/>
      <c r="F99" s="156"/>
      <c r="G99" s="156"/>
      <c r="H99" s="156"/>
      <c r="I99" s="156"/>
      <c r="J99" s="156"/>
      <c r="K99" s="156"/>
      <c r="L99" s="156"/>
      <c r="M99" s="156"/>
      <c r="N99" s="156"/>
      <c r="O99" s="156"/>
      <c r="P99" s="156"/>
      <c r="Q99" s="156"/>
      <c r="R99" s="156"/>
      <c r="S99" s="156"/>
      <c r="T99" s="156"/>
      <c r="U99" s="156"/>
      <c r="V99" s="88"/>
    </row>
    <row r="100" spans="1:22" s="2" customFormat="1" ht="33" customHeight="1">
      <c r="A100" s="84"/>
      <c r="B100" s="171"/>
      <c r="C100" s="934" t="s">
        <v>61</v>
      </c>
      <c r="D100" s="934"/>
      <c r="E100" s="934"/>
      <c r="F100" s="934"/>
      <c r="G100" s="934"/>
      <c r="H100" s="934"/>
      <c r="I100" s="934"/>
      <c r="J100" s="934"/>
      <c r="K100" s="934"/>
      <c r="L100" s="934"/>
      <c r="M100" s="934"/>
      <c r="N100" s="934"/>
      <c r="O100" s="934"/>
      <c r="P100" s="934"/>
      <c r="Q100" s="934"/>
      <c r="R100" s="934"/>
      <c r="S100" s="934"/>
      <c r="T100" s="934"/>
      <c r="U100" s="934"/>
      <c r="V100" s="935"/>
    </row>
    <row r="101" spans="1:22" ht="35.450000000000003" customHeight="1">
      <c r="A101" s="92"/>
      <c r="B101" s="172"/>
      <c r="C101" s="936" t="s">
        <v>150</v>
      </c>
      <c r="D101" s="936"/>
      <c r="E101" s="936"/>
      <c r="F101" s="936"/>
      <c r="G101" s="936"/>
      <c r="H101" s="936"/>
      <c r="I101" s="936"/>
      <c r="J101" s="936"/>
      <c r="K101" s="936"/>
      <c r="L101" s="936"/>
      <c r="M101" s="936"/>
      <c r="N101" s="936"/>
      <c r="O101" s="936"/>
      <c r="P101" s="936"/>
      <c r="Q101" s="936"/>
      <c r="R101" s="936"/>
      <c r="S101" s="936"/>
      <c r="T101" s="936"/>
      <c r="U101" s="161"/>
      <c r="V101" s="160"/>
    </row>
    <row r="102" spans="1:22" s="2" customFormat="1" ht="17.25">
      <c r="A102" s="10"/>
      <c r="B102" s="127"/>
      <c r="C102" s="149" t="s">
        <v>62</v>
      </c>
      <c r="D102" s="149"/>
      <c r="E102" s="173"/>
      <c r="F102" s="173"/>
      <c r="G102" s="173"/>
      <c r="H102" s="173"/>
      <c r="I102" s="173"/>
      <c r="J102" s="173"/>
      <c r="K102" s="173"/>
      <c r="L102" s="173"/>
      <c r="M102" s="173"/>
      <c r="N102" s="173"/>
      <c r="O102" s="173"/>
      <c r="P102" s="173"/>
      <c r="Q102" s="173"/>
      <c r="R102" s="173"/>
      <c r="S102" s="173"/>
      <c r="T102" s="173"/>
      <c r="U102" s="173"/>
      <c r="V102" s="42"/>
    </row>
    <row r="103" spans="1:22" s="2" customFormat="1" ht="27" customHeight="1" thickBot="1">
      <c r="A103" s="43"/>
      <c r="B103" s="44"/>
      <c r="C103" s="72" t="s">
        <v>63</v>
      </c>
      <c r="D103" s="72"/>
      <c r="E103" s="45"/>
      <c r="F103" s="45"/>
      <c r="G103" s="45"/>
      <c r="H103" s="45"/>
      <c r="I103" s="45"/>
      <c r="J103" s="45"/>
      <c r="K103" s="45"/>
      <c r="L103" s="45"/>
      <c r="M103" s="45"/>
      <c r="N103" s="45"/>
      <c r="O103" s="45"/>
      <c r="P103" s="45"/>
      <c r="Q103" s="45"/>
      <c r="R103" s="45"/>
      <c r="S103" s="45"/>
      <c r="T103" s="45"/>
      <c r="U103" s="45"/>
      <c r="V103" s="46"/>
    </row>
    <row r="104" spans="1:22" s="3" customFormat="1" ht="13.5" hidden="1">
      <c r="A104" s="6"/>
    </row>
    <row r="105" spans="1:22" hidden="1"/>
    <row r="106" spans="1:22" hidden="1"/>
    <row r="107" spans="1:22" hidden="1"/>
    <row r="108" spans="1:22" hidden="1"/>
    <row r="109" spans="1:22" hidden="1"/>
    <row r="110" spans="1:22" hidden="1"/>
    <row r="111" spans="1:22" hidden="1"/>
    <row r="112" spans="1:22" hidden="1">
      <c r="C112" s="1" t="s">
        <v>64</v>
      </c>
      <c r="E112" s="1">
        <v>20000</v>
      </c>
    </row>
    <row r="113" spans="3:5" hidden="1">
      <c r="C113" s="1" t="s">
        <v>65</v>
      </c>
      <c r="E113" s="1">
        <v>10000</v>
      </c>
    </row>
    <row r="114" spans="3:5" hidden="1">
      <c r="C114" s="1" t="s">
        <v>66</v>
      </c>
      <c r="E114" s="1">
        <v>20000</v>
      </c>
    </row>
    <row r="115" spans="3:5" hidden="1">
      <c r="C115" s="1" t="s">
        <v>67</v>
      </c>
      <c r="E115" s="1">
        <v>10000</v>
      </c>
    </row>
    <row r="116" spans="3:5" hidden="1">
      <c r="C116" s="1" t="s">
        <v>68</v>
      </c>
      <c r="E116" s="1">
        <v>130000</v>
      </c>
    </row>
    <row r="117" spans="3:5" hidden="1">
      <c r="C117" s="1" t="s">
        <v>69</v>
      </c>
      <c r="E117" s="1">
        <v>65000</v>
      </c>
    </row>
    <row r="118" spans="3:5" hidden="1">
      <c r="C118" s="1" t="s">
        <v>70</v>
      </c>
      <c r="E118" s="1">
        <v>130000</v>
      </c>
    </row>
    <row r="119" spans="3:5" hidden="1">
      <c r="C119" s="1" t="s">
        <v>71</v>
      </c>
      <c r="E119" s="1">
        <v>65000</v>
      </c>
    </row>
    <row r="120" spans="3:5" hidden="1"/>
  </sheetData>
  <sheetProtection insertRows="0"/>
  <mergeCells count="147">
    <mergeCell ref="A2:V2"/>
    <mergeCell ref="P3:V3"/>
    <mergeCell ref="A6:B15"/>
    <mergeCell ref="D6:U6"/>
    <mergeCell ref="D7:U7"/>
    <mergeCell ref="D8:U8"/>
    <mergeCell ref="D9:U9"/>
    <mergeCell ref="D10:U10"/>
    <mergeCell ref="C11:C13"/>
    <mergeCell ref="E11:K11"/>
    <mergeCell ref="D15:U15"/>
    <mergeCell ref="B17:S17"/>
    <mergeCell ref="C18:S18"/>
    <mergeCell ref="C20:V20"/>
    <mergeCell ref="C21:S21"/>
    <mergeCell ref="C22:V22"/>
    <mergeCell ref="L11:O11"/>
    <mergeCell ref="Q11:U11"/>
    <mergeCell ref="D12:U12"/>
    <mergeCell ref="D13:U13"/>
    <mergeCell ref="D14:N14"/>
    <mergeCell ref="O14:P14"/>
    <mergeCell ref="Q14:U14"/>
    <mergeCell ref="C28:D28"/>
    <mergeCell ref="C29:D29"/>
    <mergeCell ref="C30:D30"/>
    <mergeCell ref="C31:D31"/>
    <mergeCell ref="C32:D32"/>
    <mergeCell ref="C33:D33"/>
    <mergeCell ref="C23:V23"/>
    <mergeCell ref="A24:V24"/>
    <mergeCell ref="B26:B27"/>
    <mergeCell ref="C26:D27"/>
    <mergeCell ref="E26:N27"/>
    <mergeCell ref="O26:O27"/>
    <mergeCell ref="P26:P27"/>
    <mergeCell ref="Q26:R26"/>
    <mergeCell ref="S26:S27"/>
    <mergeCell ref="T26:U27"/>
    <mergeCell ref="P38:P39"/>
    <mergeCell ref="Q38:R38"/>
    <mergeCell ref="S38:S39"/>
    <mergeCell ref="T38:U39"/>
    <mergeCell ref="C40:D40"/>
    <mergeCell ref="C41:D41"/>
    <mergeCell ref="C34:D34"/>
    <mergeCell ref="B35:D35"/>
    <mergeCell ref="E35:L35"/>
    <mergeCell ref="M35:O35"/>
    <mergeCell ref="B38:B39"/>
    <mergeCell ref="C38:D39"/>
    <mergeCell ref="E38:N39"/>
    <mergeCell ref="O38:O39"/>
    <mergeCell ref="E47:L47"/>
    <mergeCell ref="M47:O47"/>
    <mergeCell ref="B50:B51"/>
    <mergeCell ref="C50:C51"/>
    <mergeCell ref="E50:N51"/>
    <mergeCell ref="O50:P51"/>
    <mergeCell ref="C42:D42"/>
    <mergeCell ref="C43:D43"/>
    <mergeCell ref="C44:D44"/>
    <mergeCell ref="C45:D45"/>
    <mergeCell ref="C46:D46"/>
    <mergeCell ref="B47:D47"/>
    <mergeCell ref="E54:N54"/>
    <mergeCell ref="O54:P54"/>
    <mergeCell ref="R54:S54"/>
    <mergeCell ref="E55:N55"/>
    <mergeCell ref="O55:P55"/>
    <mergeCell ref="R55:S55"/>
    <mergeCell ref="Q50:Q51"/>
    <mergeCell ref="R50:T51"/>
    <mergeCell ref="E52:N52"/>
    <mergeCell ref="O52:P52"/>
    <mergeCell ref="R52:S52"/>
    <mergeCell ref="E53:N53"/>
    <mergeCell ref="O53:P53"/>
    <mergeCell ref="R53:S53"/>
    <mergeCell ref="D63:E63"/>
    <mergeCell ref="P63:Q63"/>
    <mergeCell ref="R63:S63"/>
    <mergeCell ref="D64:E64"/>
    <mergeCell ref="P64:Q64"/>
    <mergeCell ref="R64:S64"/>
    <mergeCell ref="B56:G56"/>
    <mergeCell ref="H56:L56"/>
    <mergeCell ref="D62:E62"/>
    <mergeCell ref="F62:O62"/>
    <mergeCell ref="P62:Q62"/>
    <mergeCell ref="R62:S62"/>
    <mergeCell ref="D67:E67"/>
    <mergeCell ref="P67:Q67"/>
    <mergeCell ref="R67:S67"/>
    <mergeCell ref="D68:E68"/>
    <mergeCell ref="P68:Q68"/>
    <mergeCell ref="R68:S68"/>
    <mergeCell ref="D65:E65"/>
    <mergeCell ref="P65:Q65"/>
    <mergeCell ref="R65:S65"/>
    <mergeCell ref="D66:E66"/>
    <mergeCell ref="P66:Q66"/>
    <mergeCell ref="R66:S66"/>
    <mergeCell ref="D71:E71"/>
    <mergeCell ref="P71:Q71"/>
    <mergeCell ref="R71:S71"/>
    <mergeCell ref="D72:E72"/>
    <mergeCell ref="P72:Q72"/>
    <mergeCell ref="R72:S72"/>
    <mergeCell ref="D69:E69"/>
    <mergeCell ref="P69:Q69"/>
    <mergeCell ref="R69:S69"/>
    <mergeCell ref="D70:E70"/>
    <mergeCell ref="P70:Q70"/>
    <mergeCell ref="R70:S70"/>
    <mergeCell ref="Q75:R75"/>
    <mergeCell ref="P78:P80"/>
    <mergeCell ref="Q78:S80"/>
    <mergeCell ref="T78:T80"/>
    <mergeCell ref="A82:T82"/>
    <mergeCell ref="C85:N85"/>
    <mergeCell ref="O85:S85"/>
    <mergeCell ref="B73:E73"/>
    <mergeCell ref="F73:K73"/>
    <mergeCell ref="L73:O73"/>
    <mergeCell ref="P73:Q73"/>
    <mergeCell ref="R73:S73"/>
    <mergeCell ref="B74:E74"/>
    <mergeCell ref="F74:K74"/>
    <mergeCell ref="L74:O74"/>
    <mergeCell ref="P74:Q74"/>
    <mergeCell ref="R74:S74"/>
    <mergeCell ref="C101:T101"/>
    <mergeCell ref="C91:N91"/>
    <mergeCell ref="O91:S91"/>
    <mergeCell ref="E92:N92"/>
    <mergeCell ref="O92:P92"/>
    <mergeCell ref="Q92:S92"/>
    <mergeCell ref="C100:V100"/>
    <mergeCell ref="E86:N86"/>
    <mergeCell ref="O86:P86"/>
    <mergeCell ref="Q86:S86"/>
    <mergeCell ref="C88:N88"/>
    <mergeCell ref="O88:S88"/>
    <mergeCell ref="E89:N89"/>
    <mergeCell ref="O89:P89"/>
    <mergeCell ref="Q89:S89"/>
  </mergeCells>
  <phoneticPr fontId="3"/>
  <dataValidations count="4">
    <dataValidation imeMode="halfKatakana" allowBlank="1" showInputMessage="1" showErrorMessage="1" sqref="D9:U9" xr:uid="{6920F48A-98C3-4A4F-842F-D181984F4343}"/>
    <dataValidation imeMode="fullAlpha" allowBlank="1" showInputMessage="1" showErrorMessage="1" sqref="E11" xr:uid="{95FA863F-80D3-4CC0-A279-D5E953BBD78F}"/>
    <dataValidation imeMode="fullKatakana" allowBlank="1" showInputMessage="1" showErrorMessage="1" sqref="D6:U6" xr:uid="{C7570789-9051-422A-BC4C-206C2CECFF83}"/>
    <dataValidation type="list" allowBlank="1" showInputMessage="1" showErrorMessage="1" sqref="Q11:U11" xr:uid="{4766C9AF-7778-45E6-8139-F4DB3E2EA9AD}">
      <formula1>"都・道・府・県,都,道,府,県"</formula1>
    </dataValidation>
  </dataValidations>
  <hyperlinks>
    <hyperlink ref="D15" r:id="rId1" xr:uid="{E12ADBE2-F828-4491-858C-659F18285F15}"/>
  </hyperlinks>
  <pageMargins left="0.7" right="0.7" top="0.75" bottom="0.75" header="0.3" footer="0.3"/>
  <pageSetup paperSize="9" scale="51" orientation="portrait" r:id="rId2"/>
  <colBreaks count="1" manualBreakCount="1">
    <brk id="22" max="1048575" man="1"/>
  </colBreaks>
  <ignoredErrors>
    <ignoredError sqref="E28:N28"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xdr:col>
                    <xdr:colOff>47625</xdr:colOff>
                    <xdr:row>102</xdr:row>
                    <xdr:rowOff>0</xdr:rowOff>
                  </from>
                  <to>
                    <xdr:col>2</xdr:col>
                    <xdr:colOff>57150</xdr:colOff>
                    <xdr:row>102</xdr:row>
                    <xdr:rowOff>200025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xdr:col>
                    <xdr:colOff>47625</xdr:colOff>
                    <xdr:row>17</xdr:row>
                    <xdr:rowOff>28575</xdr:rowOff>
                  </from>
                  <to>
                    <xdr:col>2</xdr:col>
                    <xdr:colOff>57150</xdr:colOff>
                    <xdr:row>18</xdr:row>
                    <xdr:rowOff>9525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xdr:col>
                    <xdr:colOff>38100</xdr:colOff>
                    <xdr:row>21</xdr:row>
                    <xdr:rowOff>28575</xdr:rowOff>
                  </from>
                  <to>
                    <xdr:col>2</xdr:col>
                    <xdr:colOff>38100</xdr:colOff>
                    <xdr:row>22</xdr:row>
                    <xdr:rowOff>9525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1</xdr:col>
                    <xdr:colOff>38100</xdr:colOff>
                    <xdr:row>18</xdr:row>
                    <xdr:rowOff>28575</xdr:rowOff>
                  </from>
                  <to>
                    <xdr:col>2</xdr:col>
                    <xdr:colOff>38100</xdr:colOff>
                    <xdr:row>19</xdr:row>
                    <xdr:rowOff>28575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xdr:col>
                    <xdr:colOff>38100</xdr:colOff>
                    <xdr:row>19</xdr:row>
                    <xdr:rowOff>28575</xdr:rowOff>
                  </from>
                  <to>
                    <xdr:col>2</xdr:col>
                    <xdr:colOff>104775</xdr:colOff>
                    <xdr:row>20</xdr:row>
                    <xdr:rowOff>180975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1</xdr:col>
                    <xdr:colOff>47625</xdr:colOff>
                    <xdr:row>102</xdr:row>
                    <xdr:rowOff>0</xdr:rowOff>
                  </from>
                  <to>
                    <xdr:col>2</xdr:col>
                    <xdr:colOff>57150</xdr:colOff>
                    <xdr:row>102</xdr:row>
                    <xdr:rowOff>200025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1</xdr:col>
                    <xdr:colOff>38100</xdr:colOff>
                    <xdr:row>22</xdr:row>
                    <xdr:rowOff>161925</xdr:rowOff>
                  </from>
                  <to>
                    <xdr:col>2</xdr:col>
                    <xdr:colOff>38100</xdr:colOff>
                    <xdr:row>23</xdr:row>
                    <xdr:rowOff>152400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1</xdr:col>
                    <xdr:colOff>47625</xdr:colOff>
                    <xdr:row>99</xdr:row>
                    <xdr:rowOff>142875</xdr:rowOff>
                  </from>
                  <to>
                    <xdr:col>2</xdr:col>
                    <xdr:colOff>66675</xdr:colOff>
                    <xdr:row>100</xdr:row>
                    <xdr:rowOff>85725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1</xdr:col>
                    <xdr:colOff>47625</xdr:colOff>
                    <xdr:row>99</xdr:row>
                    <xdr:rowOff>390525</xdr:rowOff>
                  </from>
                  <to>
                    <xdr:col>2</xdr:col>
                    <xdr:colOff>66675</xdr:colOff>
                    <xdr:row>101</xdr:row>
                    <xdr:rowOff>28575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1</xdr:col>
                    <xdr:colOff>66675</xdr:colOff>
                    <xdr:row>100</xdr:row>
                    <xdr:rowOff>447675</xdr:rowOff>
                  </from>
                  <to>
                    <xdr:col>2</xdr:col>
                    <xdr:colOff>66675</xdr:colOff>
                    <xdr:row>102</xdr:row>
                    <xdr:rowOff>9525</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1</xdr:col>
                    <xdr:colOff>28575</xdr:colOff>
                    <xdr:row>20</xdr:row>
                    <xdr:rowOff>28575</xdr:rowOff>
                  </from>
                  <to>
                    <xdr:col>2</xdr:col>
                    <xdr:colOff>28575</xdr:colOff>
                    <xdr:row>21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AD4A73CA-85BE-466D-9D23-5A9B67FA8E5D}">
          <x14:formula1>
            <xm:f>'参照先（燃料費）'!$E$3:$E$5</xm:f>
          </x14:formula1>
          <xm:sqref>R63:S72</xm:sqref>
        </x14:dataValidation>
        <x14:dataValidation type="list" allowBlank="1" showInputMessage="1" showErrorMessage="1" xr:uid="{16AFB8F9-719E-44DD-BA5A-1979C8197855}">
          <x14:formula1>
            <xm:f>'参照先（燃料費）'!$A$3:$A$62</xm:f>
          </x14:formula1>
          <xm:sqref>P40 P63:P72</xm:sqref>
        </x14:dataValidation>
        <x14:dataValidation type="list" allowBlank="1" showInputMessage="1" showErrorMessage="1" xr:uid="{E88AD4C3-301E-4FF6-86A2-78C517B1ED48}">
          <x14:formula1>
            <xm:f>'参照先（光熱費）'!$A$2:$A$62</xm:f>
          </x14:formula1>
          <xm:sqref>P28:P34 P41:P46</xm:sqref>
        </x14:dataValidation>
        <x14:dataValidation type="list" allowBlank="1" showInputMessage="1" showErrorMessage="1" xr:uid="{DFB81ACE-CB94-42CA-88E5-EA0BD4256A4A}">
          <x14:formula1>
            <xm:f>'参照先（光熱費）'!$E$2:$E$4</xm:f>
          </x14:formula1>
          <xm:sqref>O28:O34 O40:O46</xm:sqref>
        </x14:dataValidation>
        <x14:dataValidation type="list" allowBlank="1" showInputMessage="1" showErrorMessage="1" xr:uid="{F65F9783-8EA6-4A83-931B-20C756DB96A6}">
          <x14:formula1>
            <xm:f>'参照先（食材費）'!#REF!</xm:f>
          </x14:formula1>
          <xm:sqref>E52:N55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510-CDB4-4BC1-8E3A-607CEC05D236}">
  <sheetPr>
    <pageSetUpPr fitToPage="1"/>
  </sheetPr>
  <dimension ref="A1:E62"/>
  <sheetViews>
    <sheetView workbookViewId="0">
      <selection activeCell="D3" sqref="D3"/>
    </sheetView>
  </sheetViews>
  <sheetFormatPr defaultRowHeight="18.75"/>
  <cols>
    <col min="1" max="1" width="29.625" customWidth="1"/>
  </cols>
  <sheetData>
    <row r="1" spans="1:5">
      <c r="A1" t="s">
        <v>128</v>
      </c>
      <c r="B1" t="s">
        <v>129</v>
      </c>
    </row>
    <row r="3" spans="1:5">
      <c r="A3" s="47" t="s">
        <v>72</v>
      </c>
      <c r="B3">
        <v>12000</v>
      </c>
      <c r="C3" t="s">
        <v>131</v>
      </c>
      <c r="E3" t="s">
        <v>138</v>
      </c>
    </row>
    <row r="4" spans="1:5">
      <c r="A4" s="47" t="s">
        <v>73</v>
      </c>
      <c r="B4">
        <v>12000</v>
      </c>
      <c r="C4" t="s">
        <v>131</v>
      </c>
      <c r="E4" t="s">
        <v>139</v>
      </c>
    </row>
    <row r="5" spans="1:5">
      <c r="A5" s="47" t="s">
        <v>74</v>
      </c>
      <c r="B5">
        <v>12000</v>
      </c>
      <c r="C5" t="s">
        <v>131</v>
      </c>
    </row>
    <row r="6" spans="1:5">
      <c r="A6" s="47" t="s">
        <v>75</v>
      </c>
      <c r="B6">
        <v>12000</v>
      </c>
      <c r="C6" t="s">
        <v>131</v>
      </c>
    </row>
    <row r="7" spans="1:5">
      <c r="A7" s="47" t="s">
        <v>76</v>
      </c>
      <c r="B7">
        <v>12000</v>
      </c>
      <c r="C7" t="s">
        <v>131</v>
      </c>
    </row>
    <row r="8" spans="1:5">
      <c r="A8" s="47" t="s">
        <v>77</v>
      </c>
      <c r="B8">
        <v>12000</v>
      </c>
      <c r="C8" t="s">
        <v>131</v>
      </c>
    </row>
    <row r="9" spans="1:5">
      <c r="A9" s="47" t="s">
        <v>78</v>
      </c>
      <c r="B9">
        <v>12000</v>
      </c>
      <c r="C9" t="s">
        <v>131</v>
      </c>
    </row>
    <row r="10" spans="1:5">
      <c r="A10" s="47" t="s">
        <v>79</v>
      </c>
      <c r="B10">
        <v>12000</v>
      </c>
      <c r="C10" t="s">
        <v>131</v>
      </c>
    </row>
    <row r="11" spans="1:5">
      <c r="A11" s="47" t="s">
        <v>80</v>
      </c>
      <c r="B11">
        <v>6000</v>
      </c>
      <c r="C11" t="s">
        <v>131</v>
      </c>
    </row>
    <row r="12" spans="1:5">
      <c r="A12" s="47" t="s">
        <v>81</v>
      </c>
      <c r="B12">
        <v>6000</v>
      </c>
      <c r="C12" t="s">
        <v>131</v>
      </c>
    </row>
    <row r="13" spans="1:5">
      <c r="A13" s="47" t="s">
        <v>82</v>
      </c>
      <c r="B13">
        <v>6000</v>
      </c>
      <c r="C13" t="s">
        <v>131</v>
      </c>
    </row>
    <row r="14" spans="1:5">
      <c r="A14" s="47" t="s">
        <v>156</v>
      </c>
      <c r="B14">
        <v>6000</v>
      </c>
      <c r="C14" t="s">
        <v>131</v>
      </c>
    </row>
    <row r="15" spans="1:5">
      <c r="A15" s="47" t="s">
        <v>83</v>
      </c>
      <c r="B15">
        <v>6000</v>
      </c>
      <c r="C15" t="s">
        <v>131</v>
      </c>
    </row>
    <row r="16" spans="1:5">
      <c r="A16" s="47" t="s">
        <v>84</v>
      </c>
      <c r="B16">
        <v>6000</v>
      </c>
      <c r="C16" t="s">
        <v>131</v>
      </c>
    </row>
    <row r="17" spans="1:3">
      <c r="A17" s="47" t="s">
        <v>85</v>
      </c>
      <c r="B17">
        <v>6000</v>
      </c>
      <c r="C17" t="s">
        <v>131</v>
      </c>
    </row>
    <row r="18" spans="1:3">
      <c r="A18" s="47" t="s">
        <v>86</v>
      </c>
      <c r="B18">
        <v>6000</v>
      </c>
      <c r="C18" t="s">
        <v>131</v>
      </c>
    </row>
    <row r="19" spans="1:3">
      <c r="A19" s="47" t="s">
        <v>87</v>
      </c>
      <c r="B19">
        <v>6000</v>
      </c>
      <c r="C19" t="s">
        <v>131</v>
      </c>
    </row>
    <row r="20" spans="1:3">
      <c r="A20" s="47" t="s">
        <v>88</v>
      </c>
      <c r="B20">
        <v>42000</v>
      </c>
      <c r="C20" t="s">
        <v>132</v>
      </c>
    </row>
    <row r="21" spans="1:3">
      <c r="A21" s="47" t="s">
        <v>89</v>
      </c>
      <c r="B21">
        <v>42000</v>
      </c>
      <c r="C21" t="s">
        <v>132</v>
      </c>
    </row>
    <row r="22" spans="1:3">
      <c r="A22" s="47" t="s">
        <v>90</v>
      </c>
      <c r="B22">
        <v>42000</v>
      </c>
      <c r="C22" t="s">
        <v>132</v>
      </c>
    </row>
    <row r="23" spans="1:3">
      <c r="A23" s="47" t="s">
        <v>91</v>
      </c>
      <c r="B23">
        <v>42000</v>
      </c>
      <c r="C23" t="s">
        <v>132</v>
      </c>
    </row>
    <row r="24" spans="1:3">
      <c r="A24" s="47" t="s">
        <v>92</v>
      </c>
      <c r="B24">
        <v>42000</v>
      </c>
      <c r="C24" t="s">
        <v>132</v>
      </c>
    </row>
    <row r="25" spans="1:3">
      <c r="A25" s="47" t="s">
        <v>93</v>
      </c>
      <c r="B25">
        <v>42000</v>
      </c>
      <c r="C25" t="s">
        <v>132</v>
      </c>
    </row>
    <row r="26" spans="1:3">
      <c r="A26" s="47" t="s">
        <v>94</v>
      </c>
      <c r="B26">
        <v>42000</v>
      </c>
      <c r="C26" t="s">
        <v>132</v>
      </c>
    </row>
    <row r="27" spans="1:3">
      <c r="A27" s="47" t="s">
        <v>95</v>
      </c>
      <c r="B27">
        <v>42000</v>
      </c>
      <c r="C27" t="s">
        <v>132</v>
      </c>
    </row>
    <row r="28" spans="1:3">
      <c r="A28" s="47" t="s">
        <v>96</v>
      </c>
      <c r="B28">
        <v>42000</v>
      </c>
      <c r="C28" t="s">
        <v>132</v>
      </c>
    </row>
    <row r="29" spans="1:3">
      <c r="A29" s="47" t="s">
        <v>97</v>
      </c>
      <c r="B29">
        <v>42000</v>
      </c>
      <c r="C29" t="s">
        <v>132</v>
      </c>
    </row>
    <row r="30" spans="1:3">
      <c r="A30" s="47" t="s">
        <v>98</v>
      </c>
      <c r="B30">
        <v>42000</v>
      </c>
      <c r="C30" t="s">
        <v>132</v>
      </c>
    </row>
    <row r="31" spans="1:3">
      <c r="A31" s="47" t="s">
        <v>99</v>
      </c>
      <c r="B31">
        <v>42000</v>
      </c>
      <c r="C31" t="s">
        <v>132</v>
      </c>
    </row>
    <row r="32" spans="1:3">
      <c r="A32" s="47" t="s">
        <v>100</v>
      </c>
      <c r="B32">
        <v>42000</v>
      </c>
      <c r="C32" t="s">
        <v>132</v>
      </c>
    </row>
    <row r="33" spans="1:3">
      <c r="A33" s="47" t="s">
        <v>133</v>
      </c>
      <c r="B33">
        <v>6000</v>
      </c>
      <c r="C33" t="s">
        <v>131</v>
      </c>
    </row>
    <row r="34" spans="1:3">
      <c r="A34" s="47" t="s">
        <v>101</v>
      </c>
      <c r="B34">
        <v>6000</v>
      </c>
      <c r="C34" t="s">
        <v>131</v>
      </c>
    </row>
    <row r="35" spans="1:3">
      <c r="A35" s="47" t="s">
        <v>102</v>
      </c>
      <c r="B35">
        <v>6000</v>
      </c>
      <c r="C35" t="s">
        <v>131</v>
      </c>
    </row>
    <row r="36" spans="1:3">
      <c r="A36" s="47" t="s">
        <v>103</v>
      </c>
      <c r="B36">
        <v>6000</v>
      </c>
      <c r="C36" t="s">
        <v>131</v>
      </c>
    </row>
    <row r="37" spans="1:3">
      <c r="A37" s="47" t="s">
        <v>104</v>
      </c>
      <c r="B37">
        <v>6000</v>
      </c>
      <c r="C37" t="s">
        <v>131</v>
      </c>
    </row>
    <row r="38" spans="1:3">
      <c r="A38" s="47" t="s">
        <v>105</v>
      </c>
      <c r="B38">
        <v>6000</v>
      </c>
      <c r="C38" t="s">
        <v>131</v>
      </c>
    </row>
    <row r="39" spans="1:3">
      <c r="A39" s="47" t="s">
        <v>106</v>
      </c>
      <c r="B39">
        <v>6000</v>
      </c>
      <c r="C39" t="s">
        <v>131</v>
      </c>
    </row>
    <row r="40" spans="1:3">
      <c r="A40" s="47" t="s">
        <v>107</v>
      </c>
      <c r="B40">
        <v>6000</v>
      </c>
      <c r="C40" t="s">
        <v>131</v>
      </c>
    </row>
    <row r="41" spans="1:3">
      <c r="A41" s="47" t="s">
        <v>108</v>
      </c>
      <c r="B41">
        <v>3000</v>
      </c>
      <c r="C41" t="s">
        <v>131</v>
      </c>
    </row>
    <row r="42" spans="1:3">
      <c r="A42" s="47" t="s">
        <v>109</v>
      </c>
      <c r="B42">
        <v>3000</v>
      </c>
      <c r="C42" t="s">
        <v>131</v>
      </c>
    </row>
    <row r="43" spans="1:3">
      <c r="A43" s="47" t="s">
        <v>157</v>
      </c>
      <c r="B43">
        <v>3000</v>
      </c>
      <c r="C43" t="s">
        <v>131</v>
      </c>
    </row>
    <row r="44" spans="1:3">
      <c r="A44" s="47" t="s">
        <v>158</v>
      </c>
      <c r="B44">
        <v>3000</v>
      </c>
      <c r="C44" t="s">
        <v>131</v>
      </c>
    </row>
    <row r="45" spans="1:3">
      <c r="A45" s="47" t="s">
        <v>110</v>
      </c>
      <c r="B45">
        <v>3000</v>
      </c>
      <c r="C45" t="s">
        <v>131</v>
      </c>
    </row>
    <row r="46" spans="1:3">
      <c r="A46" s="47" t="s">
        <v>111</v>
      </c>
      <c r="B46">
        <v>3000</v>
      </c>
      <c r="C46" t="s">
        <v>131</v>
      </c>
    </row>
    <row r="47" spans="1:3">
      <c r="A47" s="47" t="s">
        <v>112</v>
      </c>
      <c r="B47">
        <v>3000</v>
      </c>
      <c r="C47" t="s">
        <v>131</v>
      </c>
    </row>
    <row r="48" spans="1:3">
      <c r="A48" s="47" t="s">
        <v>113</v>
      </c>
      <c r="B48">
        <v>3000</v>
      </c>
      <c r="C48" t="s">
        <v>131</v>
      </c>
    </row>
    <row r="49" spans="1:3">
      <c r="A49" s="47" t="s">
        <v>114</v>
      </c>
      <c r="B49">
        <v>3000</v>
      </c>
      <c r="C49" t="s">
        <v>131</v>
      </c>
    </row>
    <row r="50" spans="1:3">
      <c r="A50" s="47" t="s">
        <v>115</v>
      </c>
      <c r="B50">
        <v>21000</v>
      </c>
      <c r="C50" t="s">
        <v>132</v>
      </c>
    </row>
    <row r="51" spans="1:3">
      <c r="A51" s="47" t="s">
        <v>116</v>
      </c>
      <c r="B51">
        <v>21000</v>
      </c>
      <c r="C51" t="s">
        <v>132</v>
      </c>
    </row>
    <row r="52" spans="1:3">
      <c r="A52" s="47" t="s">
        <v>117</v>
      </c>
      <c r="B52">
        <v>21000</v>
      </c>
      <c r="C52" t="s">
        <v>132</v>
      </c>
    </row>
    <row r="53" spans="1:3">
      <c r="A53" s="47" t="s">
        <v>118</v>
      </c>
      <c r="B53">
        <v>21000</v>
      </c>
      <c r="C53" t="s">
        <v>132</v>
      </c>
    </row>
    <row r="54" spans="1:3">
      <c r="A54" s="47" t="s">
        <v>119</v>
      </c>
      <c r="B54">
        <v>21000</v>
      </c>
      <c r="C54" t="s">
        <v>132</v>
      </c>
    </row>
    <row r="55" spans="1:3">
      <c r="A55" s="47" t="s">
        <v>120</v>
      </c>
      <c r="B55">
        <v>21000</v>
      </c>
      <c r="C55" t="s">
        <v>132</v>
      </c>
    </row>
    <row r="56" spans="1:3">
      <c r="A56" s="47" t="s">
        <v>121</v>
      </c>
      <c r="B56">
        <v>21000</v>
      </c>
      <c r="C56" t="s">
        <v>132</v>
      </c>
    </row>
    <row r="57" spans="1:3">
      <c r="A57" s="47" t="s">
        <v>122</v>
      </c>
      <c r="B57">
        <v>21000</v>
      </c>
      <c r="C57" t="s">
        <v>132</v>
      </c>
    </row>
    <row r="58" spans="1:3">
      <c r="A58" s="47" t="s">
        <v>123</v>
      </c>
      <c r="B58">
        <v>21000</v>
      </c>
      <c r="C58" t="s">
        <v>132</v>
      </c>
    </row>
    <row r="59" spans="1:3">
      <c r="A59" s="47" t="s">
        <v>124</v>
      </c>
      <c r="B59">
        <v>21000</v>
      </c>
      <c r="C59" t="s">
        <v>132</v>
      </c>
    </row>
    <row r="60" spans="1:3">
      <c r="A60" s="47" t="s">
        <v>125</v>
      </c>
      <c r="B60">
        <v>21000</v>
      </c>
      <c r="C60" t="s">
        <v>132</v>
      </c>
    </row>
    <row r="61" spans="1:3">
      <c r="A61" s="47" t="s">
        <v>126</v>
      </c>
      <c r="B61">
        <v>21000</v>
      </c>
      <c r="C61" t="s">
        <v>132</v>
      </c>
    </row>
    <row r="62" spans="1:3">
      <c r="A62" s="47" t="s">
        <v>127</v>
      </c>
      <c r="B62">
        <v>21000</v>
      </c>
      <c r="C62" t="s">
        <v>132</v>
      </c>
    </row>
  </sheetData>
  <sheetProtection algorithmName="SHA-512" hashValue="YnTQQvtIb01fLdAWTpLokiOgKRLUT1lwTL03DGSw1UAI+bhSb1Rej3fQEyoxfrTiTmnLjp9vFrxspfnwItGY2A==" saltValue="zEYFnDPvRWd2MgN4+6pfbA==" spinCount="100000" sheet="1" objects="1" scenarios="1"/>
  <phoneticPr fontId="3"/>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893A-9DD2-47DA-87E3-0BA4B83351E3}">
  <dimension ref="A1:C67"/>
  <sheetViews>
    <sheetView workbookViewId="0"/>
  </sheetViews>
  <sheetFormatPr defaultRowHeight="18.75"/>
  <cols>
    <col min="1" max="1" width="29.625" customWidth="1"/>
  </cols>
  <sheetData>
    <row r="1" spans="1:3">
      <c r="A1" t="s">
        <v>128</v>
      </c>
      <c r="B1" t="s">
        <v>129</v>
      </c>
    </row>
    <row r="3" spans="1:3">
      <c r="A3" s="47" t="s">
        <v>72</v>
      </c>
      <c r="B3">
        <v>18000</v>
      </c>
      <c r="C3" t="s">
        <v>131</v>
      </c>
    </row>
    <row r="4" spans="1:3">
      <c r="A4" s="47" t="s">
        <v>73</v>
      </c>
      <c r="B4">
        <v>18000</v>
      </c>
      <c r="C4" t="s">
        <v>131</v>
      </c>
    </row>
    <row r="5" spans="1:3">
      <c r="A5" s="47" t="s">
        <v>74</v>
      </c>
      <c r="B5">
        <v>18000</v>
      </c>
      <c r="C5" t="s">
        <v>131</v>
      </c>
    </row>
    <row r="6" spans="1:3">
      <c r="A6" s="47" t="s">
        <v>75</v>
      </c>
      <c r="B6">
        <v>18000</v>
      </c>
      <c r="C6" t="s">
        <v>131</v>
      </c>
    </row>
    <row r="7" spans="1:3">
      <c r="A7" s="47" t="s">
        <v>76</v>
      </c>
      <c r="B7">
        <v>18000</v>
      </c>
      <c r="C7" t="s">
        <v>131</v>
      </c>
    </row>
    <row r="8" spans="1:3">
      <c r="A8" s="47" t="s">
        <v>77</v>
      </c>
      <c r="B8">
        <v>18000</v>
      </c>
      <c r="C8" t="s">
        <v>131</v>
      </c>
    </row>
    <row r="9" spans="1:3">
      <c r="A9" s="47" t="s">
        <v>78</v>
      </c>
      <c r="B9">
        <v>18000</v>
      </c>
      <c r="C9" t="s">
        <v>131</v>
      </c>
    </row>
    <row r="10" spans="1:3">
      <c r="A10" s="47" t="s">
        <v>79</v>
      </c>
      <c r="B10">
        <v>18000</v>
      </c>
      <c r="C10" t="s">
        <v>131</v>
      </c>
    </row>
    <row r="11" spans="1:3">
      <c r="A11" s="47" t="s">
        <v>80</v>
      </c>
      <c r="B11">
        <v>6000</v>
      </c>
      <c r="C11" t="s">
        <v>131</v>
      </c>
    </row>
    <row r="12" spans="1:3">
      <c r="A12" s="47" t="s">
        <v>81</v>
      </c>
      <c r="B12">
        <v>6000</v>
      </c>
      <c r="C12" t="s">
        <v>131</v>
      </c>
    </row>
    <row r="13" spans="1:3">
      <c r="A13" s="47" t="s">
        <v>82</v>
      </c>
      <c r="B13">
        <v>6000</v>
      </c>
      <c r="C13" t="s">
        <v>131</v>
      </c>
    </row>
    <row r="14" spans="1:3">
      <c r="A14" s="47" t="s">
        <v>156</v>
      </c>
      <c r="B14">
        <v>6000</v>
      </c>
      <c r="C14" t="s">
        <v>131</v>
      </c>
    </row>
    <row r="15" spans="1:3">
      <c r="A15" s="47" t="s">
        <v>83</v>
      </c>
      <c r="B15">
        <v>6000</v>
      </c>
      <c r="C15" t="s">
        <v>131</v>
      </c>
    </row>
    <row r="16" spans="1:3">
      <c r="A16" s="47" t="s">
        <v>84</v>
      </c>
      <c r="B16">
        <v>6000</v>
      </c>
      <c r="C16" t="s">
        <v>131</v>
      </c>
    </row>
    <row r="17" spans="1:3">
      <c r="A17" s="47" t="s">
        <v>85</v>
      </c>
      <c r="B17">
        <v>6000</v>
      </c>
      <c r="C17" t="s">
        <v>131</v>
      </c>
    </row>
    <row r="18" spans="1:3">
      <c r="A18" s="47" t="s">
        <v>86</v>
      </c>
      <c r="B18">
        <v>6000</v>
      </c>
      <c r="C18" t="s">
        <v>131</v>
      </c>
    </row>
    <row r="19" spans="1:3">
      <c r="A19" s="47" t="s">
        <v>133</v>
      </c>
      <c r="B19">
        <v>9000</v>
      </c>
      <c r="C19" t="s">
        <v>131</v>
      </c>
    </row>
    <row r="20" spans="1:3">
      <c r="A20" s="47" t="s">
        <v>228</v>
      </c>
      <c r="B20">
        <v>9000</v>
      </c>
      <c r="C20" t="s">
        <v>131</v>
      </c>
    </row>
    <row r="21" spans="1:3">
      <c r="A21" s="47" t="s">
        <v>229</v>
      </c>
      <c r="B21">
        <v>9000</v>
      </c>
      <c r="C21" t="s">
        <v>131</v>
      </c>
    </row>
    <row r="22" spans="1:3">
      <c r="A22" s="47" t="s">
        <v>230</v>
      </c>
      <c r="B22">
        <v>9000</v>
      </c>
      <c r="C22" t="s">
        <v>131</v>
      </c>
    </row>
    <row r="23" spans="1:3">
      <c r="A23" s="47" t="s">
        <v>231</v>
      </c>
      <c r="B23">
        <v>9000</v>
      </c>
      <c r="C23" t="s">
        <v>131</v>
      </c>
    </row>
    <row r="24" spans="1:3">
      <c r="A24" s="47" t="s">
        <v>232</v>
      </c>
      <c r="B24">
        <v>9000</v>
      </c>
      <c r="C24" t="s">
        <v>131</v>
      </c>
    </row>
    <row r="25" spans="1:3">
      <c r="A25" s="47" t="s">
        <v>233</v>
      </c>
      <c r="B25">
        <v>9000</v>
      </c>
      <c r="C25" t="s">
        <v>131</v>
      </c>
    </row>
    <row r="26" spans="1:3">
      <c r="A26" s="47" t="s">
        <v>234</v>
      </c>
      <c r="B26">
        <v>9000</v>
      </c>
      <c r="C26" t="s">
        <v>131</v>
      </c>
    </row>
    <row r="27" spans="1:3">
      <c r="A27" s="47" t="s">
        <v>235</v>
      </c>
      <c r="B27">
        <v>3000</v>
      </c>
      <c r="C27" t="s">
        <v>131</v>
      </c>
    </row>
    <row r="28" spans="1:3">
      <c r="A28" s="47" t="s">
        <v>236</v>
      </c>
      <c r="B28">
        <v>3000</v>
      </c>
      <c r="C28" t="s">
        <v>131</v>
      </c>
    </row>
    <row r="29" spans="1:3">
      <c r="A29" s="47" t="s">
        <v>157</v>
      </c>
      <c r="B29">
        <v>3000</v>
      </c>
      <c r="C29" t="s">
        <v>131</v>
      </c>
    </row>
    <row r="30" spans="1:3">
      <c r="A30" s="47" t="s">
        <v>158</v>
      </c>
      <c r="B30">
        <v>3000</v>
      </c>
      <c r="C30" t="s">
        <v>131</v>
      </c>
    </row>
    <row r="31" spans="1:3">
      <c r="A31" s="47" t="s">
        <v>237</v>
      </c>
      <c r="B31">
        <v>3000</v>
      </c>
      <c r="C31" t="s">
        <v>131</v>
      </c>
    </row>
    <row r="32" spans="1:3">
      <c r="A32" s="47" t="s">
        <v>238</v>
      </c>
      <c r="B32">
        <v>3000</v>
      </c>
      <c r="C32" t="s">
        <v>131</v>
      </c>
    </row>
    <row r="33" spans="1:3">
      <c r="A33" s="47" t="s">
        <v>239</v>
      </c>
      <c r="B33">
        <v>3000</v>
      </c>
      <c r="C33" t="s">
        <v>131</v>
      </c>
    </row>
    <row r="34" spans="1:3">
      <c r="A34" s="47" t="s">
        <v>240</v>
      </c>
      <c r="B34">
        <v>3000</v>
      </c>
      <c r="C34" t="s">
        <v>131</v>
      </c>
    </row>
    <row r="35" spans="1:3">
      <c r="A35" s="47"/>
    </row>
    <row r="36" spans="1:3">
      <c r="A36" s="47"/>
    </row>
    <row r="37" spans="1:3">
      <c r="A37" s="47"/>
    </row>
    <row r="38" spans="1:3">
      <c r="A38" s="47"/>
    </row>
    <row r="39" spans="1:3">
      <c r="A39" s="47"/>
    </row>
    <row r="40" spans="1:3">
      <c r="A40" s="47"/>
    </row>
    <row r="41" spans="1:3">
      <c r="A41" s="47"/>
    </row>
    <row r="42" spans="1:3">
      <c r="A42" s="47"/>
    </row>
    <row r="43" spans="1:3">
      <c r="A43" s="47"/>
    </row>
    <row r="44" spans="1:3">
      <c r="A44" s="47"/>
    </row>
    <row r="45" spans="1:3">
      <c r="A45" s="47"/>
    </row>
    <row r="46" spans="1:3">
      <c r="A46" s="47"/>
    </row>
    <row r="47" spans="1:3">
      <c r="A47" s="47"/>
    </row>
    <row r="48" spans="1:3">
      <c r="A48" s="47"/>
    </row>
    <row r="49" spans="1:1">
      <c r="A49" s="47"/>
    </row>
    <row r="50" spans="1:1">
      <c r="A50" s="47"/>
    </row>
    <row r="51" spans="1:1">
      <c r="A51" s="47"/>
    </row>
    <row r="52" spans="1:1">
      <c r="A52" s="47"/>
    </row>
    <row r="53" spans="1:1">
      <c r="A53" s="47"/>
    </row>
    <row r="54" spans="1:1">
      <c r="A54" s="47"/>
    </row>
    <row r="55" spans="1:1">
      <c r="A55" s="47"/>
    </row>
    <row r="56" spans="1:1">
      <c r="A56" s="47"/>
    </row>
    <row r="57" spans="1:1">
      <c r="A57" s="47"/>
    </row>
    <row r="58" spans="1:1">
      <c r="A58" s="47"/>
    </row>
    <row r="59" spans="1:1">
      <c r="A59" s="47"/>
    </row>
    <row r="60" spans="1:1">
      <c r="A60" s="47"/>
    </row>
    <row r="61" spans="1:1">
      <c r="A61" s="47"/>
    </row>
    <row r="62" spans="1:1">
      <c r="A62" s="47"/>
    </row>
    <row r="63" spans="1:1">
      <c r="A63" s="47"/>
    </row>
    <row r="64" spans="1:1">
      <c r="A64" s="47"/>
    </row>
    <row r="65" spans="1:1">
      <c r="A65" s="47"/>
    </row>
    <row r="66" spans="1:1">
      <c r="A66" s="47"/>
    </row>
    <row r="67" spans="1:1">
      <c r="A67" s="47"/>
    </row>
  </sheetData>
  <sheetProtection algorithmName="SHA-512" hashValue="lsDSxhQQeZknxbkwS+ETxlJUmdvQUQJBPqe5vnfUkICTMuSnQMzY83TcEQZXcnR1FfQrKcIW8FaXZxmN4znl2Q==" saltValue="p+tROLxIK+RcI3P8sqQz9g==" spinCount="100000" sheet="1" objects="1" scenarios="1"/>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5433-7AFC-4915-9657-D1EAF42A88E7}">
  <sheetPr>
    <pageSetUpPr fitToPage="1"/>
  </sheetPr>
  <dimension ref="A1:E62"/>
  <sheetViews>
    <sheetView workbookViewId="0"/>
  </sheetViews>
  <sheetFormatPr defaultRowHeight="18.75"/>
  <cols>
    <col min="1" max="1" width="33.25" customWidth="1"/>
    <col min="3" max="3" width="18.125" customWidth="1"/>
    <col min="4" max="4" width="9" customWidth="1"/>
  </cols>
  <sheetData>
    <row r="1" spans="1:5">
      <c r="A1" t="s">
        <v>128</v>
      </c>
    </row>
    <row r="3" spans="1:5">
      <c r="A3" s="47" t="s">
        <v>72</v>
      </c>
      <c r="C3" t="s">
        <v>254</v>
      </c>
      <c r="E3" t="s">
        <v>153</v>
      </c>
    </row>
    <row r="4" spans="1:5">
      <c r="A4" s="47" t="s">
        <v>73</v>
      </c>
      <c r="C4" t="s">
        <v>255</v>
      </c>
      <c r="E4" t="s">
        <v>154</v>
      </c>
    </row>
    <row r="5" spans="1:5">
      <c r="A5" s="47" t="s">
        <v>74</v>
      </c>
      <c r="C5" t="s">
        <v>256</v>
      </c>
      <c r="E5" t="s">
        <v>155</v>
      </c>
    </row>
    <row r="6" spans="1:5">
      <c r="A6" s="47" t="s">
        <v>75</v>
      </c>
      <c r="C6" t="s">
        <v>257</v>
      </c>
    </row>
    <row r="7" spans="1:5">
      <c r="A7" s="47" t="s">
        <v>76</v>
      </c>
    </row>
    <row r="8" spans="1:5">
      <c r="A8" s="47" t="s">
        <v>77</v>
      </c>
    </row>
    <row r="9" spans="1:5">
      <c r="A9" s="47" t="s">
        <v>78</v>
      </c>
    </row>
    <row r="10" spans="1:5">
      <c r="A10" s="47" t="s">
        <v>79</v>
      </c>
    </row>
    <row r="11" spans="1:5">
      <c r="A11" s="47" t="s">
        <v>80</v>
      </c>
    </row>
    <row r="12" spans="1:5">
      <c r="A12" s="47" t="s">
        <v>81</v>
      </c>
    </row>
    <row r="13" spans="1:5">
      <c r="A13" s="47" t="s">
        <v>82</v>
      </c>
    </row>
    <row r="14" spans="1:5">
      <c r="A14" s="47" t="s">
        <v>156</v>
      </c>
    </row>
    <row r="15" spans="1:5">
      <c r="A15" s="47" t="s">
        <v>83</v>
      </c>
    </row>
    <row r="16" spans="1:5">
      <c r="A16" s="47" t="s">
        <v>84</v>
      </c>
    </row>
    <row r="17" spans="1:1">
      <c r="A17" s="47" t="s">
        <v>85</v>
      </c>
    </row>
    <row r="18" spans="1:1">
      <c r="A18" s="47" t="s">
        <v>86</v>
      </c>
    </row>
    <row r="19" spans="1:1">
      <c r="A19" s="47" t="s">
        <v>87</v>
      </c>
    </row>
    <row r="20" spans="1:1">
      <c r="A20" s="47" t="s">
        <v>88</v>
      </c>
    </row>
    <row r="21" spans="1:1">
      <c r="A21" s="47" t="s">
        <v>89</v>
      </c>
    </row>
    <row r="22" spans="1:1">
      <c r="A22" s="47" t="s">
        <v>90</v>
      </c>
    </row>
    <row r="23" spans="1:1">
      <c r="A23" s="47" t="s">
        <v>91</v>
      </c>
    </row>
    <row r="24" spans="1:1">
      <c r="A24" s="47" t="s">
        <v>92</v>
      </c>
    </row>
    <row r="25" spans="1:1">
      <c r="A25" s="47" t="s">
        <v>93</v>
      </c>
    </row>
    <row r="26" spans="1:1">
      <c r="A26" s="47" t="s">
        <v>94</v>
      </c>
    </row>
    <row r="27" spans="1:1">
      <c r="A27" s="47" t="s">
        <v>95</v>
      </c>
    </row>
    <row r="28" spans="1:1">
      <c r="A28" s="47" t="s">
        <v>96</v>
      </c>
    </row>
    <row r="29" spans="1:1">
      <c r="A29" s="47" t="s">
        <v>97</v>
      </c>
    </row>
    <row r="30" spans="1:1">
      <c r="A30" s="47" t="s">
        <v>98</v>
      </c>
    </row>
    <row r="31" spans="1:1">
      <c r="A31" s="47" t="s">
        <v>99</v>
      </c>
    </row>
    <row r="32" spans="1:1">
      <c r="A32" s="47" t="s">
        <v>100</v>
      </c>
    </row>
    <row r="33" spans="1:1">
      <c r="A33" s="47" t="s">
        <v>133</v>
      </c>
    </row>
    <row r="34" spans="1:1">
      <c r="A34" s="47" t="s">
        <v>101</v>
      </c>
    </row>
    <row r="35" spans="1:1">
      <c r="A35" s="47" t="s">
        <v>102</v>
      </c>
    </row>
    <row r="36" spans="1:1">
      <c r="A36" s="47" t="s">
        <v>103</v>
      </c>
    </row>
    <row r="37" spans="1:1">
      <c r="A37" s="47" t="s">
        <v>104</v>
      </c>
    </row>
    <row r="38" spans="1:1">
      <c r="A38" s="47" t="s">
        <v>105</v>
      </c>
    </row>
    <row r="39" spans="1:1">
      <c r="A39" s="47" t="s">
        <v>106</v>
      </c>
    </row>
    <row r="40" spans="1:1">
      <c r="A40" s="47" t="s">
        <v>107</v>
      </c>
    </row>
    <row r="41" spans="1:1">
      <c r="A41" s="47" t="s">
        <v>108</v>
      </c>
    </row>
    <row r="42" spans="1:1">
      <c r="A42" s="47" t="s">
        <v>109</v>
      </c>
    </row>
    <row r="43" spans="1:1">
      <c r="A43" s="47" t="s">
        <v>157</v>
      </c>
    </row>
    <row r="44" spans="1:1">
      <c r="A44" s="47" t="s">
        <v>158</v>
      </c>
    </row>
    <row r="45" spans="1:1">
      <c r="A45" s="47" t="s">
        <v>110</v>
      </c>
    </row>
    <row r="46" spans="1:1">
      <c r="A46" s="47" t="s">
        <v>111</v>
      </c>
    </row>
    <row r="47" spans="1:1">
      <c r="A47" s="47" t="s">
        <v>112</v>
      </c>
    </row>
    <row r="48" spans="1:1">
      <c r="A48" s="47" t="s">
        <v>113</v>
      </c>
    </row>
    <row r="49" spans="1:1">
      <c r="A49" s="47" t="s">
        <v>114</v>
      </c>
    </row>
    <row r="50" spans="1:1">
      <c r="A50" s="47" t="s">
        <v>115</v>
      </c>
    </row>
    <row r="51" spans="1:1">
      <c r="A51" s="47" t="s">
        <v>116</v>
      </c>
    </row>
    <row r="52" spans="1:1">
      <c r="A52" s="47" t="s">
        <v>117</v>
      </c>
    </row>
    <row r="53" spans="1:1">
      <c r="A53" s="47" t="s">
        <v>118</v>
      </c>
    </row>
    <row r="54" spans="1:1">
      <c r="A54" s="47" t="s">
        <v>119</v>
      </c>
    </row>
    <row r="55" spans="1:1">
      <c r="A55" s="47" t="s">
        <v>120</v>
      </c>
    </row>
    <row r="56" spans="1:1">
      <c r="A56" s="47" t="s">
        <v>121</v>
      </c>
    </row>
    <row r="57" spans="1:1">
      <c r="A57" s="47" t="s">
        <v>122</v>
      </c>
    </row>
    <row r="58" spans="1:1">
      <c r="A58" s="47" t="s">
        <v>123</v>
      </c>
    </row>
    <row r="59" spans="1:1">
      <c r="A59" s="47" t="s">
        <v>124</v>
      </c>
    </row>
    <row r="60" spans="1:1">
      <c r="A60" s="47" t="s">
        <v>125</v>
      </c>
    </row>
    <row r="61" spans="1:1">
      <c r="A61" s="47" t="s">
        <v>126</v>
      </c>
    </row>
    <row r="62" spans="1:1">
      <c r="A62" s="47" t="s">
        <v>127</v>
      </c>
    </row>
  </sheetData>
  <sheetProtection algorithmName="SHA-512" hashValue="ZJJtQRzQXC29MrhNInAPBEbt+ixLHMxrZ3r7l9gP60ZZen24LQZKCmdEXrqUAgqvq1irDCNP/2sZHMWT3jcJAQ==" saltValue="vLeJStbR3lzp9h2ykG/Nig==" spinCount="100000" sheet="1" objects="1" scenarios="1"/>
  <phoneticPr fontId="3"/>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vt:lpstr>
      <vt:lpstr>記入例</vt:lpstr>
      <vt:lpstr>様式(１案)</vt:lpstr>
      <vt:lpstr>記入例（１案）</vt:lpstr>
      <vt:lpstr>参照先（光熱費）</vt:lpstr>
      <vt:lpstr>参照先（食材費）</vt:lpstr>
      <vt:lpstr>参照先（燃料費）</vt:lpstr>
      <vt:lpstr>記入例!Print_Area</vt:lpstr>
      <vt:lpstr>'記入例（１案）'!Print_Area</vt:lpstr>
      <vt:lpstr>様式!Print_Area</vt:lpstr>
      <vt:lpstr>'様式(１案)'!Print_Area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祐基</dc:creator>
  <cp:lastModifiedBy>北岡　加英</cp:lastModifiedBy>
  <cp:lastPrinted>2025-12-23T07:04:35Z</cp:lastPrinted>
  <dcterms:created xsi:type="dcterms:W3CDTF">2015-06-05T18:19:34Z</dcterms:created>
  <dcterms:modified xsi:type="dcterms:W3CDTF">2026-02-10T06:47:48Z</dcterms:modified>
</cp:coreProperties>
</file>