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/>
  <xr:revisionPtr revIDLastSave="0" documentId="13_ncr:1_{24FCB48F-4A3F-4CF4-93AE-F409ED95B7E4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補助対象経費内訳書" sheetId="1" r:id="rId1"/>
    <sheet name="記入例" sheetId="2" r:id="rId2"/>
  </sheets>
  <definedNames>
    <definedName name="_xlnm.Print_Area" localSheetId="1">記入例!$B$1:$J$33</definedName>
    <definedName name="_xlnm.Print_Area" localSheetId="0">補助対象経費内訳書!$B$1:$J$33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6" i="2" l="1"/>
  <c r="H26" i="1"/>
  <c r="I31" i="1" l="1"/>
  <c r="I21" i="1" l="1"/>
  <c r="I25" i="2" l="1"/>
  <c r="I23" i="2"/>
  <c r="H23" i="2"/>
  <c r="I22" i="2"/>
  <c r="H22" i="2"/>
  <c r="I20" i="2"/>
  <c r="I13" i="2"/>
  <c r="H13" i="2"/>
  <c r="I12" i="2"/>
  <c r="H12" i="2"/>
  <c r="I11" i="2"/>
  <c r="H11" i="2"/>
  <c r="I10" i="2"/>
  <c r="H10" i="2"/>
  <c r="I9" i="2"/>
  <c r="H9" i="2"/>
  <c r="H25" i="2" s="1"/>
  <c r="I8" i="2"/>
  <c r="I24" i="2" s="1"/>
  <c r="H8" i="2"/>
  <c r="H24" i="2" s="1"/>
  <c r="I7" i="2"/>
  <c r="I21" i="2" s="1"/>
  <c r="H7" i="2"/>
  <c r="H21" i="2" s="1"/>
  <c r="I6" i="2"/>
  <c r="H6" i="2"/>
  <c r="I5" i="2"/>
  <c r="H5" i="2"/>
  <c r="H21" i="1"/>
  <c r="H22" i="1"/>
  <c r="I22" i="1"/>
  <c r="H24" i="1"/>
  <c r="I24" i="1"/>
  <c r="H25" i="1"/>
  <c r="I25" i="1"/>
  <c r="H27" i="1"/>
  <c r="I20" i="1"/>
  <c r="H6" i="1"/>
  <c r="H23" i="1" s="1"/>
  <c r="I6" i="1"/>
  <c r="H7" i="1"/>
  <c r="I7" i="1"/>
  <c r="H8" i="1"/>
  <c r="I8" i="1"/>
  <c r="H9" i="1"/>
  <c r="I9" i="1"/>
  <c r="H10" i="1"/>
  <c r="I10" i="1"/>
  <c r="H11" i="1"/>
  <c r="I11" i="1"/>
  <c r="H12" i="1"/>
  <c r="I12" i="1"/>
  <c r="H13" i="1"/>
  <c r="I13" i="1"/>
  <c r="I5" i="1"/>
  <c r="I26" i="1" s="1"/>
  <c r="H5" i="1"/>
  <c r="I29" i="2" l="1"/>
  <c r="H27" i="2"/>
  <c r="I27" i="2"/>
  <c r="I26" i="2"/>
  <c r="H20" i="1"/>
  <c r="H29" i="1" s="1"/>
  <c r="I23" i="1"/>
  <c r="I29" i="1" s="1"/>
  <c r="I27" i="1"/>
  <c r="I14" i="2"/>
  <c r="H14" i="2"/>
  <c r="I31" i="2" s="1"/>
  <c r="H20" i="2"/>
  <c r="H29" i="2" s="1"/>
  <c r="J29" i="2"/>
  <c r="I14" i="1"/>
  <c r="J26" i="1" s="1"/>
  <c r="H14" i="1"/>
  <c r="J26" i="2" l="1"/>
  <c r="J29" i="1"/>
  <c r="I32" i="1"/>
  <c r="I33" i="1" s="1"/>
  <c r="I32" i="2"/>
  <c r="I33" i="2" s="1"/>
</calcChain>
</file>

<file path=xl/sharedStrings.xml><?xml version="1.0" encoding="utf-8"?>
<sst xmlns="http://schemas.openxmlformats.org/spreadsheetml/2006/main" count="89" uniqueCount="54">
  <si>
    <t>補助対象経費内訳書</t>
    <rPh sb="0" eb="6">
      <t>ホジョタイショウケイヒ</t>
    </rPh>
    <rPh sb="6" eb="9">
      <t>ウチワケショ</t>
    </rPh>
    <phoneticPr fontId="1"/>
  </si>
  <si>
    <t>費目</t>
    <rPh sb="0" eb="2">
      <t>ヒモク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</si>
  <si>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</si>
  <si>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</si>
  <si>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消費税率</t>
    <rPh sb="0" eb="4">
      <t>ショウヒゼイリツ</t>
    </rPh>
    <phoneticPr fontId="1"/>
  </si>
  <si>
    <t>金額（税込）</t>
    <rPh sb="0" eb="2">
      <t>キンガク</t>
    </rPh>
    <rPh sb="3" eb="5">
      <t>ゼイコ</t>
    </rPh>
    <phoneticPr fontId="1"/>
  </si>
  <si>
    <t>金額（税抜）</t>
    <rPh sb="0" eb="2">
      <t>キンガク</t>
    </rPh>
    <rPh sb="3" eb="5">
      <t>ゼイヌ</t>
    </rPh>
    <phoneticPr fontId="1"/>
  </si>
  <si>
    <t>原材料費</t>
    <rPh sb="0" eb="4">
      <t>ゲンザイリョウヒ</t>
    </rPh>
    <phoneticPr fontId="1"/>
  </si>
  <si>
    <t>消耗品費</t>
    <rPh sb="0" eb="4">
      <t>ショウモウヒンヒ</t>
    </rPh>
    <phoneticPr fontId="1"/>
  </si>
  <si>
    <t>賃借料</t>
    <rPh sb="0" eb="3">
      <t>チンシャクリョウ</t>
    </rPh>
    <phoneticPr fontId="1"/>
  </si>
  <si>
    <t>通信運搬費</t>
    <rPh sb="0" eb="2">
      <t>ツウシン</t>
    </rPh>
    <rPh sb="2" eb="5">
      <t>ウンパンヒ</t>
    </rPh>
    <phoneticPr fontId="1"/>
  </si>
  <si>
    <t>広告宣伝費</t>
    <rPh sb="0" eb="2">
      <t>コウコク</t>
    </rPh>
    <rPh sb="2" eb="5">
      <t>センデンヒ</t>
    </rPh>
    <phoneticPr fontId="1"/>
  </si>
  <si>
    <t>設備整備費</t>
    <rPh sb="0" eb="2">
      <t>セツビ</t>
    </rPh>
    <rPh sb="2" eb="5">
      <t>セイビヒ</t>
    </rPh>
    <phoneticPr fontId="1"/>
  </si>
  <si>
    <t>経費名称</t>
    <rPh sb="0" eb="4">
      <t>ケイヒメイショウ</t>
    </rPh>
    <phoneticPr fontId="1"/>
  </si>
  <si>
    <t>単価（税抜）</t>
    <rPh sb="0" eb="2">
      <t>タンカ</t>
    </rPh>
    <rPh sb="3" eb="5">
      <t>ゼイヌ</t>
    </rPh>
    <phoneticPr fontId="1"/>
  </si>
  <si>
    <t>合計</t>
    <rPh sb="0" eb="2">
      <t>ゴウケイ</t>
    </rPh>
    <phoneticPr fontId="1"/>
  </si>
  <si>
    <t>ソフト事業費</t>
    <rPh sb="3" eb="6">
      <t>ジギョウヒ</t>
    </rPh>
    <phoneticPr fontId="1"/>
  </si>
  <si>
    <t>※単位は適宜記入してください（一式の場合は、数量に「1」、単位に「式」と記入してください）</t>
    <rPh sb="1" eb="3">
      <t>タンイ</t>
    </rPh>
    <rPh sb="4" eb="6">
      <t>テキギ</t>
    </rPh>
    <rPh sb="6" eb="8">
      <t>キニュウ</t>
    </rPh>
    <rPh sb="15" eb="17">
      <t>イッシキ</t>
    </rPh>
    <rPh sb="18" eb="20">
      <t>バアイ</t>
    </rPh>
    <rPh sb="22" eb="24">
      <t>スウリョウ</t>
    </rPh>
    <rPh sb="29" eb="31">
      <t>タンイ</t>
    </rPh>
    <rPh sb="33" eb="34">
      <t>シキ</t>
    </rPh>
    <rPh sb="36" eb="38">
      <t>キニュウ</t>
    </rPh>
    <phoneticPr fontId="1"/>
  </si>
  <si>
    <t>※黄色セルを記入してください（費目、消費税率は選択）</t>
    <rPh sb="1" eb="3">
      <t>キイロ</t>
    </rPh>
    <rPh sb="6" eb="8">
      <t>キニュウ</t>
    </rPh>
    <rPh sb="15" eb="17">
      <t>ヒモク</t>
    </rPh>
    <rPh sb="18" eb="22">
      <t>ショウヒゼイリツ</t>
    </rPh>
    <rPh sb="23" eb="25">
      <t>センタク</t>
    </rPh>
    <phoneticPr fontId="1"/>
  </si>
  <si>
    <t>※経費ごとに記載し、必要に応じて行を増やしてください</t>
    <rPh sb="1" eb="3">
      <t>ケイヒ</t>
    </rPh>
    <rPh sb="6" eb="8">
      <t>キサイ</t>
    </rPh>
    <rPh sb="10" eb="12">
      <t>ヒツヨウ</t>
    </rPh>
    <rPh sb="13" eb="14">
      <t>オウ</t>
    </rPh>
    <rPh sb="16" eb="17">
      <t>ギョウ</t>
    </rPh>
    <rPh sb="18" eb="19">
      <t>フ</t>
    </rPh>
    <phoneticPr fontId="1"/>
  </si>
  <si>
    <t>事業費</t>
    <rPh sb="0" eb="3">
      <t>ジギョウヒ</t>
    </rPh>
    <phoneticPr fontId="1"/>
  </si>
  <si>
    <t>自己資金等</t>
    <rPh sb="0" eb="4">
      <t>ジコシキン</t>
    </rPh>
    <rPh sb="4" eb="5">
      <t>トウ</t>
    </rPh>
    <phoneticPr fontId="1"/>
  </si>
  <si>
    <t>補助金</t>
    <rPh sb="0" eb="3">
      <t>ホジョキン</t>
    </rPh>
    <phoneticPr fontId="1"/>
  </si>
  <si>
    <t>申請者名：</t>
    <rPh sb="0" eb="4">
      <t>シンセイシャメイ</t>
    </rPh>
    <phoneticPr fontId="1"/>
  </si>
  <si>
    <t>●●株式会社</t>
    <rPh sb="2" eb="6">
      <t>カブシキガイシャ</t>
    </rPh>
    <phoneticPr fontId="1"/>
  </si>
  <si>
    <t>補助対象経費内訳書（記載例）</t>
    <rPh sb="0" eb="6">
      <t>ホジョタイショウケイヒ</t>
    </rPh>
    <rPh sb="6" eb="9">
      <t>ウチワケショ</t>
    </rPh>
    <rPh sb="10" eb="13">
      <t>キサイレイ</t>
    </rPh>
    <phoneticPr fontId="1"/>
  </si>
  <si>
    <t>kg</t>
    <phoneticPr fontId="1"/>
  </si>
  <si>
    <t>試作、試供品配布に使用</t>
    <rPh sb="0" eb="2">
      <t>シサク</t>
    </rPh>
    <rPh sb="3" eb="6">
      <t>シキョウヒン</t>
    </rPh>
    <rPh sb="6" eb="8">
      <t>ハイフ</t>
    </rPh>
    <rPh sb="9" eb="11">
      <t>シヨウ</t>
    </rPh>
    <phoneticPr fontId="1"/>
  </si>
  <si>
    <t>試供品配布に使用</t>
    <rPh sb="0" eb="3">
      <t>シキョウヒン</t>
    </rPh>
    <rPh sb="3" eb="5">
      <t>ハイフ</t>
    </rPh>
    <rPh sb="6" eb="8">
      <t>シヨウ</t>
    </rPh>
    <phoneticPr fontId="1"/>
  </si>
  <si>
    <t>九条ねぎ</t>
    <rPh sb="0" eb="2">
      <t>クジョウ</t>
    </rPh>
    <phoneticPr fontId="1"/>
  </si>
  <si>
    <t>チラシ作成</t>
    <rPh sb="3" eb="5">
      <t>サクセイ</t>
    </rPh>
    <phoneticPr fontId="1"/>
  </si>
  <si>
    <t>式</t>
    <rPh sb="0" eb="1">
      <t>シキ</t>
    </rPh>
    <phoneticPr fontId="1"/>
  </si>
  <si>
    <t>新商品のチラシ</t>
    <rPh sb="0" eb="3">
      <t>シンショウヒン</t>
    </rPh>
    <phoneticPr fontId="1"/>
  </si>
  <si>
    <t>衛生検査費</t>
    <rPh sb="0" eb="5">
      <t>エイセイケンサヒ</t>
    </rPh>
    <phoneticPr fontId="1"/>
  </si>
  <si>
    <t>回</t>
    <rPh sb="0" eb="1">
      <t>カイ</t>
    </rPh>
    <phoneticPr fontId="1"/>
  </si>
  <si>
    <t>枚</t>
    <rPh sb="0" eb="1">
      <t>マイ</t>
    </rPh>
    <phoneticPr fontId="1"/>
  </si>
  <si>
    <t>台</t>
    <rPh sb="0" eb="1">
      <t>ダイ</t>
    </rPh>
    <phoneticPr fontId="1"/>
  </si>
  <si>
    <t>試作品の検査</t>
    <rPh sb="0" eb="3">
      <t>シサクヒン</t>
    </rPh>
    <rPh sb="4" eb="6">
      <t>ケンサ</t>
    </rPh>
    <phoneticPr fontId="1"/>
  </si>
  <si>
    <t>紙箱</t>
    <rPh sb="0" eb="1">
      <t>カミ</t>
    </rPh>
    <rPh sb="1" eb="2">
      <t>バコ</t>
    </rPh>
    <phoneticPr fontId="1"/>
  </si>
  <si>
    <t>簡易急速冷凍機</t>
    <rPh sb="0" eb="2">
      <t>カンイ</t>
    </rPh>
    <rPh sb="2" eb="4">
      <t>キュウソク</t>
    </rPh>
    <rPh sb="4" eb="7">
      <t>レイトウキ</t>
    </rPh>
    <phoneticPr fontId="1"/>
  </si>
  <si>
    <t>（第１号様式　別添２）</t>
    <rPh sb="1" eb="2">
      <t>ダイ</t>
    </rPh>
    <rPh sb="3" eb="4">
      <t>ゴウ</t>
    </rPh>
    <rPh sb="4" eb="6">
      <t>ヨウシキ</t>
    </rPh>
    <rPh sb="7" eb="9">
      <t>ベッテン</t>
    </rPh>
    <phoneticPr fontId="1"/>
  </si>
  <si>
    <t>委託費</t>
    <rPh sb="0" eb="3">
      <t>イタクヒ</t>
    </rPh>
    <phoneticPr fontId="1"/>
  </si>
  <si>
    <t>役務費</t>
    <rPh sb="0" eb="2">
      <t>エキム</t>
    </rPh>
    <rPh sb="2" eb="3">
      <t>ヒ</t>
    </rPh>
    <phoneticPr fontId="1"/>
  </si>
  <si>
    <t>役務費</t>
    <rPh sb="0" eb="3">
      <t>エキムヒ</t>
    </rPh>
    <phoneticPr fontId="1"/>
  </si>
  <si>
    <t>委託費</t>
    <rPh sb="0" eb="2">
      <t>イタク</t>
    </rPh>
    <rPh sb="2" eb="3">
      <t>ヒ</t>
    </rPh>
    <phoneticPr fontId="1"/>
  </si>
  <si>
    <t>試作品開発に使用</t>
    <rPh sb="0" eb="3">
      <t>シサクヒン</t>
    </rPh>
    <rPh sb="3" eb="5">
      <t>カイハツ</t>
    </rPh>
    <rPh sb="6" eb="8">
      <t>シヨウ</t>
    </rPh>
    <phoneticPr fontId="1"/>
  </si>
  <si>
    <t>デザイン費</t>
    <rPh sb="4" eb="5">
      <t>ヒ</t>
    </rPh>
    <phoneticPr fontId="1"/>
  </si>
  <si>
    <t>パッケージデザインの委託（●●デザイン）</t>
    <rPh sb="10" eb="12">
      <t>イタク</t>
    </rPh>
    <phoneticPr fontId="1"/>
  </si>
  <si>
    <t>備考（使用目的、委託先等）</t>
    <rPh sb="0" eb="2">
      <t>ビコウ</t>
    </rPh>
    <rPh sb="3" eb="5">
      <t>シヨウ</t>
    </rPh>
    <rPh sb="5" eb="7">
      <t>モクテキ</t>
    </rPh>
    <rPh sb="8" eb="11">
      <t>イタクサキ</t>
    </rPh>
    <rPh sb="11" eb="12">
      <t>トウ</t>
    </rPh>
    <phoneticPr fontId="1"/>
  </si>
  <si>
    <t>※委託費を申請する場合は、備考欄に予定している委託先名を記載してください</t>
    <rPh sb="1" eb="4">
      <t>イタクヒ</t>
    </rPh>
    <rPh sb="5" eb="7">
      <t>シンセイ</t>
    </rPh>
    <rPh sb="9" eb="11">
      <t>バアイ</t>
    </rPh>
    <rPh sb="13" eb="16">
      <t>ビコウラン</t>
    </rPh>
    <rPh sb="17" eb="19">
      <t>ヨテイ</t>
    </rPh>
    <rPh sb="23" eb="26">
      <t>イタクサキ</t>
    </rPh>
    <rPh sb="26" eb="27">
      <t>メイ</t>
    </rPh>
    <rPh sb="28" eb="30">
      <t>キサイ</t>
    </rPh>
    <phoneticPr fontId="1"/>
  </si>
  <si>
    <t>ラベルシール</t>
    <phoneticPr fontId="1"/>
  </si>
  <si>
    <t>食品表示用</t>
    <rPh sb="0" eb="4">
      <t>ショクヒンヒョウジ</t>
    </rPh>
    <rPh sb="4" eb="5">
      <t>ヨウ</t>
    </rPh>
    <phoneticPr fontId="1"/>
  </si>
  <si>
    <t>別記第１号様式　３経費の区分に転記してください</t>
    <rPh sb="0" eb="2">
      <t>ベッキ</t>
    </rPh>
    <rPh sb="2" eb="3">
      <t>ダイ</t>
    </rPh>
    <rPh sb="4" eb="7">
      <t>ゴウヨウシキ</t>
    </rPh>
    <rPh sb="15" eb="17">
      <t>テンキ</t>
    </rPh>
    <phoneticPr fontId="1"/>
  </si>
  <si>
    <t>別記第１号様式　３経費の区分に転記してください</t>
    <rPh sb="0" eb="2">
      <t>ベッキ</t>
    </rPh>
    <rPh sb="2" eb="3">
      <t>ダイ</t>
    </rPh>
    <rPh sb="4" eb="5">
      <t>ゴウ</t>
    </rPh>
    <rPh sb="5" eb="7">
      <t>ヨウシキ</t>
    </rPh>
    <rPh sb="9" eb="11">
      <t>ケイヒ</t>
    </rPh>
    <rPh sb="12" eb="14">
      <t>クブン</t>
    </rPh>
    <rPh sb="15" eb="17">
      <t>テンキ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</si>
</sst>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游ゴシック"/>
      <family val="2"/>
      <charset val="128"/>
    </font>
    <font>
      <u/>
      <sz val="11"/>
      <color theme="1"/>
      <name val="Yu Gothic"/>
      <family val="2"/>
      <scheme val="minor"/>
    </font>
    <font>
      <sz val="24"/>
      <color theme="1"/>
      <name val="Yu Gothic"/>
      <family val="3"/>
      <charset val="128"/>
      <scheme val="minor"/>
    </font>
    <font>
      <sz val="9"/>
      <color theme="1"/>
      <name val="Yu Gothic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Alignment="1">
      <alignment horizontal="right"/>
    </xf>
    <xf numFmtId="176" fontId="0" fillId="0" borderId="1" xfId="0" applyNumberFormat="1" applyBorder="1"/>
    <xf numFmtId="0" fontId="0" fillId="0" borderId="0" xfId="0" applyBorder="1"/>
    <xf numFmtId="0" fontId="0" fillId="0" borderId="2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0" borderId="10" xfId="0" applyBorder="1" applyAlignment="1">
      <alignment horizontal="centerContinuous"/>
    </xf>
    <xf numFmtId="176" fontId="0" fillId="0" borderId="13" xfId="0" applyNumberFormat="1" applyBorder="1"/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Continuous"/>
    </xf>
    <xf numFmtId="0" fontId="0" fillId="0" borderId="19" xfId="0" applyBorder="1" applyAlignment="1">
      <alignment horizontal="centerContinuous"/>
    </xf>
    <xf numFmtId="0" fontId="0" fillId="0" borderId="20" xfId="0" applyBorder="1" applyAlignment="1">
      <alignment horizontal="centerContinuous"/>
    </xf>
    <xf numFmtId="176" fontId="0" fillId="0" borderId="20" xfId="0" applyNumberFormat="1" applyBorder="1"/>
    <xf numFmtId="0" fontId="0" fillId="0" borderId="21" xfId="0" applyBorder="1"/>
    <xf numFmtId="176" fontId="0" fillId="0" borderId="23" xfId="0" applyNumberFormat="1" applyBorder="1"/>
    <xf numFmtId="0" fontId="0" fillId="0" borderId="0" xfId="0" applyBorder="1" applyAlignment="1">
      <alignment horizontal="centerContinuous"/>
    </xf>
    <xf numFmtId="176" fontId="0" fillId="0" borderId="0" xfId="0" applyNumberFormat="1" applyBorder="1"/>
    <xf numFmtId="0" fontId="0" fillId="0" borderId="0" xfId="0" applyBorder="1" applyAlignment="1"/>
    <xf numFmtId="176" fontId="0" fillId="0" borderId="0" xfId="0" applyNumberFormat="1" applyBorder="1" applyAlignment="1"/>
    <xf numFmtId="0" fontId="0" fillId="0" borderId="25" xfId="0" applyBorder="1" applyAlignment="1">
      <alignment horizontal="centerContinuous"/>
    </xf>
    <xf numFmtId="0" fontId="0" fillId="0" borderId="26" xfId="0" applyBorder="1" applyAlignment="1">
      <alignment horizontal="centerContinuous"/>
    </xf>
    <xf numFmtId="0" fontId="0" fillId="0" borderId="27" xfId="0" applyBorder="1" applyAlignment="1">
      <alignment horizontal="centerContinuous"/>
    </xf>
    <xf numFmtId="0" fontId="0" fillId="0" borderId="29" xfId="0" applyBorder="1" applyAlignment="1">
      <alignment horizontal="centerContinuous"/>
    </xf>
    <xf numFmtId="0" fontId="0" fillId="0" borderId="30" xfId="0" applyBorder="1" applyAlignment="1">
      <alignment horizontal="centerContinuous"/>
    </xf>
    <xf numFmtId="0" fontId="0" fillId="2" borderId="12" xfId="0" applyFill="1" applyBorder="1"/>
    <xf numFmtId="0" fontId="0" fillId="2" borderId="13" xfId="0" applyFill="1" applyBorder="1"/>
    <xf numFmtId="176" fontId="0" fillId="2" borderId="13" xfId="0" applyNumberFormat="1" applyFill="1" applyBorder="1"/>
    <xf numFmtId="9" fontId="0" fillId="2" borderId="13" xfId="0" applyNumberFormat="1" applyFill="1" applyBorder="1"/>
    <xf numFmtId="0" fontId="0" fillId="2" borderId="7" xfId="0" applyFill="1" applyBorder="1"/>
    <xf numFmtId="0" fontId="0" fillId="2" borderId="1" xfId="0" applyFill="1" applyBorder="1"/>
    <xf numFmtId="176" fontId="0" fillId="2" borderId="1" xfId="0" applyNumberFormat="1" applyFill="1" applyBorder="1"/>
    <xf numFmtId="0" fontId="0" fillId="2" borderId="22" xfId="0" applyFill="1" applyBorder="1"/>
    <xf numFmtId="0" fontId="0" fillId="2" borderId="23" xfId="0" applyFill="1" applyBorder="1"/>
    <xf numFmtId="176" fontId="0" fillId="2" borderId="23" xfId="0" applyNumberFormat="1" applyFill="1" applyBorder="1"/>
    <xf numFmtId="0" fontId="0" fillId="2" borderId="14" xfId="0" applyFill="1" applyBorder="1"/>
    <xf numFmtId="0" fontId="0" fillId="2" borderId="8" xfId="0" applyFill="1" applyBorder="1"/>
    <xf numFmtId="0" fontId="0" fillId="2" borderId="24" xfId="0" applyFill="1" applyBorder="1"/>
    <xf numFmtId="0" fontId="0" fillId="0" borderId="31" xfId="0" applyBorder="1" applyAlignment="1">
      <alignment horizontal="centerContinuous"/>
    </xf>
    <xf numFmtId="9" fontId="0" fillId="2" borderId="1" xfId="0" applyNumberFormat="1" applyFill="1" applyBorder="1"/>
    <xf numFmtId="176" fontId="0" fillId="0" borderId="5" xfId="0" applyNumberFormat="1" applyBorder="1"/>
    <xf numFmtId="176" fontId="0" fillId="0" borderId="6" xfId="0" applyNumberFormat="1" applyBorder="1"/>
    <xf numFmtId="176" fontId="0" fillId="0" borderId="8" xfId="0" applyNumberFormat="1" applyBorder="1"/>
    <xf numFmtId="176" fontId="0" fillId="0" borderId="28" xfId="0" applyNumberFormat="1" applyBorder="1"/>
    <xf numFmtId="176" fontId="0" fillId="0" borderId="11" xfId="0" applyNumberFormat="1" applyBorder="1"/>
    <xf numFmtId="176" fontId="0" fillId="0" borderId="0" xfId="0" applyNumberFormat="1"/>
    <xf numFmtId="176" fontId="0" fillId="0" borderId="16" xfId="0" applyNumberFormat="1" applyBorder="1"/>
    <xf numFmtId="176" fontId="0" fillId="0" borderId="17" xfId="0" applyNumberFormat="1" applyBorder="1"/>
    <xf numFmtId="176" fontId="0" fillId="0" borderId="4" xfId="0" applyNumberFormat="1" applyBorder="1"/>
    <xf numFmtId="176" fontId="0" fillId="0" borderId="20" xfId="0" applyNumberFormat="1" applyFill="1" applyBorder="1"/>
    <xf numFmtId="0" fontId="3" fillId="0" borderId="3" xfId="0" applyFont="1" applyBorder="1"/>
    <xf numFmtId="0" fontId="4" fillId="0" borderId="0" xfId="0" applyFont="1" applyAlignment="1">
      <alignment horizontal="centerContinuous"/>
    </xf>
    <xf numFmtId="0" fontId="0" fillId="0" borderId="32" xfId="0" applyBorder="1" applyAlignment="1">
      <alignment horizontal="centerContinuous"/>
    </xf>
    <xf numFmtId="0" fontId="0" fillId="0" borderId="33" xfId="0" applyBorder="1" applyAlignment="1">
      <alignment horizontal="centerContinuous"/>
    </xf>
    <xf numFmtId="176" fontId="0" fillId="0" borderId="34" xfId="0" applyNumberFormat="1" applyBorder="1"/>
    <xf numFmtId="176" fontId="0" fillId="0" borderId="35" xfId="0" applyNumberFormat="1" applyBorder="1"/>
    <xf numFmtId="0" fontId="0" fillId="0" borderId="36" xfId="0" applyBorder="1" applyAlignment="1">
      <alignment horizontal="centerContinuous"/>
    </xf>
    <xf numFmtId="0" fontId="5" fillId="2" borderId="8" xfId="0" applyFont="1" applyFill="1" applyBorder="1"/>
    <xf numFmtId="0" fontId="0" fillId="0" borderId="0" xfId="0" applyFill="1" applyBorder="1" applyAlignment="1"/>
    <xf numFmtId="176" fontId="0" fillId="0" borderId="37" xfId="0" applyNumberFormat="1" applyBorder="1"/>
    <xf numFmtId="0" fontId="2" fillId="0" borderId="0" xfId="0" applyFont="1" applyAlignment="1">
      <alignment horizontal="right"/>
    </xf>
  </cellXfs>
  <cellStyles count="1">
    <cellStyle name="標準" xfId="0" builtinId="0"/>
  </cellStyles>
  <dxfs count="1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403411</xdr:colOff>
      <xdr:row>30</xdr:row>
      <xdr:rowOff>22412</xdr:rowOff>
    </xdr:from>
    <xdr:to>
      <xdr:col>4</xdr:col>
      <xdr:colOff>526676</xdr:colOff>
      <xdr:row>32</xdr:row>
      <xdr:rowOff>201705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9F4D150E-9A4D-4311-AC0C-4BD18A4FBAE1}"/>
            </a:ext>
          </a:extLst>
        </xdr:cNvPr>
        <xdr:cNvSpPr/>
      </xdr:nvSpPr>
      <xdr:spPr>
        <a:xfrm>
          <a:off x="4527176" y="7664824"/>
          <a:ext cx="123265" cy="672352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403411</xdr:colOff>
      <xdr:row>30</xdr:row>
      <xdr:rowOff>22412</xdr:rowOff>
    </xdr:from>
    <xdr:to>
      <xdr:col>4</xdr:col>
      <xdr:colOff>526676</xdr:colOff>
      <xdr:row>32</xdr:row>
      <xdr:rowOff>201705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172D1FFE-F783-4ADA-88D5-9B5135042BDB}"/>
            </a:ext>
          </a:extLst>
        </xdr:cNvPr>
        <xdr:cNvSpPr/>
      </xdr:nvSpPr>
      <xdr:spPr>
        <a:xfrm>
          <a:off x="4803961" y="7051862"/>
          <a:ext cx="123265" cy="674593"/>
        </a:xfrm>
        <a:prstGeom prst="leftBrac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3"/>
  <sheetViews>
    <sheetView tabSelected="1" view="pageBreakPreview" topLeftCell="B1" zoomScale="85" zoomScaleNormal="85" zoomScaleSheetLayoutView="85" workbookViewId="0">
      <selection activeCell="B5" sqref="B5"/>
    </sheetView>
  </sheetViews>
  <sheetFormatPr defaultRowHeight="18"/>
  <cols>
    <col min="1" max="1" width="5.08203125" customWidth="1"/>
    <col min="2" max="2" width="15.33203125" customWidth="1"/>
    <col min="3" max="3" width="24.25" customWidth="1"/>
    <col min="4" max="4" width="13" bestFit="1" customWidth="1"/>
    <col min="8" max="9" width="19.08203125" customWidth="1"/>
    <col min="10" max="10" width="32.83203125" customWidth="1"/>
  </cols>
  <sheetData>
    <row r="1" spans="2:10">
      <c r="B1" t="s">
        <v>40</v>
      </c>
    </row>
    <row r="2" spans="2:10" ht="39">
      <c r="B2" s="52" t="s">
        <v>0</v>
      </c>
      <c r="C2" s="52"/>
      <c r="D2" s="52"/>
      <c r="E2" s="52"/>
      <c r="F2" s="52"/>
      <c r="G2" s="52"/>
      <c r="H2" s="52"/>
      <c r="I2" s="52"/>
      <c r="J2" s="52"/>
    </row>
    <row r="3" spans="2:10" ht="18.5" thickBot="1">
      <c r="I3" s="1" t="s">
        <v>23</v>
      </c>
      <c r="J3" s="51"/>
    </row>
    <row r="4" spans="2:10" ht="18.5" thickBot="1">
      <c r="B4" s="8" t="s">
        <v>1</v>
      </c>
      <c r="C4" s="9" t="s">
        <v>13</v>
      </c>
      <c r="D4" s="9" t="s">
        <v>14</v>
      </c>
      <c r="E4" s="9" t="s">
        <v>2</v>
      </c>
      <c r="F4" s="9" t="s">
        <v>3</v>
      </c>
      <c r="G4" s="9" t="s">
        <v>4</v>
      </c>
      <c r="H4" s="9" t="s">
        <v>5</v>
      </c>
      <c r="I4" s="9" t="s">
        <v>6</v>
      </c>
      <c r="J4" s="10" t="s">
        <v>48</v>
      </c>
    </row>
    <row r="5" spans="2:10">
      <c r="B5" s="26"/>
      <c r="C5" s="27"/>
      <c r="D5" s="28"/>
      <c r="E5" s="28"/>
      <c r="F5" s="27"/>
      <c r="G5" s="29"/>
      <c r="H5" s="7">
        <f>D5*E5*(G5+1)</f>
        <v>0</v>
      </c>
      <c r="I5" s="7">
        <f>D5*E5</f>
        <v>0</v>
      </c>
      <c r="J5" s="36"/>
    </row>
    <row r="6" spans="2:10">
      <c r="B6" s="30"/>
      <c r="C6" s="31"/>
      <c r="D6" s="32"/>
      <c r="E6" s="32"/>
      <c r="F6" s="31"/>
      <c r="G6" s="40"/>
      <c r="H6" s="2">
        <f t="shared" ref="H6:H13" si="0">D6*E6*(G6+1)</f>
        <v>0</v>
      </c>
      <c r="I6" s="2">
        <f t="shared" ref="I6:I13" si="1">D6*E6</f>
        <v>0</v>
      </c>
      <c r="J6" s="37"/>
    </row>
    <row r="7" spans="2:10">
      <c r="B7" s="30"/>
      <c r="C7" s="31"/>
      <c r="D7" s="32"/>
      <c r="E7" s="32"/>
      <c r="F7" s="31"/>
      <c r="G7" s="31"/>
      <c r="H7" s="2">
        <f t="shared" si="0"/>
        <v>0</v>
      </c>
      <c r="I7" s="2">
        <f t="shared" si="1"/>
        <v>0</v>
      </c>
      <c r="J7" s="37"/>
    </row>
    <row r="8" spans="2:10">
      <c r="B8" s="30"/>
      <c r="C8" s="31"/>
      <c r="D8" s="32"/>
      <c r="E8" s="32"/>
      <c r="F8" s="31"/>
      <c r="G8" s="31"/>
      <c r="H8" s="2">
        <f t="shared" si="0"/>
        <v>0</v>
      </c>
      <c r="I8" s="2">
        <f t="shared" si="1"/>
        <v>0</v>
      </c>
      <c r="J8" s="37"/>
    </row>
    <row r="9" spans="2:10">
      <c r="B9" s="30"/>
      <c r="C9" s="31"/>
      <c r="D9" s="32"/>
      <c r="E9" s="32"/>
      <c r="F9" s="31"/>
      <c r="G9" s="31"/>
      <c r="H9" s="2">
        <f t="shared" si="0"/>
        <v>0</v>
      </c>
      <c r="I9" s="2">
        <f t="shared" si="1"/>
        <v>0</v>
      </c>
      <c r="J9" s="37"/>
    </row>
    <row r="10" spans="2:10">
      <c r="B10" s="30"/>
      <c r="C10" s="31"/>
      <c r="D10" s="32"/>
      <c r="E10" s="32"/>
      <c r="F10" s="31"/>
      <c r="G10" s="31"/>
      <c r="H10" s="2">
        <f t="shared" si="0"/>
        <v>0</v>
      </c>
      <c r="I10" s="2">
        <f t="shared" si="1"/>
        <v>0</v>
      </c>
      <c r="J10" s="37"/>
    </row>
    <row r="11" spans="2:10">
      <c r="B11" s="30"/>
      <c r="C11" s="31"/>
      <c r="D11" s="32"/>
      <c r="E11" s="32"/>
      <c r="F11" s="31"/>
      <c r="G11" s="31"/>
      <c r="H11" s="2">
        <f t="shared" si="0"/>
        <v>0</v>
      </c>
      <c r="I11" s="2">
        <f t="shared" si="1"/>
        <v>0</v>
      </c>
      <c r="J11" s="37"/>
    </row>
    <row r="12" spans="2:10">
      <c r="B12" s="30"/>
      <c r="C12" s="31"/>
      <c r="D12" s="32"/>
      <c r="E12" s="32"/>
      <c r="F12" s="31"/>
      <c r="G12" s="40"/>
      <c r="H12" s="2">
        <f t="shared" si="0"/>
        <v>0</v>
      </c>
      <c r="I12" s="2">
        <f t="shared" si="1"/>
        <v>0</v>
      </c>
      <c r="J12" s="37"/>
    </row>
    <row r="13" spans="2:10" ht="18.5" thickBot="1">
      <c r="B13" s="33"/>
      <c r="C13" s="34"/>
      <c r="D13" s="35"/>
      <c r="E13" s="35"/>
      <c r="F13" s="34"/>
      <c r="G13" s="34"/>
      <c r="H13" s="16">
        <f t="shared" si="0"/>
        <v>0</v>
      </c>
      <c r="I13" s="16">
        <f t="shared" si="1"/>
        <v>0</v>
      </c>
      <c r="J13" s="38"/>
    </row>
    <row r="14" spans="2:10" ht="19" thickTop="1" thickBot="1">
      <c r="B14" s="11" t="s">
        <v>15</v>
      </c>
      <c r="C14" s="12"/>
      <c r="D14" s="12"/>
      <c r="E14" s="12"/>
      <c r="F14" s="12"/>
      <c r="G14" s="13"/>
      <c r="H14" s="50">
        <f>SUM(H5:H13)</f>
        <v>0</v>
      </c>
      <c r="I14" s="14">
        <f>SUM(I5:I13)</f>
        <v>0</v>
      </c>
      <c r="J14" s="15"/>
    </row>
    <row r="15" spans="2:10">
      <c r="B15" s="19" t="s">
        <v>19</v>
      </c>
      <c r="C15" s="19"/>
      <c r="D15" s="19"/>
      <c r="E15" s="19"/>
      <c r="F15" s="19"/>
      <c r="G15" s="19"/>
      <c r="H15" s="20"/>
      <c r="I15" s="20"/>
      <c r="J15" s="19"/>
    </row>
    <row r="16" spans="2:10">
      <c r="B16" s="19" t="s">
        <v>18</v>
      </c>
      <c r="C16" s="19"/>
      <c r="D16" s="19"/>
      <c r="E16" s="19"/>
      <c r="F16" s="19"/>
      <c r="G16" s="19"/>
      <c r="H16" s="20"/>
      <c r="I16" s="20"/>
      <c r="J16" s="19"/>
    </row>
    <row r="17" spans="2:10">
      <c r="B17" s="19" t="s">
        <v>17</v>
      </c>
      <c r="C17" s="17"/>
      <c r="D17" s="17"/>
      <c r="E17" s="17"/>
      <c r="F17" s="17"/>
      <c r="G17" s="17"/>
      <c r="H17" s="18"/>
      <c r="I17" s="18"/>
      <c r="J17" s="3"/>
    </row>
    <row r="18" spans="2:10">
      <c r="B18" t="s">
        <v>49</v>
      </c>
    </row>
    <row r="19" spans="2:10" ht="18.5" thickBot="1"/>
    <row r="20" spans="2:10">
      <c r="F20" s="21" t="s">
        <v>7</v>
      </c>
      <c r="G20" s="22"/>
      <c r="H20" s="41">
        <f t="shared" ref="H20:I27" si="2">SUMIFS(H$5:H$13,$B$5:$B$13,$F20)</f>
        <v>0</v>
      </c>
      <c r="I20" s="42">
        <f t="shared" si="2"/>
        <v>0</v>
      </c>
    </row>
    <row r="21" spans="2:10">
      <c r="F21" s="23" t="s">
        <v>8</v>
      </c>
      <c r="G21" s="4"/>
      <c r="H21" s="2">
        <f t="shared" si="2"/>
        <v>0</v>
      </c>
      <c r="I21" s="43">
        <f>SUMIFS(I$5:I$13,$B$5:$B$13,$F21)</f>
        <v>0</v>
      </c>
    </row>
    <row r="22" spans="2:10">
      <c r="F22" s="23" t="s">
        <v>9</v>
      </c>
      <c r="G22" s="4"/>
      <c r="H22" s="2">
        <f t="shared" si="2"/>
        <v>0</v>
      </c>
      <c r="I22" s="43">
        <f t="shared" si="2"/>
        <v>0</v>
      </c>
    </row>
    <row r="23" spans="2:10">
      <c r="F23" s="23" t="s">
        <v>10</v>
      </c>
      <c r="G23" s="4"/>
      <c r="H23" s="2">
        <f t="shared" si="2"/>
        <v>0</v>
      </c>
      <c r="I23" s="43">
        <f t="shared" si="2"/>
        <v>0</v>
      </c>
    </row>
    <row r="24" spans="2:10">
      <c r="F24" s="23" t="s">
        <v>11</v>
      </c>
      <c r="G24" s="4"/>
      <c r="H24" s="2">
        <f t="shared" si="2"/>
        <v>0</v>
      </c>
      <c r="I24" s="43">
        <f t="shared" si="2"/>
        <v>0</v>
      </c>
    </row>
    <row r="25" spans="2:10">
      <c r="F25" s="23" t="s">
        <v>42</v>
      </c>
      <c r="G25" s="4"/>
      <c r="H25" s="2">
        <f t="shared" si="2"/>
        <v>0</v>
      </c>
      <c r="I25" s="43">
        <f t="shared" si="2"/>
        <v>0</v>
      </c>
    </row>
    <row r="26" spans="2:10">
      <c r="F26" s="23" t="s">
        <v>41</v>
      </c>
      <c r="G26" s="57"/>
      <c r="H26" s="2">
        <f>SUMIFS(H$5:H$13,$B$5:$B$13,$F26)</f>
        <v>0</v>
      </c>
      <c r="I26" s="60">
        <f>SUMIFS(I$5:I$13,$B$5:$B$13,$F26)</f>
        <v>0</v>
      </c>
      <c r="J26" t="str">
        <f>IF(I14/2&gt;I26,"OK",IF(I26=0,"","NG（委託費1/2超過）"))</f>
        <v/>
      </c>
    </row>
    <row r="27" spans="2:10" ht="18.5" thickBot="1">
      <c r="F27" s="5" t="s">
        <v>12</v>
      </c>
      <c r="G27" s="6"/>
      <c r="H27" s="44">
        <f t="shared" si="2"/>
        <v>0</v>
      </c>
      <c r="I27" s="45">
        <f>SUMIFS(I$5:I$13,$B$5:$B$13,$F27)</f>
        <v>0</v>
      </c>
    </row>
    <row r="28" spans="2:10" ht="18.5" thickBot="1">
      <c r="H28" s="46"/>
      <c r="I28" s="46"/>
    </row>
    <row r="29" spans="2:10" ht="18.5" thickBot="1">
      <c r="F29" s="24" t="s">
        <v>16</v>
      </c>
      <c r="G29" s="25"/>
      <c r="H29" s="47">
        <f>SUM(H20:H25)</f>
        <v>0</v>
      </c>
      <c r="I29" s="48">
        <f>SUM(I20:I25)</f>
        <v>0</v>
      </c>
      <c r="J29" t="str">
        <f>IF(I29&gt;=150000,"OK",IF(AND(I29=0,SUM(I26:I27)=0),"","NG（ソフト事業費不足）"))</f>
        <v/>
      </c>
    </row>
    <row r="30" spans="2:10" ht="18.5" thickBot="1">
      <c r="H30" s="3"/>
    </row>
    <row r="31" spans="2:10" ht="18.5" thickBot="1">
      <c r="F31" s="24" t="s">
        <v>20</v>
      </c>
      <c r="G31" s="25"/>
      <c r="H31" s="39"/>
      <c r="I31" s="49">
        <f>H14</f>
        <v>0</v>
      </c>
    </row>
    <row r="32" spans="2:10" ht="18.5" thickBot="1">
      <c r="D32" s="61" t="s">
        <v>53</v>
      </c>
      <c r="F32" s="24" t="s">
        <v>22</v>
      </c>
      <c r="G32" s="25"/>
      <c r="H32" s="39"/>
      <c r="I32" s="49">
        <f>IF(I29&lt;150000,0,MIN(ROUNDDOWN(I14*2/3,-3),500000))</f>
        <v>0</v>
      </c>
    </row>
    <row r="33" spans="6:9" ht="18.5" thickBot="1">
      <c r="F33" s="24" t="s">
        <v>21</v>
      </c>
      <c r="G33" s="25"/>
      <c r="H33" s="39"/>
      <c r="I33" s="49">
        <f>I31-I32</f>
        <v>0</v>
      </c>
    </row>
  </sheetData>
  <phoneticPr fontId="1"/>
  <conditionalFormatting sqref="H5:I13">
    <cfRule type="cellIs" dxfId="9" priority="5" operator="equal">
      <formula>0</formula>
    </cfRule>
  </conditionalFormatting>
  <conditionalFormatting sqref="H14:I17">
    <cfRule type="cellIs" dxfId="8" priority="4" operator="equal">
      <formula>0</formula>
    </cfRule>
  </conditionalFormatting>
  <conditionalFormatting sqref="H20:I27">
    <cfRule type="cellIs" dxfId="7" priority="3" operator="equal">
      <formula>0</formula>
    </cfRule>
  </conditionalFormatting>
  <conditionalFormatting sqref="H29:I29">
    <cfRule type="cellIs" dxfId="6" priority="2" operator="equal">
      <formula>0</formula>
    </cfRule>
  </conditionalFormatting>
  <conditionalFormatting sqref="I31:I33">
    <cfRule type="cellIs" dxfId="5" priority="1" operator="equal">
      <formula>0</formula>
    </cfRule>
  </conditionalFormatting>
  <dataValidations count="2">
    <dataValidation type="list" allowBlank="1" showInputMessage="1" showErrorMessage="1" sqref="G5:G13" xr:uid="{17EB9C6A-BF5A-44CC-878B-8B935E81C626}">
      <formula1>"0%,8%,10%"</formula1>
    </dataValidation>
    <dataValidation type="list" allowBlank="1" showInputMessage="1" showErrorMessage="1" sqref="B5:B13" xr:uid="{6EFC5061-9571-4C13-9043-8A289B5D2A08}">
      <formula1>$F$20:$F$27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B54555-7590-41D2-A50B-234943AC5E32}">
  <sheetPr>
    <pageSetUpPr fitToPage="1"/>
  </sheetPr>
  <dimension ref="B1:J33"/>
  <sheetViews>
    <sheetView view="pageBreakPreview" zoomScale="85" zoomScaleNormal="85" zoomScaleSheetLayoutView="85" workbookViewId="0">
      <selection activeCell="D32" sqref="D32"/>
    </sheetView>
  </sheetViews>
  <sheetFormatPr defaultRowHeight="18"/>
  <cols>
    <col min="1" max="1" width="5.08203125" customWidth="1"/>
    <col min="2" max="2" width="15.33203125" customWidth="1"/>
    <col min="3" max="3" width="24.25" customWidth="1"/>
    <col min="4" max="4" width="13" bestFit="1" customWidth="1"/>
    <col min="8" max="9" width="19.08203125" customWidth="1"/>
    <col min="10" max="10" width="32.83203125" customWidth="1"/>
  </cols>
  <sheetData>
    <row r="1" spans="2:10">
      <c r="B1" t="s">
        <v>40</v>
      </c>
    </row>
    <row r="2" spans="2:10" ht="39">
      <c r="B2" s="52" t="s">
        <v>25</v>
      </c>
      <c r="C2" s="52"/>
      <c r="D2" s="52"/>
      <c r="E2" s="52"/>
      <c r="F2" s="52"/>
      <c r="G2" s="52"/>
      <c r="H2" s="52"/>
      <c r="I2" s="52"/>
      <c r="J2" s="52"/>
    </row>
    <row r="3" spans="2:10" ht="18.5" thickBot="1">
      <c r="I3" s="1" t="s">
        <v>23</v>
      </c>
      <c r="J3" s="51" t="s">
        <v>24</v>
      </c>
    </row>
    <row r="4" spans="2:10" ht="18.5" thickBot="1">
      <c r="B4" s="8" t="s">
        <v>1</v>
      </c>
      <c r="C4" s="9" t="s">
        <v>13</v>
      </c>
      <c r="D4" s="9" t="s">
        <v>14</v>
      </c>
      <c r="E4" s="9" t="s">
        <v>2</v>
      </c>
      <c r="F4" s="9" t="s">
        <v>3</v>
      </c>
      <c r="G4" s="9" t="s">
        <v>4</v>
      </c>
      <c r="H4" s="9" t="s">
        <v>5</v>
      </c>
      <c r="I4" s="9" t="s">
        <v>6</v>
      </c>
      <c r="J4" s="10" t="s">
        <v>48</v>
      </c>
    </row>
    <row r="5" spans="2:10">
      <c r="B5" s="26" t="s">
        <v>7</v>
      </c>
      <c r="C5" s="27" t="s">
        <v>29</v>
      </c>
      <c r="D5" s="28">
        <v>850</v>
      </c>
      <c r="E5" s="28">
        <v>10</v>
      </c>
      <c r="F5" s="27" t="s">
        <v>26</v>
      </c>
      <c r="G5" s="29">
        <v>0.08</v>
      </c>
      <c r="H5" s="7">
        <f>D5*E5*(G5+1)</f>
        <v>9180</v>
      </c>
      <c r="I5" s="7">
        <f>D5*E5</f>
        <v>8500</v>
      </c>
      <c r="J5" s="36" t="s">
        <v>27</v>
      </c>
    </row>
    <row r="6" spans="2:10">
      <c r="B6" s="30" t="s">
        <v>8</v>
      </c>
      <c r="C6" s="31" t="s">
        <v>38</v>
      </c>
      <c r="D6" s="32">
        <v>8</v>
      </c>
      <c r="E6" s="32">
        <v>1000</v>
      </c>
      <c r="F6" s="31" t="s">
        <v>35</v>
      </c>
      <c r="G6" s="40">
        <v>0.1</v>
      </c>
      <c r="H6" s="2">
        <f t="shared" ref="H6:H13" si="0">D6*E6*(G6+1)</f>
        <v>8800</v>
      </c>
      <c r="I6" s="2">
        <f t="shared" ref="I6:I13" si="1">D6*E6</f>
        <v>8000</v>
      </c>
      <c r="J6" s="37" t="s">
        <v>28</v>
      </c>
    </row>
    <row r="7" spans="2:10">
      <c r="B7" s="30" t="s">
        <v>8</v>
      </c>
      <c r="C7" s="31" t="s">
        <v>50</v>
      </c>
      <c r="D7" s="32">
        <v>20</v>
      </c>
      <c r="E7" s="32">
        <v>1000</v>
      </c>
      <c r="F7" s="31" t="s">
        <v>35</v>
      </c>
      <c r="G7" s="40">
        <v>0.1</v>
      </c>
      <c r="H7" s="2">
        <f t="shared" si="0"/>
        <v>22000</v>
      </c>
      <c r="I7" s="2">
        <f t="shared" si="1"/>
        <v>20000</v>
      </c>
      <c r="J7" s="37" t="s">
        <v>51</v>
      </c>
    </row>
    <row r="8" spans="2:10">
      <c r="B8" s="30" t="s">
        <v>11</v>
      </c>
      <c r="C8" s="31" t="s">
        <v>30</v>
      </c>
      <c r="D8" s="32">
        <v>80000</v>
      </c>
      <c r="E8" s="32">
        <v>1</v>
      </c>
      <c r="F8" s="31" t="s">
        <v>31</v>
      </c>
      <c r="G8" s="40">
        <v>0.1</v>
      </c>
      <c r="H8" s="2">
        <f t="shared" si="0"/>
        <v>88000</v>
      </c>
      <c r="I8" s="2">
        <f t="shared" si="1"/>
        <v>80000</v>
      </c>
      <c r="J8" s="37" t="s">
        <v>32</v>
      </c>
    </row>
    <row r="9" spans="2:10">
      <c r="B9" s="30" t="s">
        <v>43</v>
      </c>
      <c r="C9" s="31" t="s">
        <v>33</v>
      </c>
      <c r="D9" s="32">
        <v>36000</v>
      </c>
      <c r="E9" s="32">
        <v>2</v>
      </c>
      <c r="F9" s="31" t="s">
        <v>34</v>
      </c>
      <c r="G9" s="40">
        <v>0.1</v>
      </c>
      <c r="H9" s="2">
        <f t="shared" si="0"/>
        <v>79200</v>
      </c>
      <c r="I9" s="2">
        <f t="shared" si="1"/>
        <v>72000</v>
      </c>
      <c r="J9" s="37" t="s">
        <v>37</v>
      </c>
    </row>
    <row r="10" spans="2:10">
      <c r="B10" s="30" t="s">
        <v>44</v>
      </c>
      <c r="C10" s="31" t="s">
        <v>46</v>
      </c>
      <c r="D10" s="32">
        <v>90000</v>
      </c>
      <c r="E10" s="32">
        <v>1</v>
      </c>
      <c r="F10" s="31" t="s">
        <v>31</v>
      </c>
      <c r="G10" s="40">
        <v>0.1</v>
      </c>
      <c r="H10" s="2">
        <f t="shared" si="0"/>
        <v>99000.000000000015</v>
      </c>
      <c r="I10" s="2">
        <f t="shared" si="1"/>
        <v>90000</v>
      </c>
      <c r="J10" s="58" t="s">
        <v>47</v>
      </c>
    </row>
    <row r="11" spans="2:10">
      <c r="B11" s="30" t="s">
        <v>12</v>
      </c>
      <c r="C11" s="31" t="s">
        <v>39</v>
      </c>
      <c r="D11" s="32">
        <v>450000</v>
      </c>
      <c r="E11" s="32">
        <v>1</v>
      </c>
      <c r="F11" s="31" t="s">
        <v>36</v>
      </c>
      <c r="G11" s="40">
        <v>0.1</v>
      </c>
      <c r="H11" s="2">
        <f t="shared" si="0"/>
        <v>495000.00000000006</v>
      </c>
      <c r="I11" s="2">
        <f t="shared" si="1"/>
        <v>450000</v>
      </c>
      <c r="J11" s="37" t="s">
        <v>45</v>
      </c>
    </row>
    <row r="12" spans="2:10">
      <c r="B12" s="30"/>
      <c r="C12" s="31"/>
      <c r="D12" s="32"/>
      <c r="E12" s="32"/>
      <c r="F12" s="31"/>
      <c r="G12" s="40"/>
      <c r="H12" s="2">
        <f t="shared" si="0"/>
        <v>0</v>
      </c>
      <c r="I12" s="2">
        <f t="shared" si="1"/>
        <v>0</v>
      </c>
      <c r="J12" s="37"/>
    </row>
    <row r="13" spans="2:10" ht="18.5" thickBot="1">
      <c r="B13" s="33"/>
      <c r="C13" s="34"/>
      <c r="D13" s="35"/>
      <c r="E13" s="35"/>
      <c r="F13" s="34"/>
      <c r="G13" s="34"/>
      <c r="H13" s="16">
        <f t="shared" si="0"/>
        <v>0</v>
      </c>
      <c r="I13" s="16">
        <f t="shared" si="1"/>
        <v>0</v>
      </c>
      <c r="J13" s="38"/>
    </row>
    <row r="14" spans="2:10" ht="19" thickTop="1" thickBot="1">
      <c r="B14" s="11" t="s">
        <v>15</v>
      </c>
      <c r="C14" s="12"/>
      <c r="D14" s="12"/>
      <c r="E14" s="12"/>
      <c r="F14" s="12"/>
      <c r="G14" s="13"/>
      <c r="H14" s="50">
        <f>SUM(H5:H13)</f>
        <v>801180</v>
      </c>
      <c r="I14" s="14">
        <f>SUM(I5:I13)</f>
        <v>728500</v>
      </c>
      <c r="J14" s="15"/>
    </row>
    <row r="15" spans="2:10">
      <c r="B15" s="19" t="s">
        <v>19</v>
      </c>
      <c r="C15" s="19"/>
      <c r="D15" s="19"/>
      <c r="E15" s="19"/>
      <c r="F15" s="19"/>
      <c r="G15" s="19"/>
      <c r="H15" s="20"/>
      <c r="I15" s="20"/>
      <c r="J15" s="19"/>
    </row>
    <row r="16" spans="2:10">
      <c r="B16" s="19" t="s">
        <v>18</v>
      </c>
      <c r="C16" s="19"/>
      <c r="D16" s="19"/>
      <c r="E16" s="19"/>
      <c r="F16" s="19"/>
      <c r="G16" s="19"/>
      <c r="H16" s="20"/>
      <c r="I16" s="20"/>
      <c r="J16" s="19"/>
    </row>
    <row r="17" spans="2:10">
      <c r="B17" s="19" t="s">
        <v>17</v>
      </c>
      <c r="C17" s="17"/>
      <c r="D17" s="17"/>
      <c r="E17" s="17"/>
      <c r="F17" s="17"/>
      <c r="G17" s="17"/>
      <c r="H17" s="18"/>
      <c r="I17" s="18"/>
      <c r="J17" s="3"/>
    </row>
    <row r="18" spans="2:10">
      <c r="B18" s="59" t="s">
        <v>49</v>
      </c>
      <c r="C18" s="17"/>
      <c r="D18" s="17"/>
      <c r="E18" s="17"/>
      <c r="F18" s="17"/>
      <c r="G18" s="17"/>
      <c r="H18" s="18"/>
      <c r="I18" s="18"/>
      <c r="J18" s="3"/>
    </row>
    <row r="19" spans="2:10" ht="18.5" thickBot="1"/>
    <row r="20" spans="2:10">
      <c r="F20" s="21" t="s">
        <v>7</v>
      </c>
      <c r="G20" s="22"/>
      <c r="H20" s="41">
        <f t="shared" ref="H20:I27" si="2">SUMIFS(H$5:H$13,$B$5:$B$13,$F20)</f>
        <v>9180</v>
      </c>
      <c r="I20" s="42">
        <f t="shared" si="2"/>
        <v>8500</v>
      </c>
    </row>
    <row r="21" spans="2:10">
      <c r="F21" s="23" t="s">
        <v>8</v>
      </c>
      <c r="G21" s="4"/>
      <c r="H21" s="2">
        <f t="shared" si="2"/>
        <v>30800</v>
      </c>
      <c r="I21" s="43">
        <f t="shared" si="2"/>
        <v>28000</v>
      </c>
    </row>
    <row r="22" spans="2:10">
      <c r="F22" s="23" t="s">
        <v>9</v>
      </c>
      <c r="G22" s="4"/>
      <c r="H22" s="2">
        <f t="shared" si="2"/>
        <v>0</v>
      </c>
      <c r="I22" s="43">
        <f t="shared" si="2"/>
        <v>0</v>
      </c>
    </row>
    <row r="23" spans="2:10">
      <c r="F23" s="23" t="s">
        <v>10</v>
      </c>
      <c r="G23" s="4"/>
      <c r="H23" s="2">
        <f t="shared" si="2"/>
        <v>0</v>
      </c>
      <c r="I23" s="43">
        <f t="shared" si="2"/>
        <v>0</v>
      </c>
    </row>
    <row r="24" spans="2:10">
      <c r="F24" s="23" t="s">
        <v>11</v>
      </c>
      <c r="G24" s="4"/>
      <c r="H24" s="2">
        <f t="shared" si="2"/>
        <v>88000</v>
      </c>
      <c r="I24" s="43">
        <f t="shared" si="2"/>
        <v>80000</v>
      </c>
    </row>
    <row r="25" spans="2:10">
      <c r="F25" s="23" t="s">
        <v>42</v>
      </c>
      <c r="G25" s="4"/>
      <c r="H25" s="2">
        <f t="shared" si="2"/>
        <v>79200</v>
      </c>
      <c r="I25" s="43">
        <f t="shared" si="2"/>
        <v>72000</v>
      </c>
    </row>
    <row r="26" spans="2:10">
      <c r="F26" s="53" t="s">
        <v>44</v>
      </c>
      <c r="G26" s="54"/>
      <c r="H26" s="55">
        <f>SUMIFS(H$5:H$13,$B$5:$B$13,$F26)</f>
        <v>99000.000000000015</v>
      </c>
      <c r="I26" s="56">
        <f t="shared" si="2"/>
        <v>90000</v>
      </c>
      <c r="J26" t="str">
        <f>IF(I14/2&gt;I26,"OK",IF(I26=0,"","NG（委託費1/2超過）"))</f>
        <v>OK</v>
      </c>
    </row>
    <row r="27" spans="2:10" ht="18.5" thickBot="1">
      <c r="F27" s="5" t="s">
        <v>12</v>
      </c>
      <c r="G27" s="6"/>
      <c r="H27" s="44">
        <f t="shared" si="2"/>
        <v>495000.00000000006</v>
      </c>
      <c r="I27" s="45">
        <f t="shared" si="2"/>
        <v>450000</v>
      </c>
    </row>
    <row r="28" spans="2:10" ht="18.5" thickBot="1">
      <c r="H28" s="46"/>
      <c r="I28" s="46"/>
    </row>
    <row r="29" spans="2:10" ht="18.5" thickBot="1">
      <c r="F29" s="24" t="s">
        <v>16</v>
      </c>
      <c r="G29" s="25"/>
      <c r="H29" s="47">
        <f>SUM(H20:H25)</f>
        <v>207180</v>
      </c>
      <c r="I29" s="48">
        <f>SUM(I20:I25)</f>
        <v>188500</v>
      </c>
      <c r="J29" t="str">
        <f>IF(I29&gt;=150000,"OK",IF(AND(I29=0,SUM(I26:I27)=0),"","NG（ソフト事業費不足）"))</f>
        <v>OK</v>
      </c>
    </row>
    <row r="30" spans="2:10" ht="18.5" thickBot="1">
      <c r="H30" s="3"/>
    </row>
    <row r="31" spans="2:10" ht="18.5" thickBot="1">
      <c r="F31" s="24" t="s">
        <v>20</v>
      </c>
      <c r="G31" s="25"/>
      <c r="H31" s="39"/>
      <c r="I31" s="49">
        <f>H14</f>
        <v>801180</v>
      </c>
    </row>
    <row r="32" spans="2:10" ht="18.5" thickBot="1">
      <c r="D32" s="61" t="s">
        <v>52</v>
      </c>
      <c r="F32" s="24" t="s">
        <v>22</v>
      </c>
      <c r="G32" s="25"/>
      <c r="H32" s="39"/>
      <c r="I32" s="49">
        <f>IF(I29&lt;150000,0,MIN(ROUNDDOWN(I14*2/3,-3),500000))</f>
        <v>485000</v>
      </c>
    </row>
    <row r="33" spans="6:9" ht="18.5" thickBot="1">
      <c r="F33" s="24" t="s">
        <v>21</v>
      </c>
      <c r="G33" s="25"/>
      <c r="H33" s="39"/>
      <c r="I33" s="49">
        <f>I31-I32</f>
        <v>316180</v>
      </c>
    </row>
  </sheetData>
  <phoneticPr fontId="1"/>
  <conditionalFormatting sqref="H5:I13">
    <cfRule type="cellIs" dxfId="4" priority="5" operator="equal">
      <formula>0</formula>
    </cfRule>
  </conditionalFormatting>
  <conditionalFormatting sqref="H14:I18">
    <cfRule type="cellIs" dxfId="3" priority="4" operator="equal">
      <formula>0</formula>
    </cfRule>
  </conditionalFormatting>
  <conditionalFormatting sqref="H20:I27">
    <cfRule type="cellIs" dxfId="2" priority="3" operator="equal">
      <formula>0</formula>
    </cfRule>
  </conditionalFormatting>
  <conditionalFormatting sqref="H29:I29">
    <cfRule type="cellIs" dxfId="1" priority="2" operator="equal">
      <formula>0</formula>
    </cfRule>
  </conditionalFormatting>
  <conditionalFormatting sqref="I31:I33">
    <cfRule type="cellIs" dxfId="0" priority="1" operator="equal">
      <formula>0</formula>
    </cfRule>
  </conditionalFormatting>
  <dataValidations count="2">
    <dataValidation type="list" allowBlank="1" showInputMessage="1" showErrorMessage="1" sqref="B5:B13" xr:uid="{F7024875-53DA-4869-A6E3-901E562EA6D3}">
      <formula1>$F$20:$F$27</formula1>
    </dataValidation>
    <dataValidation type="list" allowBlank="1" showInputMessage="1" showErrorMessage="1" sqref="G5:G13" xr:uid="{F7DF9759-4492-47AE-B8D4-E9CEC1D54B4D}">
      <formula1>"0%,8%,10%"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補助対象経費内訳書</vt:lpstr>
      <vt:lpstr>記入例</vt:lpstr>
      <vt:lpstr>記入例!Print_Area</vt:lpstr>
      <vt:lpstr>補助対象経費内訳書!Print_Area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2022-10-25T03:19:02Z</dcterms:modified>
</cp:coreProperties>
</file>