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xr:revisionPtr revIDLastSave="0" documentId="13_ncr:1_{19927DB9-F424-4E0A-987A-2F596BE89877}" xr6:coauthVersionLast="36" xr6:coauthVersionMax="36" xr10:uidLastSave="{00000000-0000-0000-0000-000000000000}"/>
  <bookViews>
    <workbookView xWindow="0" yWindow="0" windowWidth="22260" windowHeight="12650" xr2:uid="{00000000-000D-0000-FFFF-FFFF00000000}"/>
  </bookViews>
  <sheets>
    <sheet name="補助対象経費内訳書" sheetId="1" r:id="rId1"/>
    <sheet name="記載例" sheetId="3" r:id="rId2"/>
  </sheets>
  <definedNames>
    <definedName name="_xlnm.Print_Area" localSheetId="1">記載例!$C$1:$K$35</definedName>
    <definedName name="_xlnm.Print_Area" localSheetId="0">補助対象経費内訳書!$C$1:$K$35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3" l="1"/>
  <c r="J29" i="1" l="1"/>
  <c r="K29" i="1" s="1"/>
  <c r="H29" i="1"/>
  <c r="I29" i="1"/>
  <c r="J34" i="1"/>
  <c r="K26" i="1"/>
  <c r="H20" i="3" l="1"/>
  <c r="H21" i="1"/>
  <c r="H20" i="1"/>
  <c r="I20" i="1"/>
  <c r="J20" i="1"/>
  <c r="I21" i="1"/>
  <c r="J21" i="1"/>
  <c r="I22" i="1"/>
  <c r="J22" i="1"/>
  <c r="I23" i="1"/>
  <c r="J23" i="1"/>
  <c r="I24" i="1"/>
  <c r="J24" i="1"/>
  <c r="I25" i="1"/>
  <c r="J25" i="1"/>
  <c r="I26" i="1"/>
  <c r="J26" i="1"/>
  <c r="I27" i="1"/>
  <c r="J27" i="1"/>
  <c r="H22" i="1"/>
  <c r="H23" i="1"/>
  <c r="H24" i="1"/>
  <c r="H25" i="1"/>
  <c r="H26" i="1"/>
  <c r="H27" i="1"/>
  <c r="H26" i="3" l="1"/>
  <c r="I26" i="3"/>
  <c r="J26" i="3"/>
  <c r="H21" i="3" l="1"/>
  <c r="I21" i="3"/>
  <c r="J21" i="3"/>
  <c r="H22" i="3"/>
  <c r="I22" i="3"/>
  <c r="J22" i="3"/>
  <c r="H23" i="3"/>
  <c r="I23" i="3"/>
  <c r="J23" i="3"/>
  <c r="H24" i="3"/>
  <c r="I24" i="3"/>
  <c r="J24" i="3"/>
  <c r="H25" i="3"/>
  <c r="I25" i="3"/>
  <c r="J25" i="3"/>
  <c r="H27" i="3"/>
  <c r="I27" i="3"/>
  <c r="J27" i="3"/>
  <c r="I20" i="3"/>
  <c r="J20" i="3"/>
  <c r="I14" i="3"/>
  <c r="H14" i="3"/>
  <c r="J33" i="3" s="1"/>
  <c r="I14" i="1"/>
  <c r="J14" i="1"/>
  <c r="H14" i="1"/>
  <c r="J33" i="1" s="1"/>
  <c r="J29" i="3" l="1"/>
  <c r="K29" i="3" s="1"/>
  <c r="I29" i="3"/>
  <c r="H29" i="3"/>
  <c r="K26" i="3"/>
  <c r="J34" i="3"/>
  <c r="J35" i="3" s="1"/>
  <c r="J35" i="1" l="1"/>
</calcChain>
</file>

<file path=xl/sharedStrings.xml><?xml version="1.0" encoding="utf-8"?>
<sst xmlns="http://schemas.openxmlformats.org/spreadsheetml/2006/main" count="97" uniqueCount="60">
  <si>
    <t>金額（税込）</t>
    <rPh sb="0" eb="2">
      <t>キンガク</t>
    </rPh>
    <rPh sb="3" eb="5">
      <t>ゼイコ</t>
    </rPh>
    <phoneticPr fontId="1"/>
  </si>
  <si>
    <t>金額（税抜）</t>
    <rPh sb="0" eb="2">
      <t>キンガク</t>
    </rPh>
    <rPh sb="3" eb="5">
      <t>ゼイヌ</t>
    </rPh>
    <phoneticPr fontId="1"/>
  </si>
  <si>
    <t>原材料費</t>
    <rPh sb="0" eb="4">
      <t>ゲンザイリョウヒ</t>
    </rPh>
    <phoneticPr fontId="1"/>
  </si>
  <si>
    <t>消耗品費</t>
    <rPh sb="0" eb="4">
      <t>ショウモウヒンヒ</t>
    </rPh>
    <phoneticPr fontId="1"/>
  </si>
  <si>
    <t>賃借料</t>
    <rPh sb="0" eb="3">
      <t>チンシャクリョウ</t>
    </rPh>
    <phoneticPr fontId="1"/>
  </si>
  <si>
    <t>通信運搬費</t>
    <rPh sb="0" eb="2">
      <t>ツウシン</t>
    </rPh>
    <rPh sb="2" eb="5">
      <t>ウンパンヒ</t>
    </rPh>
    <phoneticPr fontId="1"/>
  </si>
  <si>
    <t>広告宣伝費</t>
    <rPh sb="0" eb="2">
      <t>コウコク</t>
    </rPh>
    <rPh sb="2" eb="5">
      <t>センデンヒ</t>
    </rPh>
    <phoneticPr fontId="1"/>
  </si>
  <si>
    <t>設備整備費</t>
    <rPh sb="0" eb="2">
      <t>セツビ</t>
    </rPh>
    <rPh sb="2" eb="5">
      <t>セイビヒ</t>
    </rPh>
    <phoneticPr fontId="1"/>
  </si>
  <si>
    <t>合計</t>
    <rPh sb="0" eb="2">
      <t>ゴウケイ</t>
    </rPh>
    <phoneticPr fontId="1"/>
  </si>
  <si>
    <t>事業費</t>
    <rPh sb="0" eb="3">
      <t>ジギョウヒ</t>
    </rPh>
    <phoneticPr fontId="1"/>
  </si>
  <si>
    <t>自己資金等</t>
    <rPh sb="0" eb="4">
      <t>ジコシキン</t>
    </rPh>
    <rPh sb="4" eb="5">
      <t>トウ</t>
    </rPh>
    <phoneticPr fontId="1"/>
  </si>
  <si>
    <t>補助金</t>
    <rPh sb="0" eb="3">
      <t>ホジョキン</t>
    </rPh>
    <phoneticPr fontId="1"/>
  </si>
  <si>
    <t>●●株式会社</t>
    <rPh sb="2" eb="6">
      <t>カブシキガイシャ</t>
    </rPh>
    <phoneticPr fontId="1"/>
  </si>
  <si>
    <t>九条ねぎ</t>
    <rPh sb="0" eb="2">
      <t>クジョウ</t>
    </rPh>
    <phoneticPr fontId="1"/>
  </si>
  <si>
    <t>簡易急速冷凍機</t>
    <rPh sb="0" eb="2">
      <t>カンイ</t>
    </rPh>
    <rPh sb="2" eb="4">
      <t>キュウソク</t>
    </rPh>
    <rPh sb="4" eb="7">
      <t>レイトウキ</t>
    </rPh>
    <phoneticPr fontId="1"/>
  </si>
  <si>
    <t>支払調書</t>
    <rPh sb="0" eb="2">
      <t>シハライ</t>
    </rPh>
    <rPh sb="2" eb="4">
      <t>チョウショ</t>
    </rPh>
    <phoneticPr fontId="1"/>
  </si>
  <si>
    <t>費目</t>
    <rPh sb="0" eb="2">
      <t>ヒモク</t>
    </rPh>
    <phoneticPr fontId="1"/>
  </si>
  <si>
    <t>補助対象経費</t>
    <rPh sb="0" eb="2">
      <t>ホジョ</t>
    </rPh>
    <rPh sb="2" eb="4">
      <t>タイショウ</t>
    </rPh>
    <rPh sb="4" eb="6">
      <t>ケイヒ</t>
    </rPh>
    <phoneticPr fontId="1"/>
  </si>
  <si>
    <t>支出先</t>
    <rPh sb="0" eb="2">
      <t>シシュツ</t>
    </rPh>
    <rPh sb="2" eb="3">
      <t>サキ</t>
    </rPh>
    <phoneticPr fontId="1"/>
  </si>
  <si>
    <t>支出年月日</t>
    <rPh sb="0" eb="2">
      <t>シシュツ</t>
    </rPh>
    <rPh sb="2" eb="5">
      <t>ネンガッピ</t>
    </rPh>
    <phoneticPr fontId="1"/>
  </si>
  <si>
    <t>支出内容</t>
    <rPh sb="0" eb="2">
      <t>シシュツ</t>
    </rPh>
    <rPh sb="2" eb="4">
      <t>ナイヨウ</t>
    </rPh>
    <phoneticPr fontId="1"/>
  </si>
  <si>
    <t>摘要（数量・単価等）</t>
    <rPh sb="0" eb="2">
      <t>テキヨウ</t>
    </rPh>
    <rPh sb="3" eb="5">
      <t>スウリョウ</t>
    </rPh>
    <rPh sb="6" eb="8">
      <t>タンカ</t>
    </rPh>
    <rPh sb="8" eb="9">
      <t>トウ</t>
    </rPh>
    <phoneticPr fontId="1"/>
  </si>
  <si>
    <t>証憑番号</t>
    <rPh sb="0" eb="2">
      <t>ショウヒョウ</t>
    </rPh>
    <rPh sb="2" eb="4">
      <t>バンゴウ</t>
    </rPh>
    <phoneticPr fontId="1"/>
  </si>
  <si>
    <t>※金額（税込）と金額（税抜）は証憑と一致させてください</t>
    <rPh sb="1" eb="3">
      <t>キンガク</t>
    </rPh>
    <rPh sb="4" eb="6">
      <t>ゼイコミ</t>
    </rPh>
    <rPh sb="8" eb="10">
      <t>キンガク</t>
    </rPh>
    <rPh sb="11" eb="13">
      <t>ゼイヌキ</t>
    </rPh>
    <rPh sb="15" eb="17">
      <t>ショウヒョウ</t>
    </rPh>
    <rPh sb="18" eb="20">
      <t>イッチ</t>
    </rPh>
    <phoneticPr fontId="1"/>
  </si>
  <si>
    <t>交付決定額</t>
    <rPh sb="0" eb="2">
      <t>コウフ</t>
    </rPh>
    <rPh sb="2" eb="4">
      <t>ケッテイ</t>
    </rPh>
    <rPh sb="4" eb="5">
      <t>ガク</t>
    </rPh>
    <phoneticPr fontId="1"/>
  </si>
  <si>
    <t>京都府が発出した交付決定通知書に記載されている交付決定額を記載してください　→</t>
    <rPh sb="0" eb="3">
      <t>キョウトフ</t>
    </rPh>
    <rPh sb="4" eb="6">
      <t>ハッシュツ</t>
    </rPh>
    <rPh sb="8" eb="10">
      <t>コウフ</t>
    </rPh>
    <rPh sb="10" eb="12">
      <t>ケッテイ</t>
    </rPh>
    <rPh sb="12" eb="14">
      <t>ツウチ</t>
    </rPh>
    <rPh sb="14" eb="15">
      <t>ショ</t>
    </rPh>
    <rPh sb="16" eb="18">
      <t>キサイ</t>
    </rPh>
    <rPh sb="23" eb="25">
      <t>コウフ</t>
    </rPh>
    <rPh sb="25" eb="27">
      <t>ケッテイ</t>
    </rPh>
    <rPh sb="27" eb="28">
      <t>ガク</t>
    </rPh>
    <rPh sb="29" eb="31">
      <t>キサイ</t>
    </rPh>
    <phoneticPr fontId="1"/>
  </si>
  <si>
    <t>※補助対象経費は証憑に記載された金額のうち本補助金の対象となる金額を記載してください</t>
    <rPh sb="1" eb="3">
      <t>ホジョ</t>
    </rPh>
    <rPh sb="3" eb="5">
      <t>タイショウ</t>
    </rPh>
    <rPh sb="5" eb="7">
      <t>ケイヒ</t>
    </rPh>
    <rPh sb="8" eb="10">
      <t>ショウヒョウ</t>
    </rPh>
    <rPh sb="11" eb="13">
      <t>キサイ</t>
    </rPh>
    <rPh sb="16" eb="18">
      <t>キンガク</t>
    </rPh>
    <rPh sb="21" eb="22">
      <t>ホン</t>
    </rPh>
    <rPh sb="22" eb="25">
      <t>ホジョキン</t>
    </rPh>
    <rPh sb="26" eb="28">
      <t>タイショウ</t>
    </rPh>
    <rPh sb="31" eb="33">
      <t>キンガク</t>
    </rPh>
    <rPh sb="34" eb="36">
      <t>キサイ</t>
    </rPh>
    <phoneticPr fontId="1"/>
  </si>
  <si>
    <t>※証憑ごとに記載し、必要に応じて行を増やしてください</t>
    <rPh sb="1" eb="3">
      <t>ショウヒョウ</t>
    </rPh>
    <rPh sb="6" eb="8">
      <t>キサイ</t>
    </rPh>
    <rPh sb="10" eb="12">
      <t>ヒツヨウ</t>
    </rPh>
    <rPh sb="13" eb="14">
      <t>オウ</t>
    </rPh>
    <rPh sb="16" eb="17">
      <t>ギョウ</t>
    </rPh>
    <rPh sb="18" eb="19">
      <t>フ</t>
    </rPh>
    <phoneticPr fontId="1"/>
  </si>
  <si>
    <t>▲▲商店</t>
    <rPh sb="2" eb="4">
      <t>ショウテン</t>
    </rPh>
    <phoneticPr fontId="1"/>
  </si>
  <si>
    <t>（株）■■</t>
    <rPh sb="0" eb="3">
      <t>カブ</t>
    </rPh>
    <phoneticPr fontId="1"/>
  </si>
  <si>
    <t>紙箱</t>
    <rPh sb="0" eb="2">
      <t>カミバコ</t>
    </rPh>
    <phoneticPr fontId="1"/>
  </si>
  <si>
    <t>1,000枚@8円（税抜）で購入（800枚使用）</t>
    <rPh sb="5" eb="6">
      <t>マイ</t>
    </rPh>
    <rPh sb="8" eb="9">
      <t>エン</t>
    </rPh>
    <rPh sb="10" eb="12">
      <t>ゼイヌキ</t>
    </rPh>
    <rPh sb="14" eb="16">
      <t>コウニュウ</t>
    </rPh>
    <rPh sb="20" eb="21">
      <t>マイ</t>
    </rPh>
    <rPh sb="21" eb="23">
      <t>シヨウ</t>
    </rPh>
    <phoneticPr fontId="1"/>
  </si>
  <si>
    <t>3kg@880円（税抜）</t>
    <rPh sb="7" eb="8">
      <t>エン</t>
    </rPh>
    <rPh sb="9" eb="11">
      <t>ゼイヌキ</t>
    </rPh>
    <phoneticPr fontId="1"/>
  </si>
  <si>
    <t>6ka@850円（税抜）</t>
    <rPh sb="7" eb="8">
      <t>エン</t>
    </rPh>
    <rPh sb="9" eb="11">
      <t>ゼイヌキ</t>
    </rPh>
    <phoneticPr fontId="1"/>
  </si>
  <si>
    <t>チラシ</t>
    <phoneticPr fontId="1"/>
  </si>
  <si>
    <t>▲▲▲プリント</t>
    <phoneticPr fontId="1"/>
  </si>
  <si>
    <t>■■化学（株）</t>
    <rPh sb="2" eb="4">
      <t>カガク</t>
    </rPh>
    <rPh sb="4" eb="7">
      <t>カブ</t>
    </rPh>
    <phoneticPr fontId="1"/>
  </si>
  <si>
    <t>食品衛生検査費</t>
    <rPh sb="0" eb="2">
      <t>ショクヒン</t>
    </rPh>
    <rPh sb="2" eb="4">
      <t>エイセイ</t>
    </rPh>
    <rPh sb="4" eb="6">
      <t>ケンサ</t>
    </rPh>
    <rPh sb="6" eb="7">
      <t>ヒ</t>
    </rPh>
    <phoneticPr fontId="1"/>
  </si>
  <si>
    <t>生菌数等</t>
    <rPh sb="0" eb="3">
      <t>セイキンスウ</t>
    </rPh>
    <rPh sb="3" eb="4">
      <t>トウ</t>
    </rPh>
    <phoneticPr fontId="1"/>
  </si>
  <si>
    <t>摘要（数量・単価・規格等）</t>
    <rPh sb="0" eb="2">
      <t>テキヨウ</t>
    </rPh>
    <rPh sb="3" eb="5">
      <t>スウリョウ</t>
    </rPh>
    <rPh sb="6" eb="8">
      <t>タンカ</t>
    </rPh>
    <rPh sb="9" eb="11">
      <t>キカク</t>
    </rPh>
    <rPh sb="11" eb="12">
      <t>トウ</t>
    </rPh>
    <phoneticPr fontId="1"/>
  </si>
  <si>
    <t>（株）▲▲フリーザー</t>
    <rPh sb="0" eb="3">
      <t>カブ</t>
    </rPh>
    <phoneticPr fontId="1"/>
  </si>
  <si>
    <t>▲▲フリーザー（型式○○○○）</t>
    <rPh sb="8" eb="10">
      <t>カタシキ</t>
    </rPh>
    <phoneticPr fontId="1"/>
  </si>
  <si>
    <t>支払調書（記載例）</t>
    <rPh sb="0" eb="2">
      <t>シハライ</t>
    </rPh>
    <rPh sb="2" eb="4">
      <t>チョウショ</t>
    </rPh>
    <rPh sb="5" eb="8">
      <t>キサイレイ</t>
    </rPh>
    <phoneticPr fontId="1"/>
  </si>
  <si>
    <t>補助事業者名：</t>
    <rPh sb="0" eb="2">
      <t>ホジョ</t>
    </rPh>
    <rPh sb="2" eb="5">
      <t>ジギョウシャ</t>
    </rPh>
    <rPh sb="5" eb="6">
      <t>メイ</t>
    </rPh>
    <phoneticPr fontId="1"/>
  </si>
  <si>
    <t>補助事業者名：</t>
    <rPh sb="0" eb="2">
      <t>ホジョ</t>
    </rPh>
    <rPh sb="2" eb="4">
      <t>ジギョウ</t>
    </rPh>
    <rPh sb="4" eb="5">
      <t>シャ</t>
    </rPh>
    <rPh sb="5" eb="6">
      <t>メイ</t>
    </rPh>
    <phoneticPr fontId="1"/>
  </si>
  <si>
    <t>（第５号様式　別添２）</t>
    <rPh sb="1" eb="2">
      <t>ダイ</t>
    </rPh>
    <rPh sb="3" eb="4">
      <t>ゴウ</t>
    </rPh>
    <rPh sb="4" eb="6">
      <t>ヨウシキ</t>
    </rPh>
    <rPh sb="7" eb="9">
      <t>ベッテン</t>
    </rPh>
    <phoneticPr fontId="1"/>
  </si>
  <si>
    <t>委託費</t>
    <rPh sb="0" eb="3">
      <t>イタクヒ</t>
    </rPh>
    <phoneticPr fontId="1"/>
  </si>
  <si>
    <t>役務費</t>
    <rPh sb="0" eb="2">
      <t>エキム</t>
    </rPh>
    <rPh sb="2" eb="3">
      <t>ヒ</t>
    </rPh>
    <phoneticPr fontId="1"/>
  </si>
  <si>
    <t>役務費</t>
    <rPh sb="0" eb="2">
      <t>エキム</t>
    </rPh>
    <rPh sb="2" eb="3">
      <t>ヒ</t>
    </rPh>
    <phoneticPr fontId="1"/>
  </si>
  <si>
    <t>パッケージデザイン</t>
    <phoneticPr fontId="1"/>
  </si>
  <si>
    <t>■■デザイン（株）</t>
    <rPh sb="6" eb="9">
      <t>カブ</t>
    </rPh>
    <phoneticPr fontId="1"/>
  </si>
  <si>
    <t>商品箱デザイン</t>
    <rPh sb="0" eb="2">
      <t>ショウヒン</t>
    </rPh>
    <rPh sb="2" eb="3">
      <t>ハコ</t>
    </rPh>
    <phoneticPr fontId="1"/>
  </si>
  <si>
    <t>　（金額（税抜）と同額になる場合が多いですが、補助対象外の経費を含む場合（期間内に使用しなかったものなど）は、その分を減額して記載してください）</t>
    <phoneticPr fontId="1"/>
  </si>
  <si>
    <t>補助対象経費（税抜）</t>
    <rPh sb="0" eb="2">
      <t>ホジョ</t>
    </rPh>
    <rPh sb="2" eb="4">
      <t>タイショウ</t>
    </rPh>
    <rPh sb="4" eb="6">
      <t>ケイヒ</t>
    </rPh>
    <rPh sb="7" eb="9">
      <t>ゼイヌ</t>
    </rPh>
    <phoneticPr fontId="1"/>
  </si>
  <si>
    <t>ソフト事業費</t>
    <rPh sb="3" eb="6">
      <t>ジギョウヒ</t>
    </rPh>
    <phoneticPr fontId="1"/>
  </si>
  <si>
    <t>20,000枚@7円（税抜）</t>
    <rPh sb="6" eb="7">
      <t>マイ</t>
    </rPh>
    <rPh sb="9" eb="10">
      <t>エン</t>
    </rPh>
    <rPh sb="11" eb="13">
      <t>ゼイヌキ</t>
    </rPh>
    <phoneticPr fontId="1"/>
  </si>
  <si>
    <t>ラベルシール</t>
  </si>
  <si>
    <t>1,000枚@20円（税抜）で購入（800枚使用）</t>
    <rPh sb="5" eb="6">
      <t>マイ</t>
    </rPh>
    <rPh sb="9" eb="10">
      <t>エン</t>
    </rPh>
    <rPh sb="11" eb="13">
      <t>ゼイヌキ</t>
    </rPh>
    <rPh sb="15" eb="17">
      <t>コウニュウ</t>
    </rPh>
    <rPh sb="21" eb="22">
      <t>マイ</t>
    </rPh>
    <rPh sb="22" eb="24">
      <t>シヨウ</t>
    </rPh>
    <phoneticPr fontId="1"/>
  </si>
  <si>
    <t>●●印刷</t>
    <rPh sb="2" eb="4">
      <t>インサツ</t>
    </rPh>
    <phoneticPr fontId="1"/>
  </si>
  <si>
    <t>別記第５号様式　３経費の区分に転記してください　　　</t>
    <rPh sb="0" eb="2">
      <t>ベッキ</t>
    </rPh>
    <rPh sb="2" eb="3">
      <t>ダイ</t>
    </rPh>
    <rPh sb="4" eb="7">
      <t>ゴウヨウシキ</t>
    </rPh>
    <rPh sb="9" eb="11">
      <t>ケイヒ</t>
    </rPh>
    <rPh sb="12" eb="14">
      <t>クブン</t>
    </rPh>
    <rPh sb="15" eb="17">
      <t>テンキ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</si>
</sst>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411]ge\.m\.d;@"/>
  </numFmts>
  <fonts count="6">
    <font>
      <sz val="11"/>
      <color theme="1"/>
      <name val="Yu Gothic"/>
      <family val="2"/>
      <scheme val="minor"/>
    </font>
    <font>
      <sz val="6"/>
      <name val="Yu Gothic"/>
      <family val="3"/>
      <charset val="128"/>
      <scheme val="minor"/>
    </font>
    <font>
      <sz val="11"/>
      <color theme="1"/>
      <name val="游ゴシック"/>
      <family val="2"/>
      <charset val="128"/>
    </font>
    <font>
      <u/>
      <sz val="11"/>
      <color theme="1"/>
      <name val="Yu Gothic"/>
      <family val="2"/>
      <scheme val="minor"/>
    </font>
    <font>
      <sz val="24"/>
      <color theme="1"/>
      <name val="Yu Gothic"/>
      <family val="3"/>
      <charset val="128"/>
      <scheme val="minor"/>
    </font>
    <font>
      <u/>
      <sz val="11"/>
      <color theme="10"/>
      <name val="Yu Gothic"/>
      <family val="2"/>
      <scheme val="minor"/>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style="thin">
        <color indexed="64"/>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s>
  <cellStyleXfs count="2">
    <xf numFmtId="0" fontId="0" fillId="0" borderId="0"/>
    <xf numFmtId="49" fontId="5" fillId="0" borderId="10" applyFont="0">
      <alignment vertical="center"/>
    </xf>
  </cellStyleXfs>
  <cellXfs count="74">
    <xf numFmtId="0" fontId="0" fillId="0" borderId="0" xfId="0"/>
    <xf numFmtId="0" fontId="0" fillId="0" borderId="0" xfId="0" applyAlignment="1">
      <alignment vertical="center"/>
    </xf>
    <xf numFmtId="0" fontId="4" fillId="0" borderId="0" xfId="0" applyFont="1" applyAlignment="1">
      <alignment horizontal="centerContinuous" vertical="center"/>
    </xf>
    <xf numFmtId="0" fontId="0" fillId="0" borderId="0" xfId="0" applyAlignment="1">
      <alignment horizontal="right" vertical="center"/>
    </xf>
    <xf numFmtId="0" fontId="3" fillId="0" borderId="2" xfId="0" applyFont="1" applyBorder="1" applyAlignment="1">
      <alignment vertical="center"/>
    </xf>
    <xf numFmtId="0" fontId="0" fillId="0" borderId="11" xfId="0" applyBorder="1" applyAlignment="1">
      <alignment horizontal="center" vertical="center"/>
    </xf>
    <xf numFmtId="0" fontId="0" fillId="0" borderId="26" xfId="0" applyBorder="1" applyAlignment="1">
      <alignment horizontal="center" vertical="center"/>
    </xf>
    <xf numFmtId="0" fontId="0" fillId="0" borderId="12" xfId="0" applyBorder="1" applyAlignment="1">
      <alignment horizontal="center" vertical="center"/>
    </xf>
    <xf numFmtId="0" fontId="0" fillId="0" borderId="30" xfId="0" applyBorder="1" applyAlignment="1">
      <alignment horizontal="center" vertical="center"/>
    </xf>
    <xf numFmtId="0" fontId="0" fillId="0" borderId="13" xfId="0" applyBorder="1" applyAlignment="1">
      <alignment horizontal="center" vertical="center"/>
    </xf>
    <xf numFmtId="176" fontId="0" fillId="0" borderId="1" xfId="0" applyNumberFormat="1" applyBorder="1" applyAlignment="1">
      <alignment vertical="center"/>
    </xf>
    <xf numFmtId="0" fontId="0" fillId="0" borderId="14" xfId="0" applyBorder="1" applyAlignment="1">
      <alignment horizontal="centerContinuous" vertical="center"/>
    </xf>
    <xf numFmtId="0" fontId="0" fillId="0" borderId="15" xfId="0" applyBorder="1" applyAlignment="1">
      <alignment horizontal="centerContinuous" vertical="center"/>
    </xf>
    <xf numFmtId="0" fontId="0" fillId="0" borderId="16" xfId="0" applyBorder="1" applyAlignment="1">
      <alignment horizontal="centerContinuous" vertical="center"/>
    </xf>
    <xf numFmtId="176" fontId="0" fillId="0" borderId="16" xfId="0" applyNumberFormat="1" applyFill="1" applyBorder="1" applyAlignment="1">
      <alignment vertical="center"/>
    </xf>
    <xf numFmtId="0" fontId="0" fillId="0" borderId="17" xfId="0" applyBorder="1" applyAlignment="1">
      <alignment vertical="center"/>
    </xf>
    <xf numFmtId="0" fontId="0" fillId="0" borderId="0" xfId="0" applyBorder="1" applyAlignment="1">
      <alignment vertical="center"/>
    </xf>
    <xf numFmtId="176" fontId="0" fillId="0" borderId="0" xfId="0" applyNumberFormat="1" applyBorder="1" applyAlignment="1">
      <alignment vertical="center"/>
    </xf>
    <xf numFmtId="0" fontId="0" fillId="0" borderId="0" xfId="0" applyBorder="1" applyAlignment="1">
      <alignment horizontal="centerContinuous" vertical="center"/>
    </xf>
    <xf numFmtId="0" fontId="0" fillId="0" borderId="21" xfId="0" applyBorder="1" applyAlignment="1">
      <alignment horizontal="center" vertical="center"/>
    </xf>
    <xf numFmtId="176" fontId="0" fillId="0" borderId="4" xfId="0" applyNumberFormat="1" applyBorder="1" applyAlignment="1">
      <alignment vertical="center"/>
    </xf>
    <xf numFmtId="0" fontId="0" fillId="0" borderId="22" xfId="0" applyBorder="1" applyAlignment="1">
      <alignment horizontal="center" vertical="center"/>
    </xf>
    <xf numFmtId="0" fontId="0" fillId="0" borderId="7" xfId="0" applyBorder="1" applyAlignment="1">
      <alignment horizontal="center" vertical="center"/>
    </xf>
    <xf numFmtId="176" fontId="0" fillId="0" borderId="23" xfId="0" applyNumberFormat="1" applyBorder="1" applyAlignment="1">
      <alignment vertical="center"/>
    </xf>
    <xf numFmtId="0" fontId="0" fillId="0" borderId="0" xfId="0" applyAlignment="1">
      <alignment horizontal="center" vertical="center"/>
    </xf>
    <xf numFmtId="176" fontId="0" fillId="0" borderId="0" xfId="0" applyNumberFormat="1" applyAlignment="1">
      <alignment vertical="center"/>
    </xf>
    <xf numFmtId="0" fontId="0" fillId="0" borderId="24" xfId="0" applyBorder="1" applyAlignment="1">
      <alignment horizontal="center" vertical="center"/>
    </xf>
    <xf numFmtId="176" fontId="0" fillId="0" borderId="3" xfId="0" applyNumberFormat="1" applyBorder="1" applyAlignment="1">
      <alignment vertical="center"/>
    </xf>
    <xf numFmtId="0" fontId="2" fillId="0" borderId="0" xfId="0" applyFont="1" applyAlignment="1">
      <alignment vertical="center"/>
    </xf>
    <xf numFmtId="176" fontId="0" fillId="0" borderId="34" xfId="0" applyNumberFormat="1" applyBorder="1" applyAlignment="1">
      <alignment vertical="center"/>
    </xf>
    <xf numFmtId="176" fontId="0" fillId="0" borderId="35" xfId="0" applyNumberFormat="1" applyBorder="1" applyAlignment="1">
      <alignment vertical="center"/>
    </xf>
    <xf numFmtId="176" fontId="0" fillId="0" borderId="36" xfId="0" applyNumberFormat="1" applyBorder="1" applyAlignment="1">
      <alignment vertical="center"/>
    </xf>
    <xf numFmtId="176" fontId="0" fillId="0" borderId="25" xfId="0" applyNumberFormat="1" applyBorder="1" applyAlignment="1">
      <alignment vertical="center"/>
    </xf>
    <xf numFmtId="0" fontId="4" fillId="0" borderId="0" xfId="0" applyFont="1" applyAlignment="1">
      <alignment vertical="center"/>
    </xf>
    <xf numFmtId="0" fontId="0" fillId="0" borderId="27" xfId="0" applyFill="1" applyBorder="1" applyAlignment="1">
      <alignment vertical="center"/>
    </xf>
    <xf numFmtId="0" fontId="0" fillId="0" borderId="9" xfId="0" applyFill="1" applyBorder="1" applyAlignment="1">
      <alignment vertical="center"/>
    </xf>
    <xf numFmtId="176" fontId="0" fillId="0" borderId="9" xfId="0" applyNumberFormat="1" applyFill="1" applyBorder="1" applyAlignment="1">
      <alignment vertical="center"/>
    </xf>
    <xf numFmtId="176" fontId="0" fillId="0" borderId="31" xfId="0" applyNumberFormat="1" applyFill="1" applyBorder="1" applyAlignment="1">
      <alignment vertical="center"/>
    </xf>
    <xf numFmtId="0" fontId="0" fillId="0" borderId="10" xfId="0" applyFill="1" applyBorder="1" applyAlignment="1">
      <alignment vertical="center"/>
    </xf>
    <xf numFmtId="0" fontId="0" fillId="0" borderId="28" xfId="0" applyFill="1" applyBorder="1" applyAlignment="1">
      <alignment vertical="center"/>
    </xf>
    <xf numFmtId="0" fontId="0" fillId="0" borderId="1" xfId="0" applyFill="1" applyBorder="1" applyAlignment="1">
      <alignment vertical="center"/>
    </xf>
    <xf numFmtId="176" fontId="0" fillId="0" borderId="1" xfId="0" applyNumberFormat="1" applyFill="1" applyBorder="1" applyAlignment="1">
      <alignment vertical="center"/>
    </xf>
    <xf numFmtId="176" fontId="0" fillId="0" borderId="32" xfId="0" applyNumberFormat="1" applyFill="1" applyBorder="1" applyAlignment="1">
      <alignment vertical="center"/>
    </xf>
    <xf numFmtId="0" fontId="0" fillId="0" borderId="6" xfId="0" applyFill="1" applyBorder="1" applyAlignment="1">
      <alignment vertical="center"/>
    </xf>
    <xf numFmtId="0" fontId="0" fillId="0" borderId="29" xfId="0" applyFill="1" applyBorder="1" applyAlignment="1">
      <alignment vertical="center"/>
    </xf>
    <xf numFmtId="0" fontId="0" fillId="0" borderId="19" xfId="0" applyFill="1" applyBorder="1" applyAlignment="1">
      <alignment vertical="center"/>
    </xf>
    <xf numFmtId="176" fontId="0" fillId="0" borderId="19" xfId="0" applyNumberFormat="1" applyFill="1" applyBorder="1" applyAlignment="1">
      <alignment vertical="center"/>
    </xf>
    <xf numFmtId="176" fontId="0" fillId="0" borderId="33" xfId="0" applyNumberFormat="1" applyFill="1" applyBorder="1" applyAlignment="1">
      <alignment vertical="center"/>
    </xf>
    <xf numFmtId="0" fontId="0" fillId="0" borderId="20" xfId="0" applyFill="1" applyBorder="1" applyAlignment="1">
      <alignment vertical="center"/>
    </xf>
    <xf numFmtId="0" fontId="0" fillId="0" borderId="0" xfId="0" applyBorder="1" applyAlignment="1">
      <alignment horizontal="center" vertical="center"/>
    </xf>
    <xf numFmtId="176" fontId="0" fillId="0" borderId="0" xfId="0" applyNumberFormat="1" applyBorder="1" applyAlignment="1">
      <alignment horizontal="right" vertical="center"/>
    </xf>
    <xf numFmtId="0" fontId="2" fillId="0" borderId="0" xfId="0" applyFont="1" applyAlignment="1">
      <alignment horizontal="right" vertical="center"/>
    </xf>
    <xf numFmtId="0" fontId="0" fillId="0" borderId="8" xfId="0" applyFill="1" applyBorder="1" applyAlignment="1">
      <alignment horizontal="center" vertical="center"/>
    </xf>
    <xf numFmtId="0" fontId="0" fillId="0" borderId="5" xfId="0" applyFill="1" applyBorder="1" applyAlignment="1">
      <alignment horizontal="center" vertical="center"/>
    </xf>
    <xf numFmtId="0" fontId="0" fillId="0" borderId="18" xfId="0" applyFill="1" applyBorder="1" applyAlignment="1">
      <alignment horizontal="center" vertical="center"/>
    </xf>
    <xf numFmtId="49" fontId="0" fillId="0" borderId="6" xfId="0" applyNumberFormat="1" applyFill="1" applyBorder="1" applyAlignment="1">
      <alignment vertical="center"/>
    </xf>
    <xf numFmtId="49" fontId="0" fillId="0" borderId="20" xfId="0" applyNumberFormat="1" applyFill="1" applyBorder="1" applyAlignment="1">
      <alignment vertical="center"/>
    </xf>
    <xf numFmtId="177" fontId="0" fillId="0" borderId="9" xfId="0" applyNumberFormat="1" applyFill="1" applyBorder="1" applyAlignment="1">
      <alignment horizontal="center" vertical="center"/>
    </xf>
    <xf numFmtId="177" fontId="0" fillId="0" borderId="1" xfId="0" applyNumberFormat="1" applyFill="1" applyBorder="1" applyAlignment="1">
      <alignment horizontal="center" vertical="center"/>
    </xf>
    <xf numFmtId="177" fontId="0" fillId="0" borderId="19" xfId="0" applyNumberFormat="1" applyFill="1" applyBorder="1" applyAlignment="1">
      <alignment horizontal="center" vertical="center"/>
    </xf>
    <xf numFmtId="176" fontId="0" fillId="0" borderId="3" xfId="0" applyNumberFormat="1" applyBorder="1" applyAlignment="1">
      <alignment horizontal="center" vertical="center"/>
    </xf>
    <xf numFmtId="0" fontId="0" fillId="0" borderId="37" xfId="0" applyBorder="1" applyAlignment="1">
      <alignment horizontal="center" vertical="center"/>
    </xf>
    <xf numFmtId="176" fontId="0" fillId="0" borderId="38" xfId="0" applyNumberFormat="1" applyBorder="1" applyAlignment="1">
      <alignment vertical="center"/>
    </xf>
    <xf numFmtId="176" fontId="0" fillId="0" borderId="39" xfId="0" applyNumberFormat="1" applyBorder="1" applyAlignment="1">
      <alignment vertical="center"/>
    </xf>
    <xf numFmtId="0" fontId="0" fillId="0" borderId="40" xfId="0" applyBorder="1" applyAlignment="1">
      <alignment horizontal="center" vertical="center"/>
    </xf>
    <xf numFmtId="176" fontId="0" fillId="0" borderId="41" xfId="0" applyNumberFormat="1" applyBorder="1" applyAlignment="1">
      <alignment vertical="center"/>
    </xf>
    <xf numFmtId="0" fontId="0" fillId="0" borderId="5" xfId="0" applyBorder="1" applyAlignment="1">
      <alignment horizontal="center" vertical="center"/>
    </xf>
    <xf numFmtId="176" fontId="0" fillId="0" borderId="6" xfId="0" applyNumberFormat="1" applyBorder="1" applyAlignment="1">
      <alignment vertical="center"/>
    </xf>
    <xf numFmtId="0" fontId="0" fillId="0" borderId="42" xfId="0" applyBorder="1" applyAlignment="1">
      <alignment horizontal="center" vertical="center"/>
    </xf>
    <xf numFmtId="176" fontId="0" fillId="0" borderId="43" xfId="0" applyNumberFormat="1" applyBorder="1" applyAlignment="1">
      <alignment vertical="center"/>
    </xf>
    <xf numFmtId="176" fontId="0" fillId="0" borderId="12" xfId="0" applyNumberFormat="1" applyBorder="1"/>
    <xf numFmtId="176" fontId="0" fillId="0" borderId="13" xfId="0" applyNumberFormat="1" applyBorder="1"/>
    <xf numFmtId="0" fontId="0" fillId="0" borderId="41" xfId="0" applyBorder="1"/>
    <xf numFmtId="0" fontId="0" fillId="0" borderId="44" xfId="0" applyBorder="1"/>
  </cellXfs>
  <cellStyles count="2">
    <cellStyle name="スタイル 1" xfId="1" xr:uid="{FD3D564F-D6B1-485E-9CE7-4B1087AE49CC}"/>
    <cellStyle name="標準" xfId="0" builtinId="0"/>
  </cellStyles>
  <dxfs count="10">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1355912</xdr:colOff>
      <xdr:row>32</xdr:row>
      <xdr:rowOff>33619</xdr:rowOff>
    </xdr:from>
    <xdr:to>
      <xdr:col>7</xdr:col>
      <xdr:colOff>1479177</xdr:colOff>
      <xdr:row>34</xdr:row>
      <xdr:rowOff>212912</xdr:rowOff>
    </xdr:to>
    <xdr:sp macro="" textlink="">
      <xdr:nvSpPr>
        <xdr:cNvPr id="3" name="左中かっこ 2">
          <a:extLst>
            <a:ext uri="{FF2B5EF4-FFF2-40B4-BE49-F238E27FC236}">
              <a16:creationId xmlns:a16="http://schemas.microsoft.com/office/drawing/2014/main" id="{D9EC03B0-99DB-420E-8483-DE291AE30741}"/>
            </a:ext>
          </a:extLst>
        </xdr:cNvPr>
        <xdr:cNvSpPr/>
      </xdr:nvSpPr>
      <xdr:spPr>
        <a:xfrm>
          <a:off x="9177618" y="7239001"/>
          <a:ext cx="123265" cy="672352"/>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7</xdr:col>
      <xdr:colOff>1355912</xdr:colOff>
      <xdr:row>32</xdr:row>
      <xdr:rowOff>33619</xdr:rowOff>
    </xdr:from>
    <xdr:to>
      <xdr:col>7</xdr:col>
      <xdr:colOff>1479177</xdr:colOff>
      <xdr:row>34</xdr:row>
      <xdr:rowOff>212912</xdr:rowOff>
    </xdr:to>
    <xdr:sp macro="" textlink="">
      <xdr:nvSpPr>
        <xdr:cNvPr id="5" name="左中かっこ 4">
          <a:extLst>
            <a:ext uri="{FF2B5EF4-FFF2-40B4-BE49-F238E27FC236}">
              <a16:creationId xmlns:a16="http://schemas.microsoft.com/office/drawing/2014/main" id="{FE291934-C1D7-4C42-AEFD-1CD0C619E26C}"/>
            </a:ext>
          </a:extLst>
        </xdr:cNvPr>
        <xdr:cNvSpPr/>
      </xdr:nvSpPr>
      <xdr:spPr>
        <a:xfrm>
          <a:off x="9156887" y="8034619"/>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1355912</xdr:colOff>
      <xdr:row>32</xdr:row>
      <xdr:rowOff>33619</xdr:rowOff>
    </xdr:from>
    <xdr:to>
      <xdr:col>7</xdr:col>
      <xdr:colOff>1479177</xdr:colOff>
      <xdr:row>34</xdr:row>
      <xdr:rowOff>212912</xdr:rowOff>
    </xdr:to>
    <xdr:sp macro="" textlink="">
      <xdr:nvSpPr>
        <xdr:cNvPr id="2" name="左中かっこ 1">
          <a:extLst>
            <a:ext uri="{FF2B5EF4-FFF2-40B4-BE49-F238E27FC236}">
              <a16:creationId xmlns:a16="http://schemas.microsoft.com/office/drawing/2014/main" id="{D323E977-4A0F-4910-89F2-B5CA02EE2398}"/>
            </a:ext>
          </a:extLst>
        </xdr:cNvPr>
        <xdr:cNvSpPr/>
      </xdr:nvSpPr>
      <xdr:spPr>
        <a:xfrm>
          <a:off x="9156887" y="7301194"/>
          <a:ext cx="123265" cy="674593"/>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1:M35"/>
  <sheetViews>
    <sheetView tabSelected="1" view="pageBreakPreview" zoomScale="85" zoomScaleNormal="85" zoomScaleSheetLayoutView="85" workbookViewId="0">
      <selection activeCell="F9" sqref="F9"/>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08203125" style="1" customWidth="1"/>
    <col min="12" max="12" width="19.08203125" style="1" customWidth="1"/>
    <col min="13" max="13" width="32.83203125" style="1" customWidth="1"/>
    <col min="14" max="16384" width="9" style="1"/>
  </cols>
  <sheetData>
    <row r="1" spans="3:13">
      <c r="C1" s="1" t="s">
        <v>45</v>
      </c>
    </row>
    <row r="2" spans="3:13" ht="39">
      <c r="C2" s="2" t="s">
        <v>15</v>
      </c>
      <c r="D2" s="2"/>
      <c r="E2" s="2"/>
      <c r="F2" s="2"/>
      <c r="G2" s="2"/>
      <c r="H2" s="2"/>
      <c r="I2" s="2"/>
      <c r="J2" s="2"/>
      <c r="K2" s="2"/>
      <c r="L2" s="33"/>
      <c r="M2" s="33"/>
    </row>
    <row r="3" spans="3:13" ht="18.5" thickBot="1">
      <c r="J3" s="3" t="s">
        <v>43</v>
      </c>
      <c r="K3" s="4"/>
    </row>
    <row r="4" spans="3:13" ht="18.5" thickBot="1">
      <c r="C4" s="5" t="s">
        <v>22</v>
      </c>
      <c r="D4" s="6" t="s">
        <v>16</v>
      </c>
      <c r="E4" s="7" t="s">
        <v>20</v>
      </c>
      <c r="F4" s="7" t="s">
        <v>18</v>
      </c>
      <c r="G4" s="7" t="s">
        <v>19</v>
      </c>
      <c r="H4" s="7" t="s">
        <v>0</v>
      </c>
      <c r="I4" s="7" t="s">
        <v>1</v>
      </c>
      <c r="J4" s="8" t="s">
        <v>53</v>
      </c>
      <c r="K4" s="9" t="s">
        <v>21</v>
      </c>
    </row>
    <row r="5" spans="3:13">
      <c r="C5" s="52"/>
      <c r="D5" s="34"/>
      <c r="E5" s="35"/>
      <c r="F5" s="35"/>
      <c r="G5" s="57"/>
      <c r="H5" s="36"/>
      <c r="I5" s="36"/>
      <c r="J5" s="37"/>
      <c r="K5" s="38"/>
    </row>
    <row r="6" spans="3:13">
      <c r="C6" s="53"/>
      <c r="D6" s="39"/>
      <c r="E6" s="40"/>
      <c r="F6" s="40"/>
      <c r="G6" s="58"/>
      <c r="H6" s="41"/>
      <c r="I6" s="41"/>
      <c r="J6" s="42"/>
      <c r="K6" s="43"/>
    </row>
    <row r="7" spans="3:13">
      <c r="C7" s="53"/>
      <c r="D7" s="39"/>
      <c r="E7" s="40"/>
      <c r="F7" s="40"/>
      <c r="G7" s="58"/>
      <c r="H7" s="41"/>
      <c r="I7" s="41"/>
      <c r="J7" s="42"/>
      <c r="K7" s="43"/>
    </row>
    <row r="8" spans="3:13">
      <c r="C8" s="53"/>
      <c r="D8" s="39"/>
      <c r="E8" s="40"/>
      <c r="F8" s="40"/>
      <c r="G8" s="58"/>
      <c r="H8" s="41"/>
      <c r="I8" s="41"/>
      <c r="J8" s="42"/>
      <c r="K8" s="43"/>
    </row>
    <row r="9" spans="3:13">
      <c r="C9" s="53"/>
      <c r="D9" s="39"/>
      <c r="E9" s="40"/>
      <c r="F9" s="40"/>
      <c r="G9" s="58"/>
      <c r="H9" s="41"/>
      <c r="I9" s="41"/>
      <c r="J9" s="42"/>
      <c r="K9" s="43"/>
    </row>
    <row r="10" spans="3:13">
      <c r="C10" s="53"/>
      <c r="D10" s="39"/>
      <c r="E10" s="40"/>
      <c r="F10" s="40"/>
      <c r="G10" s="58"/>
      <c r="H10" s="41"/>
      <c r="I10" s="41"/>
      <c r="J10" s="42"/>
      <c r="K10" s="43"/>
    </row>
    <row r="11" spans="3:13">
      <c r="C11" s="53"/>
      <c r="D11" s="39"/>
      <c r="E11" s="40"/>
      <c r="F11" s="40"/>
      <c r="G11" s="58"/>
      <c r="H11" s="41"/>
      <c r="I11" s="41"/>
      <c r="J11" s="42"/>
      <c r="K11" s="43"/>
    </row>
    <row r="12" spans="3:13">
      <c r="C12" s="53"/>
      <c r="D12" s="39"/>
      <c r="E12" s="40"/>
      <c r="F12" s="40"/>
      <c r="G12" s="58"/>
      <c r="H12" s="41"/>
      <c r="I12" s="41"/>
      <c r="J12" s="42"/>
      <c r="K12" s="43"/>
    </row>
    <row r="13" spans="3:13" ht="18.5" thickBot="1">
      <c r="C13" s="54"/>
      <c r="D13" s="44"/>
      <c r="E13" s="45"/>
      <c r="F13" s="45"/>
      <c r="G13" s="59"/>
      <c r="H13" s="46"/>
      <c r="I13" s="46"/>
      <c r="J13" s="47"/>
      <c r="K13" s="48"/>
    </row>
    <row r="14" spans="3:13" ht="19" thickTop="1" thickBot="1">
      <c r="C14" s="11" t="s">
        <v>8</v>
      </c>
      <c r="D14" s="12"/>
      <c r="E14" s="12"/>
      <c r="F14" s="12"/>
      <c r="G14" s="13"/>
      <c r="H14" s="14">
        <f>SUM(H5:H13)</f>
        <v>0</v>
      </c>
      <c r="I14" s="14">
        <f t="shared" ref="I14:J14" si="0">SUM(I5:I13)</f>
        <v>0</v>
      </c>
      <c r="J14" s="14">
        <f t="shared" si="0"/>
        <v>0</v>
      </c>
      <c r="K14" s="15"/>
    </row>
    <row r="15" spans="3:13">
      <c r="C15" s="16" t="s">
        <v>27</v>
      </c>
      <c r="D15" s="16"/>
      <c r="E15" s="16"/>
      <c r="F15" s="16"/>
      <c r="G15" s="16"/>
      <c r="H15" s="17"/>
      <c r="I15" s="17"/>
      <c r="J15" s="17"/>
      <c r="K15" s="16"/>
    </row>
    <row r="16" spans="3:13">
      <c r="C16" s="16" t="s">
        <v>23</v>
      </c>
      <c r="D16" s="16"/>
      <c r="E16" s="16"/>
      <c r="F16" s="16"/>
      <c r="G16" s="16"/>
      <c r="H16" s="17"/>
      <c r="I16" s="17"/>
      <c r="J16" s="17"/>
      <c r="K16" s="16"/>
    </row>
    <row r="17" spans="3:11">
      <c r="C17" s="16" t="s">
        <v>26</v>
      </c>
      <c r="D17" s="16"/>
      <c r="E17" s="18"/>
      <c r="F17" s="18"/>
      <c r="G17" s="18"/>
      <c r="H17" s="17"/>
      <c r="I17" s="17"/>
      <c r="J17" s="17"/>
      <c r="K17" s="16"/>
    </row>
    <row r="18" spans="3:11">
      <c r="C18" s="16" t="s">
        <v>52</v>
      </c>
      <c r="D18" s="16"/>
      <c r="E18" s="18"/>
      <c r="F18" s="18"/>
      <c r="G18" s="18"/>
      <c r="H18" s="17"/>
      <c r="I18" s="17"/>
      <c r="J18" s="17"/>
      <c r="K18" s="16"/>
    </row>
    <row r="19" spans="3:11" ht="18.5" thickBot="1"/>
    <row r="20" spans="3:11">
      <c r="G20" s="64" t="s">
        <v>2</v>
      </c>
      <c r="H20" s="20">
        <f>SUMIFS(H$5:H$13,$D$5:$D$13,$G20)</f>
        <v>0</v>
      </c>
      <c r="I20" s="20">
        <f t="shared" ref="I20:J20" si="1">SUMIFS(I$5:I$13,$D$5:$D$13,$G20)</f>
        <v>0</v>
      </c>
      <c r="J20" s="65">
        <f t="shared" si="1"/>
        <v>0</v>
      </c>
    </row>
    <row r="21" spans="3:11">
      <c r="G21" s="66" t="s">
        <v>3</v>
      </c>
      <c r="H21" s="10">
        <f>SUMIFS(H$5:H$13,$D$5:$D$13,$G21)</f>
        <v>0</v>
      </c>
      <c r="I21" s="10">
        <f t="shared" ref="H21:J27" si="2">SUMIFS(I$5:I$13,$D$5:$D$13,$G21)</f>
        <v>0</v>
      </c>
      <c r="J21" s="67">
        <f t="shared" si="2"/>
        <v>0</v>
      </c>
    </row>
    <row r="22" spans="3:11">
      <c r="G22" s="66" t="s">
        <v>4</v>
      </c>
      <c r="H22" s="10">
        <f t="shared" si="2"/>
        <v>0</v>
      </c>
      <c r="I22" s="10">
        <f t="shared" si="2"/>
        <v>0</v>
      </c>
      <c r="J22" s="67">
        <f t="shared" si="2"/>
        <v>0</v>
      </c>
    </row>
    <row r="23" spans="3:11">
      <c r="G23" s="66" t="s">
        <v>5</v>
      </c>
      <c r="H23" s="10">
        <f t="shared" si="2"/>
        <v>0</v>
      </c>
      <c r="I23" s="10">
        <f t="shared" si="2"/>
        <v>0</v>
      </c>
      <c r="J23" s="67">
        <f t="shared" si="2"/>
        <v>0</v>
      </c>
    </row>
    <row r="24" spans="3:11">
      <c r="G24" s="66" t="s">
        <v>6</v>
      </c>
      <c r="H24" s="10">
        <f t="shared" si="2"/>
        <v>0</v>
      </c>
      <c r="I24" s="10">
        <f t="shared" si="2"/>
        <v>0</v>
      </c>
      <c r="J24" s="67">
        <f t="shared" si="2"/>
        <v>0</v>
      </c>
    </row>
    <row r="25" spans="3:11">
      <c r="G25" s="66" t="s">
        <v>47</v>
      </c>
      <c r="H25" s="10">
        <f t="shared" si="2"/>
        <v>0</v>
      </c>
      <c r="I25" s="10">
        <f t="shared" si="2"/>
        <v>0</v>
      </c>
      <c r="J25" s="67">
        <f t="shared" si="2"/>
        <v>0</v>
      </c>
    </row>
    <row r="26" spans="3:11">
      <c r="G26" s="66" t="s">
        <v>46</v>
      </c>
      <c r="H26" s="10">
        <f t="shared" si="2"/>
        <v>0</v>
      </c>
      <c r="I26" s="10">
        <f t="shared" si="2"/>
        <v>0</v>
      </c>
      <c r="J26" s="67">
        <f t="shared" si="2"/>
        <v>0</v>
      </c>
      <c r="K26" t="str">
        <f>IF(J14/2&gt;J26,"OK",IF(J26=0,"","NG（委託費1/2超過）"))</f>
        <v/>
      </c>
    </row>
    <row r="27" spans="3:11" ht="18.5" thickBot="1">
      <c r="G27" s="68" t="s">
        <v>7</v>
      </c>
      <c r="H27" s="23">
        <f t="shared" si="2"/>
        <v>0</v>
      </c>
      <c r="I27" s="23">
        <f t="shared" si="2"/>
        <v>0</v>
      </c>
      <c r="J27" s="69">
        <f t="shared" si="2"/>
        <v>0</v>
      </c>
    </row>
    <row r="28" spans="3:11" ht="18.5" thickBot="1">
      <c r="G28" s="24"/>
      <c r="H28" s="25"/>
      <c r="I28" s="25"/>
      <c r="J28" s="25"/>
    </row>
    <row r="29" spans="3:11" ht="18.5" thickBot="1">
      <c r="G29" s="5" t="s">
        <v>54</v>
      </c>
      <c r="H29" s="70">
        <f>SUM(H20:H25)</f>
        <v>0</v>
      </c>
      <c r="I29" s="70">
        <f>SUM(I20:I25)</f>
        <v>0</v>
      </c>
      <c r="J29" s="71">
        <f>SUM(J20:J25)</f>
        <v>0</v>
      </c>
      <c r="K29" t="str">
        <f>IF(J29&gt;=150000,"OK",IF(AND(J29=0,SUM(J26:J27)=0),"","NG（ソフト事業費不足）"))</f>
        <v/>
      </c>
    </row>
    <row r="30" spans="3:11" ht="18.5" thickBot="1">
      <c r="G30" s="24"/>
      <c r="H30" s="25"/>
      <c r="I30" s="25"/>
      <c r="J30" s="25"/>
    </row>
    <row r="31" spans="3:11" ht="18.5" thickBot="1">
      <c r="G31" s="49"/>
      <c r="H31" s="50" t="s">
        <v>25</v>
      </c>
      <c r="I31" s="60" t="s">
        <v>24</v>
      </c>
      <c r="J31" s="32"/>
    </row>
    <row r="32" spans="3:11" ht="18.5" thickBot="1">
      <c r="H32" s="16"/>
    </row>
    <row r="33" spans="4:10" ht="18.5" thickBot="1">
      <c r="G33" s="16"/>
      <c r="H33" s="16"/>
      <c r="I33" s="26" t="s">
        <v>9</v>
      </c>
      <c r="J33" s="27">
        <f>H14</f>
        <v>0</v>
      </c>
    </row>
    <row r="34" spans="4:10" ht="18.5" thickBot="1">
      <c r="D34" s="28"/>
      <c r="G34" s="16"/>
      <c r="H34" s="51" t="s">
        <v>59</v>
      </c>
      <c r="I34" s="26" t="s">
        <v>11</v>
      </c>
      <c r="J34" s="27">
        <f>MIN(ROUNDDOWN(J14*2/3,-3),J31)</f>
        <v>0</v>
      </c>
    </row>
    <row r="35" spans="4:10" ht="18.5" thickBot="1">
      <c r="G35" s="16"/>
      <c r="H35" s="16"/>
      <c r="I35" s="26" t="s">
        <v>10</v>
      </c>
      <c r="J35" s="27">
        <f>J33-J34</f>
        <v>0</v>
      </c>
    </row>
  </sheetData>
  <phoneticPr fontId="1"/>
  <conditionalFormatting sqref="H5:J13">
    <cfRule type="cellIs" dxfId="9" priority="6" operator="equal">
      <formula>0</formula>
    </cfRule>
  </conditionalFormatting>
  <conditionalFormatting sqref="H14:J18">
    <cfRule type="cellIs" dxfId="8" priority="5" operator="equal">
      <formula>0</formula>
    </cfRule>
  </conditionalFormatting>
  <conditionalFormatting sqref="H20:J27">
    <cfRule type="cellIs" dxfId="7" priority="4" operator="equal">
      <formula>0</formula>
    </cfRule>
  </conditionalFormatting>
  <conditionalFormatting sqref="H31:J31">
    <cfRule type="cellIs" dxfId="6" priority="3" operator="equal">
      <formula>0</formula>
    </cfRule>
  </conditionalFormatting>
  <conditionalFormatting sqref="I33:J35">
    <cfRule type="cellIs" dxfId="5" priority="2" operator="equal">
      <formula>0</formula>
    </cfRule>
  </conditionalFormatting>
  <conditionalFormatting sqref="H29:J29">
    <cfRule type="cellIs" dxfId="4" priority="1" operator="equal">
      <formula>0</formula>
    </cfRule>
  </conditionalFormatting>
  <dataValidations count="2">
    <dataValidation type="date" allowBlank="1" showInputMessage="1" showErrorMessage="1" sqref="G5:G13" xr:uid="{17EB9C6A-BF5A-44CC-878B-8B935E81C626}">
      <formula1>44693</formula1>
      <formula2>44839</formula2>
    </dataValidation>
    <dataValidation type="list" allowBlank="1" showInputMessage="1" showErrorMessage="1" sqref="D5:D13" xr:uid="{6EFC5061-9571-4C13-9043-8A289B5D2A08}">
      <formula1>$G$20:$G$27</formula1>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0" man="1"/>
  </rowBreaks>
  <colBreaks count="1" manualBreakCount="1">
    <brk id="2" max="30"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C6E77A-632F-43E3-8DED-F50DED5EDC6E}">
  <sheetPr>
    <pageSetUpPr fitToPage="1"/>
  </sheetPr>
  <dimension ref="C1:M35"/>
  <sheetViews>
    <sheetView view="pageBreakPreview" zoomScale="85" zoomScaleNormal="85" zoomScaleSheetLayoutView="85" workbookViewId="0">
      <selection activeCell="H34" sqref="H34"/>
    </sheetView>
  </sheetViews>
  <sheetFormatPr defaultColWidth="9" defaultRowHeight="18"/>
  <cols>
    <col min="1" max="2" width="5.08203125" style="1" customWidth="1"/>
    <col min="3" max="3" width="7.83203125" style="1" customWidth="1"/>
    <col min="4" max="4" width="15.33203125" style="1" customWidth="1"/>
    <col min="5" max="5" width="24.25" style="1" customWidth="1"/>
    <col min="6" max="6" width="27.58203125" style="1" customWidth="1"/>
    <col min="7" max="7" width="17" style="1" customWidth="1"/>
    <col min="8" max="10" width="20.83203125" style="1" customWidth="1"/>
    <col min="11" max="11" width="37.33203125" style="1" customWidth="1"/>
    <col min="12" max="12" width="19.08203125" style="1" customWidth="1"/>
    <col min="13" max="13" width="32.83203125" style="1" customWidth="1"/>
    <col min="14" max="16384" width="9" style="1"/>
  </cols>
  <sheetData>
    <row r="1" spans="3:13">
      <c r="C1" s="1" t="s">
        <v>45</v>
      </c>
    </row>
    <row r="2" spans="3:13" ht="39">
      <c r="C2" s="2" t="s">
        <v>42</v>
      </c>
      <c r="D2" s="2"/>
      <c r="E2" s="2"/>
      <c r="F2" s="2"/>
      <c r="G2" s="2"/>
      <c r="H2" s="2"/>
      <c r="I2" s="2"/>
      <c r="J2" s="2"/>
      <c r="K2" s="2"/>
      <c r="L2" s="33"/>
      <c r="M2" s="33"/>
    </row>
    <row r="3" spans="3:13" ht="18.5" thickBot="1">
      <c r="J3" s="3" t="s">
        <v>44</v>
      </c>
      <c r="K3" s="4" t="s">
        <v>12</v>
      </c>
    </row>
    <row r="4" spans="3:13" ht="18.5" thickBot="1">
      <c r="C4" s="5" t="s">
        <v>22</v>
      </c>
      <c r="D4" s="6" t="s">
        <v>16</v>
      </c>
      <c r="E4" s="7" t="s">
        <v>20</v>
      </c>
      <c r="F4" s="7" t="s">
        <v>18</v>
      </c>
      <c r="G4" s="7" t="s">
        <v>19</v>
      </c>
      <c r="H4" s="7" t="s">
        <v>0</v>
      </c>
      <c r="I4" s="7" t="s">
        <v>1</v>
      </c>
      <c r="J4" s="8" t="s">
        <v>17</v>
      </c>
      <c r="K4" s="9" t="s">
        <v>39</v>
      </c>
    </row>
    <row r="5" spans="3:13">
      <c r="C5" s="52">
        <v>1</v>
      </c>
      <c r="D5" s="34" t="s">
        <v>2</v>
      </c>
      <c r="E5" s="35" t="s">
        <v>13</v>
      </c>
      <c r="F5" s="35" t="s">
        <v>28</v>
      </c>
      <c r="G5" s="57">
        <v>44804</v>
      </c>
      <c r="H5" s="36">
        <v>2851</v>
      </c>
      <c r="I5" s="36">
        <v>2640</v>
      </c>
      <c r="J5" s="37">
        <v>2640</v>
      </c>
      <c r="K5" s="72" t="s">
        <v>32</v>
      </c>
    </row>
    <row r="6" spans="3:13">
      <c r="C6" s="53">
        <v>2</v>
      </c>
      <c r="D6" s="39" t="s">
        <v>2</v>
      </c>
      <c r="E6" s="40" t="s">
        <v>13</v>
      </c>
      <c r="F6" s="40" t="s">
        <v>28</v>
      </c>
      <c r="G6" s="58">
        <v>44824</v>
      </c>
      <c r="H6" s="41">
        <v>5508</v>
      </c>
      <c r="I6" s="41">
        <v>5100</v>
      </c>
      <c r="J6" s="41">
        <v>5100</v>
      </c>
      <c r="K6" s="73" t="s">
        <v>33</v>
      </c>
    </row>
    <row r="7" spans="3:13">
      <c r="C7" s="53">
        <v>3</v>
      </c>
      <c r="D7" s="39" t="s">
        <v>2</v>
      </c>
      <c r="E7" s="40" t="s">
        <v>30</v>
      </c>
      <c r="F7" s="40" t="s">
        <v>29</v>
      </c>
      <c r="G7" s="58">
        <v>44772</v>
      </c>
      <c r="H7" s="41">
        <v>8800</v>
      </c>
      <c r="I7" s="41">
        <v>8000</v>
      </c>
      <c r="J7" s="42">
        <v>6400</v>
      </c>
      <c r="K7" s="55" t="s">
        <v>31</v>
      </c>
    </row>
    <row r="8" spans="3:13">
      <c r="C8" s="53">
        <v>4</v>
      </c>
      <c r="D8" s="39" t="s">
        <v>3</v>
      </c>
      <c r="E8" s="40" t="s">
        <v>56</v>
      </c>
      <c r="F8" s="40" t="s">
        <v>58</v>
      </c>
      <c r="G8" s="58">
        <v>1000</v>
      </c>
      <c r="H8" s="41">
        <v>22000</v>
      </c>
      <c r="I8" s="41">
        <v>20000</v>
      </c>
      <c r="J8" s="42">
        <v>16000</v>
      </c>
      <c r="K8" s="55" t="s">
        <v>57</v>
      </c>
    </row>
    <row r="9" spans="3:13">
      <c r="C9" s="53">
        <v>5</v>
      </c>
      <c r="D9" s="39" t="s">
        <v>6</v>
      </c>
      <c r="E9" s="40" t="s">
        <v>34</v>
      </c>
      <c r="F9" s="40" t="s">
        <v>35</v>
      </c>
      <c r="G9" s="58">
        <v>44834</v>
      </c>
      <c r="H9" s="41">
        <v>154000</v>
      </c>
      <c r="I9" s="41">
        <v>140000</v>
      </c>
      <c r="J9" s="42">
        <v>140000</v>
      </c>
      <c r="K9" s="55" t="s">
        <v>55</v>
      </c>
    </row>
    <row r="10" spans="3:13">
      <c r="C10" s="53">
        <v>6</v>
      </c>
      <c r="D10" s="39" t="s">
        <v>48</v>
      </c>
      <c r="E10" s="40" t="s">
        <v>37</v>
      </c>
      <c r="F10" s="40" t="s">
        <v>36</v>
      </c>
      <c r="G10" s="58">
        <v>44788</v>
      </c>
      <c r="H10" s="41">
        <v>33000</v>
      </c>
      <c r="I10" s="41">
        <v>30000</v>
      </c>
      <c r="J10" s="42">
        <v>30000</v>
      </c>
      <c r="K10" s="55" t="s">
        <v>38</v>
      </c>
    </row>
    <row r="11" spans="3:13">
      <c r="C11" s="53">
        <v>7</v>
      </c>
      <c r="D11" s="39" t="s">
        <v>46</v>
      </c>
      <c r="E11" s="40" t="s">
        <v>49</v>
      </c>
      <c r="F11" s="40" t="s">
        <v>50</v>
      </c>
      <c r="G11" s="58">
        <v>44814</v>
      </c>
      <c r="H11" s="41">
        <v>99000</v>
      </c>
      <c r="I11" s="41">
        <v>90000</v>
      </c>
      <c r="J11" s="42">
        <v>90000</v>
      </c>
      <c r="K11" s="55" t="s">
        <v>51</v>
      </c>
    </row>
    <row r="12" spans="3:13">
      <c r="C12" s="53">
        <v>8</v>
      </c>
      <c r="D12" s="39" t="s">
        <v>7</v>
      </c>
      <c r="E12" s="40" t="s">
        <v>14</v>
      </c>
      <c r="F12" s="40" t="s">
        <v>40</v>
      </c>
      <c r="G12" s="58">
        <v>44772</v>
      </c>
      <c r="H12" s="41">
        <v>467500</v>
      </c>
      <c r="I12" s="41">
        <v>425000</v>
      </c>
      <c r="J12" s="42">
        <v>425000</v>
      </c>
      <c r="K12" s="55" t="s">
        <v>41</v>
      </c>
    </row>
    <row r="13" spans="3:13" ht="18.5" thickBot="1">
      <c r="C13" s="54"/>
      <c r="D13" s="44"/>
      <c r="E13" s="45"/>
      <c r="F13" s="45"/>
      <c r="G13" s="59"/>
      <c r="H13" s="46"/>
      <c r="I13" s="46"/>
      <c r="J13" s="47"/>
      <c r="K13" s="56"/>
    </row>
    <row r="14" spans="3:13" ht="19" thickTop="1" thickBot="1">
      <c r="C14" s="11" t="s">
        <v>8</v>
      </c>
      <c r="D14" s="12"/>
      <c r="E14" s="12"/>
      <c r="F14" s="12"/>
      <c r="G14" s="13"/>
      <c r="H14" s="14">
        <f>SUM(H5:H13)</f>
        <v>792659</v>
      </c>
      <c r="I14" s="14">
        <f>SUM(I5:I13)</f>
        <v>720740</v>
      </c>
      <c r="J14" s="14">
        <f>SUM(J5:J13)</f>
        <v>715140</v>
      </c>
      <c r="K14" s="15"/>
    </row>
    <row r="15" spans="3:13">
      <c r="C15" s="16" t="s">
        <v>27</v>
      </c>
      <c r="D15" s="16"/>
      <c r="E15" s="16"/>
      <c r="F15" s="16"/>
      <c r="G15" s="16"/>
      <c r="H15" s="17"/>
      <c r="I15" s="17"/>
      <c r="J15" s="17"/>
      <c r="K15" s="16"/>
    </row>
    <row r="16" spans="3:13">
      <c r="C16" s="16" t="s">
        <v>23</v>
      </c>
      <c r="D16" s="16"/>
      <c r="E16" s="16"/>
      <c r="F16" s="16"/>
      <c r="G16" s="16"/>
      <c r="H16" s="17"/>
      <c r="I16" s="17"/>
      <c r="J16" s="17"/>
      <c r="K16" s="16"/>
    </row>
    <row r="17" spans="3:11">
      <c r="C17" s="16" t="s">
        <v>26</v>
      </c>
      <c r="D17" s="16"/>
      <c r="E17" s="18"/>
      <c r="F17" s="18"/>
      <c r="G17" s="18"/>
      <c r="H17" s="17"/>
      <c r="I17" s="17"/>
      <c r="J17" s="17"/>
      <c r="K17" s="16"/>
    </row>
    <row r="18" spans="3:11">
      <c r="C18" s="16" t="s">
        <v>52</v>
      </c>
      <c r="D18" s="16"/>
      <c r="E18" s="18"/>
      <c r="F18" s="18"/>
      <c r="G18" s="18"/>
      <c r="H18" s="17"/>
      <c r="I18" s="17"/>
      <c r="J18" s="17"/>
      <c r="K18" s="16"/>
    </row>
    <row r="19" spans="3:11" ht="18.5" thickBot="1"/>
    <row r="20" spans="3:11">
      <c r="G20" s="19" t="s">
        <v>2</v>
      </c>
      <c r="H20" s="20">
        <f>SUMIFS(H$5:H$13,$D$5:$D$13,$G20)</f>
        <v>17159</v>
      </c>
      <c r="I20" s="20">
        <f t="shared" ref="H20:J27" si="0">SUMIFS(I$5:I$13,$D$5:$D$13,$G20)</f>
        <v>15740</v>
      </c>
      <c r="J20" s="29">
        <f t="shared" si="0"/>
        <v>14140</v>
      </c>
    </row>
    <row r="21" spans="3:11">
      <c r="G21" s="21" t="s">
        <v>3</v>
      </c>
      <c r="H21" s="10">
        <f t="shared" si="0"/>
        <v>22000</v>
      </c>
      <c r="I21" s="10">
        <f t="shared" si="0"/>
        <v>20000</v>
      </c>
      <c r="J21" s="30">
        <f t="shared" si="0"/>
        <v>16000</v>
      </c>
    </row>
    <row r="22" spans="3:11">
      <c r="G22" s="21" t="s">
        <v>4</v>
      </c>
      <c r="H22" s="10">
        <f t="shared" si="0"/>
        <v>0</v>
      </c>
      <c r="I22" s="10">
        <f t="shared" si="0"/>
        <v>0</v>
      </c>
      <c r="J22" s="30">
        <f t="shared" si="0"/>
        <v>0</v>
      </c>
    </row>
    <row r="23" spans="3:11">
      <c r="G23" s="21" t="s">
        <v>5</v>
      </c>
      <c r="H23" s="10">
        <f t="shared" si="0"/>
        <v>0</v>
      </c>
      <c r="I23" s="10">
        <f t="shared" si="0"/>
        <v>0</v>
      </c>
      <c r="J23" s="30">
        <f t="shared" si="0"/>
        <v>0</v>
      </c>
    </row>
    <row r="24" spans="3:11">
      <c r="G24" s="21" t="s">
        <v>6</v>
      </c>
      <c r="H24" s="10">
        <f t="shared" si="0"/>
        <v>154000</v>
      </c>
      <c r="I24" s="10">
        <f t="shared" si="0"/>
        <v>140000</v>
      </c>
      <c r="J24" s="30">
        <f t="shared" si="0"/>
        <v>140000</v>
      </c>
    </row>
    <row r="25" spans="3:11">
      <c r="G25" s="21" t="s">
        <v>48</v>
      </c>
      <c r="H25" s="10">
        <f t="shared" si="0"/>
        <v>33000</v>
      </c>
      <c r="I25" s="10">
        <f t="shared" si="0"/>
        <v>30000</v>
      </c>
      <c r="J25" s="30">
        <f t="shared" si="0"/>
        <v>30000</v>
      </c>
    </row>
    <row r="26" spans="3:11">
      <c r="G26" s="61" t="s">
        <v>46</v>
      </c>
      <c r="H26" s="62">
        <f t="shared" si="0"/>
        <v>99000</v>
      </c>
      <c r="I26" s="62">
        <f t="shared" si="0"/>
        <v>90000</v>
      </c>
      <c r="J26" s="63">
        <f t="shared" si="0"/>
        <v>90000</v>
      </c>
      <c r="K26" t="str">
        <f>IF(J14/2&gt;J26,"OK",IF(J26=0,"","NG（委託費1/2超過）"))</f>
        <v>OK</v>
      </c>
    </row>
    <row r="27" spans="3:11" ht="18.5" thickBot="1">
      <c r="G27" s="22" t="s">
        <v>7</v>
      </c>
      <c r="H27" s="23">
        <f t="shared" si="0"/>
        <v>467500</v>
      </c>
      <c r="I27" s="23">
        <f t="shared" si="0"/>
        <v>425000</v>
      </c>
      <c r="J27" s="31">
        <f t="shared" si="0"/>
        <v>425000</v>
      </c>
    </row>
    <row r="28" spans="3:11" ht="18.5" thickBot="1">
      <c r="G28" s="24"/>
      <c r="H28" s="25"/>
      <c r="I28" s="25"/>
      <c r="J28" s="25"/>
    </row>
    <row r="29" spans="3:11" ht="18.5" thickBot="1">
      <c r="G29" s="5" t="s">
        <v>54</v>
      </c>
      <c r="H29" s="70">
        <f>SUM(H20:H25)</f>
        <v>226159</v>
      </c>
      <c r="I29" s="70">
        <f>SUM(I20:I25)</f>
        <v>205740</v>
      </c>
      <c r="J29" s="71">
        <f>SUM(J20:J25)</f>
        <v>200140</v>
      </c>
      <c r="K29" t="str">
        <f>IF(J29&gt;=150000,"OK",IF(AND(J29=0,SUM(J26:J27)=0),"","NG（ソフト事業費不足）"))</f>
        <v>OK</v>
      </c>
    </row>
    <row r="30" spans="3:11" ht="18.5" thickBot="1">
      <c r="G30" s="24"/>
      <c r="H30" s="25"/>
      <c r="I30" s="25"/>
      <c r="J30" s="25"/>
    </row>
    <row r="31" spans="3:11" ht="18.5" thickBot="1">
      <c r="G31" s="49"/>
      <c r="H31" s="50" t="s">
        <v>25</v>
      </c>
      <c r="I31" s="60" t="s">
        <v>24</v>
      </c>
      <c r="J31" s="32">
        <v>459000</v>
      </c>
    </row>
    <row r="32" spans="3:11" ht="18.5" thickBot="1">
      <c r="H32" s="16"/>
    </row>
    <row r="33" spans="4:10" ht="18.5" thickBot="1">
      <c r="G33" s="16"/>
      <c r="H33" s="16"/>
      <c r="I33" s="26" t="s">
        <v>9</v>
      </c>
      <c r="J33" s="27">
        <f>H14</f>
        <v>792659</v>
      </c>
    </row>
    <row r="34" spans="4:10" ht="18.5" thickBot="1">
      <c r="D34" s="28"/>
      <c r="G34" s="16"/>
      <c r="H34" s="51" t="s">
        <v>59</v>
      </c>
      <c r="I34" s="26" t="s">
        <v>11</v>
      </c>
      <c r="J34" s="27">
        <f>MIN(ROUNDDOWN(J14*2/3,-3),J31)</f>
        <v>459000</v>
      </c>
    </row>
    <row r="35" spans="4:10" ht="18.5" thickBot="1">
      <c r="G35" s="16"/>
      <c r="H35" s="16"/>
      <c r="I35" s="26" t="s">
        <v>10</v>
      </c>
      <c r="J35" s="27">
        <f>J33-J34</f>
        <v>333659</v>
      </c>
    </row>
  </sheetData>
  <phoneticPr fontId="1"/>
  <conditionalFormatting sqref="H14:J18">
    <cfRule type="cellIs" dxfId="3" priority="5" operator="equal">
      <formula>0</formula>
    </cfRule>
  </conditionalFormatting>
  <conditionalFormatting sqref="H20:J27">
    <cfRule type="cellIs" dxfId="2" priority="4" operator="equal">
      <formula>0</formula>
    </cfRule>
  </conditionalFormatting>
  <conditionalFormatting sqref="I33:J35">
    <cfRule type="cellIs" dxfId="1" priority="2" operator="equal">
      <formula>0</formula>
    </cfRule>
  </conditionalFormatting>
  <conditionalFormatting sqref="H29:J29">
    <cfRule type="cellIs" dxfId="0" priority="1" operator="equal">
      <formula>0</formula>
    </cfRule>
  </conditionalFormatting>
  <dataValidations count="2">
    <dataValidation type="list" allowBlank="1" showInputMessage="1" showErrorMessage="1" sqref="D5:D13" xr:uid="{B2F17E34-6B58-419E-A17F-BE7D0E1F2B6D}">
      <formula1>$G$20:$G$27</formula1>
    </dataValidation>
    <dataValidation type="date" allowBlank="1" showInputMessage="1" showErrorMessage="1" sqref="G5:G13" xr:uid="{F24FA023-C8D6-4D27-BF7C-7CBCDF5B690B}">
      <formula1>44693</formula1>
      <formula2>44839</formula2>
    </dataValidation>
  </dataValidations>
  <printOptions horizontalCentered="1" verticalCentered="1"/>
  <pageMargins left="0.70866141732283472" right="0.70866141732283472" top="0.74803149606299213" bottom="0.74803149606299213" header="0.31496062992125984" footer="0.31496062992125984"/>
  <pageSetup paperSize="9" scale="62" orientation="landscape" r:id="rId1"/>
  <rowBreaks count="1" manualBreakCount="1">
    <brk id="1" min="2" max="11" man="1"/>
  </rowBreaks>
  <colBreaks count="1" manualBreakCount="1">
    <brk id="2" max="3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補助対象経費内訳書</vt:lpstr>
      <vt:lpstr>記載例</vt:lpstr>
      <vt:lpstr>記載例!Print_Area</vt:lpstr>
      <vt:lpstr>補助対象経費内訳書!Print_Area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2022-10-25T05:10:26Z</dcterms:modified>
</cp:coreProperties>
</file>