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1925" windowHeight="115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 name="Sheet4" sheetId="20" r:id="rId17"/>
  </sheets>
  <externalReferences>
    <externalReference r:id="rId18"/>
  </externalReferences>
  <calcPr calcId="145621"/>
</workbook>
</file>

<file path=xl/calcChain.xml><?xml version="1.0" encoding="utf-8"?>
<calcChain xmlns="http://schemas.openxmlformats.org/spreadsheetml/2006/main">
  <c r="AA43" i="11" l="1"/>
  <c r="AA42" i="11"/>
  <c r="AA41" i="11"/>
  <c r="AA40" i="11"/>
  <c r="AA39" i="11"/>
  <c r="AA38" i="11"/>
  <c r="AA37" i="11"/>
  <c r="BG41" i="9" l="1"/>
  <c r="BG40" i="9"/>
  <c r="BG39" i="9"/>
  <c r="BG38" i="9"/>
  <c r="BG37" i="9"/>
  <c r="BG36" i="9"/>
  <c r="BG35" i="9"/>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AM41" i="9"/>
  <c r="U41" i="9"/>
  <c r="C41" i="9"/>
  <c r="BW40" i="9"/>
  <c r="AM40" i="9"/>
  <c r="U40" i="9"/>
  <c r="C40" i="9"/>
  <c r="AM39" i="9"/>
  <c r="U39" i="9"/>
  <c r="C39" i="9"/>
  <c r="AM38" i="9"/>
  <c r="C38" i="9"/>
  <c r="AM37" i="9"/>
  <c r="C37" i="9"/>
  <c r="CO34" i="9"/>
  <c r="CO35" i="9" s="1"/>
  <c r="CO36" i="9" s="1"/>
  <c r="CO37" i="9" s="1"/>
  <c r="CO38" i="9" s="1"/>
  <c r="CO39" i="9" s="1"/>
  <c r="CO40" i="9" s="1"/>
  <c r="BW34" i="9"/>
  <c r="BW35" i="9" s="1"/>
  <c r="BW36" i="9" s="1"/>
  <c r="BW37" i="9" s="1"/>
  <c r="BW38" i="9" s="1"/>
  <c r="BW39" i="9" s="1"/>
  <c r="C34" i="9"/>
  <c r="C35" i="9" s="1"/>
  <c r="U34" i="9" l="1"/>
  <c r="U35" i="9" s="1"/>
  <c r="U36" i="9" s="1"/>
  <c r="U37" i="9" s="1"/>
  <c r="U38" i="9" s="1"/>
  <c r="C36"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AM36" i="9" s="1"/>
  <c r="BE34" i="9" l="1"/>
  <c r="BE35" i="9" s="1"/>
  <c r="BE36" i="9" s="1"/>
  <c r="BE37" i="9" s="1"/>
  <c r="BE38" i="9" s="1"/>
  <c r="BE39" i="9" s="1"/>
  <c r="BE40" i="9" s="1"/>
  <c r="BE41" i="9" s="1"/>
</calcChain>
</file>

<file path=xl/sharedStrings.xml><?xml version="1.0" encoding="utf-8"?>
<sst xmlns="http://schemas.openxmlformats.org/spreadsheetml/2006/main" count="1095" uniqueCount="577">
  <si>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</si>
  <si>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</si>
  <si>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</si>
  <si>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</si>
  <si>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</si>
  <si>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</si>
  <si>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</si>
  <si>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</si>
  <si>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</si>
  <si>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</si>
  <si>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</si>
  <si>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</si>
  <si>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</si>
  <si>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</si>
  <si>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</si>
  <si>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</si>
  <si>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</si>
  <si>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</si>
  <si>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</si>
  <si>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</si>
  <si>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</si>
  <si>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</si>
  <si>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</si>
  <si>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</si>
  <si>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</si>
  <si>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</si>
  <si>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</si>
  <si>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</si>
  <si>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</si>
  <si>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</si>
  <si>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</si>
  <si>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</si>
  <si>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</si>
  <si>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</si>
  <si>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</si>
  <si>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</si>
  <si>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</si>
  <si>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</si>
  <si>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</si>
  <si>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</si>
  <si>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</si>
  <si>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</si>
  <si>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</si>
  <si>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</si>
  <si>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</si>
  <si>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</si>
  <si>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</si>
  <si>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</si>
  <si>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</si>
  <si>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</si>
  <si>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</si>
  <si>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</si>
  <si>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</si>
  <si>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</si>
  <si>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</si>
  <si>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</si>
  <si>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</si>
  <si>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</si>
  <si>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</si>
  <si>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</si>
  <si>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</si>
  <si>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</si>
  <si>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</si>
  <si>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</si>
  <si>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</si>
  <si>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</si>
  <si>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</si>
  <si>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</si>
  <si>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</si>
  <si>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</si>
  <si>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</si>
  <si>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</si>
  <si>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</si>
  <si>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</si>
  <si>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</si>
  <si>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</si>
  <si>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</si>
  <si>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</si>
  <si>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</si>
  <si>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</si>
  <si>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</si>
  <si>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福知山市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</si>
  <si>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</si>
  <si>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</si>
  <si>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</si>
  <si>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</si>
  <si>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</si>
  <si>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</si>
  <si>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</si>
  <si>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</si>
  <si>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</si>
  <si>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</si>
  <si>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</si>
  <si>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</si>
  <si>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</si>
  <si>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</si>
  <si>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</si>
  <si>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</si>
  <si>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</si>
  <si>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</si>
  <si>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</si>
  <si>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</si>
  <si>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</si>
  <si>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</si>
  <si>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</si>
  <si>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</si>
  <si>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</si>
  <si>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</si>
  <si>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</si>
  <si>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</si>
  <si>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</si>
  <si>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</si>
  <si>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</si>
  <si>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</si>
  <si>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</si>
  <si>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</si>
  <si>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</si>
  <si>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</si>
  <si>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</si>
  <si>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</si>
  <si>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</si>
  <si>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</si>
  <si>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</si>
  <si>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</si>
  <si>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</si>
  <si>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</si>
  <si>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</si>
  <si>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</si>
  <si>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</si>
  <si>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</si>
  <si>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</si>
  <si>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</si>
  <si>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</si>
  <si>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</si>
  <si>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</si>
  <si>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</si>
  <si>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</si>
  <si>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</si>
  <si>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</si>
  <si>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</si>
  <si>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</si>
  <si>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</si>
  <si>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</si>
  <si>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</si>
  <si>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</si>
  <si>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</si>
  <si>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</si>
  <si>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</si>
  <si>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</si>
  <si>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</si>
  <si>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</si>
  <si>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</si>
  <si>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</si>
  <si>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</si>
  <si>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</si>
  <si>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</si>
  <si>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</si>
  <si>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</si>
  <si>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</si>
  <si>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</si>
  <si>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</si>
  <si>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</si>
  <si>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</si>
  <si>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</si>
  <si>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</si>
  <si>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</si>
  <si>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</si>
  <si>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</si>
  <si>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</si>
  <si>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</si>
  <si>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</si>
  <si>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</si>
  <si>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</si>
  <si>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</si>
  <si>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</si>
  <si>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</si>
  <si>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</si>
  <si>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</si>
  <si>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</si>
  <si>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</si>
  <si>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</si>
  <si>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</si>
  <si>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</si>
  <si>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</si>
  <si>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</si>
  <si>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</si>
  <si>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</si>
  <si>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</si>
  <si>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</si>
  <si>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</si>
  <si>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</si>
  <si>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</si>
  <si>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京都府福知山市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</si>
  <si>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</si>
  <si>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</si>
  <si>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</si>
  <si>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</si>
  <si>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</si>
  <si>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</si>
  <si>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</si>
  <si>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</si>
  <si>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</si>
  <si>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</si>
  <si>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</si>
  <si>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</si>
  <si>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</si>
  <si>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</si>
  <si>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</si>
  <si>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</si>
  <si>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</si>
  <si>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</si>
  <si>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</si>
  <si>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</si>
  <si>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</si>
  <si>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</si>
  <si>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</si>
  <si>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</si>
  <si>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</si>
  <si>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</si>
  <si>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</si>
  <si>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</si>
  <si>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</si>
  <si>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</si>
  <si>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</si>
  <si>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</si>
  <si>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</si>
  <si>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</si>
  <si>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</si>
  <si>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</si>
  <si>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</si>
  <si>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</si>
  <si>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</si>
  <si>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</si>
  <si>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</si>
  <si>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</si>
  <si>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</si>
  <si>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</si>
  <si>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</si>
  <si>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</si>
  <si>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</si>
  <si>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</si>
  <si>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</si>
  <si>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</si>
  <si>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</si>
  <si>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</si>
  <si>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</si>
  <si>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</si>
  <si>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</si>
  <si>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</si>
  <si>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</si>
  <si>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</si>
  <si>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</si>
  <si>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</si>
  <si>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</si>
  <si>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</si>
  <si>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</si>
  <si>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</si>
  <si>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</si>
  <si>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</si>
  <si>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</si>
  <si>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</si>
  <si>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</si>
  <si>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</si>
  <si>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</si>
  <si>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</si>
  <si>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</si>
  <si>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</si>
  <si>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</si>
  <si>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</si>
  <si>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</si>
  <si>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</si>
  <si>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</si>
  <si>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</si>
  <si>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</si>
  <si>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</si>
  <si>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</si>
  <si>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</si>
  <si>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</si>
  <si>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</si>
  <si>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</si>
  <si>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</si>
  <si>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</si>
  <si>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</si>
  <si>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</si>
  <si>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</si>
  <si>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</si>
  <si>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</si>
  <si>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</si>
  <si>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</si>
  <si>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</si>
  <si>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</si>
  <si>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</si>
  <si>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</si>
  <si>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</si>
  <si>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</si>
  <si>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</si>
  <si>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</si>
  <si>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</si>
  <si>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</si>
  <si>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</si>
  <si>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</si>
  <si>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</si>
  <si>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</si>
  <si>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</si>
  <si>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</si>
  <si>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</si>
  <si>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</si>
  <si>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</si>
  <si>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</si>
  <si>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</si>
  <si>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</si>
  <si>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</si>
  <si>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</si>
  <si>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</si>
  <si>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</si>
  <si>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</si>
  <si>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</si>
  <si>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</si>
  <si>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</si>
  <si>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</si>
  <si>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</si>
  <si>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</si>
  <si>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</si>
  <si>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</si>
  <si>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</si>
  <si>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</si>
  <si>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</si>
  <si>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</si>
  <si>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</si>
  <si>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</si>
  <si>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</si>
  <si>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</si>
  <si>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</si>
  <si>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</si>
  <si>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</si>
  <si>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</si>
  <si>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</si>
  <si>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</si>
  <si>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</si>
  <si>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</si>
  <si>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京都府福知山市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</si>
  <si>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</si>
  <si>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</si>
  <si>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</si>
  <si>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</si>
  <si>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</si>
  <si>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</si>
  <si>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</si>
  <si>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</si>
  <si>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</si>
  <si>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</si>
  <si>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</si>
  <si>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</si>
  <si>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</si>
  <si>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</si>
  <si>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</si>
  <si>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</si>
  <si>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</si>
  <si>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</si>
  <si>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</si>
  <si>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</si>
  <si>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休日急患診療所費特別会計</t>
    <phoneticPr fontId="5"/>
  </si>
  <si>
    <t>地域情報通信ネットワーク事業特別会計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</si>
  <si>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</si>
  <si>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</si>
  <si>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</si>
  <si>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</si>
  <si>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</si>
  <si>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</si>
  <si>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</si>
  <si>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</si>
  <si>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</si>
  <si>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</si>
  <si>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</si>
  <si>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</si>
  <si>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</si>
  <si>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</si>
  <si>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国民健康保険診療所費特別会計</t>
    <phoneticPr fontId="5"/>
  </si>
  <si>
    <t>介護保険事業特別会計（保険事業勘定）</t>
    <phoneticPr fontId="5"/>
  </si>
  <si>
    <t>介護保険事業特別会計（サービス事業勘定）</t>
    <phoneticPr fontId="5"/>
  </si>
  <si>
    <t>後期高齢者医療事業特別会計</t>
    <phoneticPr fontId="5"/>
  </si>
  <si>
    <t>病院事業会計</t>
    <phoneticPr fontId="5"/>
  </si>
  <si>
    <t>法適用企業</t>
    <phoneticPr fontId="5"/>
  </si>
  <si>
    <t>水道事業会計</t>
    <phoneticPr fontId="5"/>
  </si>
  <si>
    <t>下水道事業会計</t>
    <phoneticPr fontId="5"/>
  </si>
  <si>
    <t>と畜場費特別会計</t>
    <phoneticPr fontId="5"/>
  </si>
  <si>
    <t>法非適用企業</t>
    <phoneticPr fontId="5"/>
  </si>
  <si>
    <t>簡易水道事業特別会計</t>
    <phoneticPr fontId="5"/>
  </si>
  <si>
    <t>公設地方卸売市場事業特別会計</t>
    <phoneticPr fontId="5"/>
  </si>
  <si>
    <t>農業集落排水施設事業特別会計</t>
    <phoneticPr fontId="5"/>
  </si>
  <si>
    <t>石原土地区画整理事業特別会計</t>
    <phoneticPr fontId="5"/>
  </si>
  <si>
    <t>福知山駅周辺土地区画整理事業特別会計</t>
    <phoneticPr fontId="5"/>
  </si>
  <si>
    <t>河守土地区画整理事業特別会計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</si>
  <si>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</si>
  <si>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</si>
  <si>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</si>
  <si>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</si>
  <si>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</si>
  <si>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</si>
  <si>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</si>
  <si>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</si>
  <si>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</si>
  <si>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</si>
  <si>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</si>
  <si>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</si>
  <si>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</si>
  <si>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</si>
  <si>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</si>
  <si>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</si>
  <si>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</si>
  <si>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</si>
  <si>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</si>
  <si>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</si>
  <si>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</si>
  <si>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</si>
  <si>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</si>
  <si>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</si>
  <si>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</si>
  <si>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</si>
  <si>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</si>
  <si>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</si>
  <si>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</si>
  <si>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</si>
  <si>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</si>
  <si>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</si>
  <si>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</si>
  <si>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</si>
  <si>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</si>
  <si>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</si>
  <si>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</si>
  <si>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</si>
  <si>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</si>
  <si>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</si>
  <si>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</si>
  <si>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</si>
  <si>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</si>
  <si>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</si>
  <si>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</si>
  <si>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</si>
  <si>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</si>
  <si>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</si>
  <si>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</si>
  <si>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</si>
  <si>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</si>
  <si>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</si>
  <si>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</si>
  <si>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</si>
  <si>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</si>
  <si>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簡易水道事業特別会計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</si>
  <si>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</si>
  <si>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</si>
  <si>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</si>
  <si>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</si>
  <si>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</si>
  <si>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</si>
  <si>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</si>
  <si>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</si>
  <si>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</si>
  <si>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</si>
  <si>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</si>
  <si>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</si>
  <si>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</si>
  <si>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</si>
  <si>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</si>
  <si>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</si>
  <si>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</si>
  <si>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</si>
  <si>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</si>
  <si>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</si>
  <si>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</si>
  <si>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</si>
  <si>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</si>
  <si>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</si>
  <si>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</si>
  <si>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</si>
  <si>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</si>
  <si>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</si>
  <si>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</si>
  <si>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</si>
  <si>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</si>
  <si>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</si>
  <si>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</si>
  <si>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</si>
  <si>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</si>
  <si>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</si>
  <si>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</si>
  <si>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</si>
  <si>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</si>
  <si>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</si>
  <si>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</si>
  <si>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</si>
  <si>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</si>
  <si>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</si>
  <si>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</si>
  <si>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</si>
  <si>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</si>
  <si>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</si>
  <si>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</si>
  <si>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</si>
  <si>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</si>
  <si>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</si>
  <si>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</si>
  <si>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</si>
  <si>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</si>
  <si>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</si>
  <si>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</si>
  <si>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</si>
  <si>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</si>
  <si>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</si>
  <si>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</si>
  <si>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</si>
  <si>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</si>
  <si>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</si>
  <si>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</si>
  <si>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</si>
  <si>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</si>
  <si>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</si>
  <si>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</si>
  <si>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</si>
  <si>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</si>
  <si>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</si>
  <si>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</si>
  <si>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</si>
  <si>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</si>
  <si>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</si>
  <si>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</si>
  <si>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</si>
  <si>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</si>
  <si>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</si>
  <si>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</si>
  <si>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</si>
  <si>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10.89</t>
  </si>
  <si>
    <t>▲ 4.01</t>
  </si>
  <si>
    <t>病院事業会計</t>
  </si>
  <si>
    <t>水道事業会計</t>
  </si>
  <si>
    <t>一般会計</t>
  </si>
  <si>
    <t>下水道事業会計</t>
  </si>
  <si>
    <t>介護保険事業特別会計（保険事業勘定）</t>
  </si>
  <si>
    <t>石原土地区画整理事業特別会計</t>
  </si>
  <si>
    <t>▲ 0.39</t>
  </si>
  <si>
    <t>▲ 0.55</t>
  </si>
  <si>
    <t>宅地造成事業特別会計</t>
  </si>
  <si>
    <t>福知山駅周辺土地区画整理事業特別会計</t>
  </si>
  <si>
    <t>その他会計（赤字）</t>
  </si>
  <si>
    <t>その他会計（黒字）</t>
  </si>
  <si>
    <t>-</t>
    <phoneticPr fontId="2"/>
  </si>
  <si>
    <t>-</t>
    <phoneticPr fontId="2"/>
  </si>
  <si>
    <t>-</t>
    <phoneticPr fontId="5"/>
  </si>
  <si>
    <t>-</t>
    <phoneticPr fontId="2"/>
  </si>
  <si>
    <t>-</t>
    <phoneticPr fontId="2"/>
  </si>
  <si>
    <t>-</t>
    <phoneticPr fontId="2"/>
  </si>
  <si>
    <t>京都府自治会館管理組合(一般会計)</t>
    <rPh sb="12" eb="14">
      <t>イッパン</t>
    </rPh>
    <rPh sb="14" eb="16">
      <t>カイケイ</t>
    </rPh>
    <phoneticPr fontId="5"/>
  </si>
  <si>
    <t>京都府住宅新築資金等貸付事業管理組合(一般会計)</t>
  </si>
  <si>
    <t>京都府住宅新築資金等貸付事業管理組合(特別会計)</t>
    <rPh sb="19" eb="21">
      <t>トクベツ</t>
    </rPh>
    <phoneticPr fontId="5"/>
  </si>
  <si>
    <t>京都府後期高齢者医療広域連合(一般会計)</t>
  </si>
  <si>
    <t>京都府後期高齢者医療広域連合(後期高齢者医療特別会計)</t>
  </si>
  <si>
    <t>京都地方税機構(一般会計)</t>
  </si>
  <si>
    <t>福知山市体育協会</t>
    <phoneticPr fontId="2"/>
  </si>
  <si>
    <t>福知山市都市緑化協会</t>
    <phoneticPr fontId="2"/>
  </si>
  <si>
    <t>福知山市文化協会</t>
    <phoneticPr fontId="2"/>
  </si>
  <si>
    <t>福知山まちづくり</t>
    <phoneticPr fontId="2"/>
  </si>
  <si>
    <t>福知山上下水道サービスセンター</t>
    <phoneticPr fontId="2"/>
  </si>
  <si>
    <t>大江観光</t>
    <phoneticPr fontId="2"/>
  </si>
  <si>
    <t>やくの農業振興団</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</si>
  <si>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</si>
  <si>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</si>
  <si>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</si>
  <si>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現在高数値が高いことが、将来負担比率が類似団体平均値を上回る要因と考えられる。合併特例債及び土地開発公社の解散に関連する三セク債の発行、また雨水貯留施設整備に係る下水道事業債の発行がその主な理由である。通常、地方債現在高数値が高いことは施設更新においても同様に多大な市債発行をしている場合が考えられ、有形固定資産減価償却率が減少するが、本市では土地開発公社の解散により、大量の未償却資産（土地）を市債発行により継承したことから、有形固定資産減価償却率においても平均値と乖離が生じていると考えられる。</t>
    <rPh sb="75" eb="77">
      <t>チョリュウ</t>
    </rPh>
    <rPh sb="87" eb="89">
      <t>ジギョウ</t>
    </rPh>
    <rPh sb="104" eb="106">
      <t>ツウジョウ</t>
    </rPh>
    <rPh sb="121" eb="123">
      <t>シセツ</t>
    </rPh>
    <rPh sb="123" eb="125">
      <t>コウシン</t>
    </rPh>
    <rPh sb="130" eb="132">
      <t>ドウヨウ</t>
    </rPh>
    <rPh sb="133" eb="135">
      <t>タダイ</t>
    </rPh>
    <rPh sb="136" eb="138">
      <t>シサイ</t>
    </rPh>
    <rPh sb="138" eb="140">
      <t>ハッコウ</t>
    </rPh>
    <rPh sb="145" eb="147">
      <t>バアイ</t>
    </rPh>
    <rPh sb="148" eb="149">
      <t>カンガ</t>
    </rPh>
    <rPh sb="153" eb="155">
      <t>ユウケイ</t>
    </rPh>
    <rPh sb="155" eb="157">
      <t>コテイ</t>
    </rPh>
    <rPh sb="157" eb="159">
      <t>シサン</t>
    </rPh>
    <rPh sb="159" eb="161">
      <t>ゲンカ</t>
    </rPh>
    <rPh sb="161" eb="163">
      <t>ショウキャク</t>
    </rPh>
    <rPh sb="163" eb="164">
      <t>リツ</t>
    </rPh>
    <rPh sb="165" eb="167">
      <t>ゲンショウ</t>
    </rPh>
    <rPh sb="175" eb="177">
      <t>トチ</t>
    </rPh>
    <rPh sb="177" eb="179">
      <t>カイハツ</t>
    </rPh>
    <rPh sb="179" eb="181">
      <t>コウシャ</t>
    </rPh>
    <rPh sb="182" eb="184">
      <t>カイサン</t>
    </rPh>
    <rPh sb="188" eb="190">
      <t>タイリョウ</t>
    </rPh>
    <rPh sb="191" eb="194">
      <t>ミショウキャク</t>
    </rPh>
    <rPh sb="194" eb="196">
      <t>シサン</t>
    </rPh>
    <rPh sb="197" eb="199">
      <t>トチ</t>
    </rPh>
    <rPh sb="201" eb="203">
      <t>シサイ</t>
    </rPh>
    <rPh sb="203" eb="205">
      <t>ハッコウ</t>
    </rPh>
    <rPh sb="208" eb="210">
      <t>ケイショウ</t>
    </rPh>
    <rPh sb="233" eb="235">
      <t>ヘイキン</t>
    </rPh>
    <rPh sb="235" eb="236">
      <t>チ</t>
    </rPh>
    <rPh sb="237" eb="239">
      <t>カイリ</t>
    </rPh>
    <rPh sb="240" eb="241">
      <t>ショウ</t>
    </rPh>
    <rPh sb="246" eb="247">
      <t>カンガ</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</si>
  <si>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</si>
  <si>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</si>
  <si>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</si>
  <si>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</si>
  <si>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</si>
  <si>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</si>
  <si>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地方債現在高数値が高いことが、将来負担比率が類似団体平均値を上回る要因と考えられる。合併特例債及び土地開発公社の解散に関連する三セク債の発行、また雨水貯留施設整備に係る下水道事業債の発行がその主な理由である。将来負担比率と同様に、元利償還金数値が高いことから実質公債費比率についても平均を上回る結果となっている。
両者の近年の推移については、類似団体平均値と概ね同様の動きであるが、実質公債比率のH26からH27への推移は、元利償還金について一般会計が+33百万円の増、公営企業の元利償還金に対する繰入額が農業集落排水事業、大江分院分で微増となった影響から、+17百万円の増となったことで平均を上回る悪化となった。
</t>
    <rPh sb="104" eb="106">
      <t>ショウライ</t>
    </rPh>
    <rPh sb="106" eb="108">
      <t>フタン</t>
    </rPh>
    <rPh sb="108" eb="110">
      <t>ヒリツ</t>
    </rPh>
    <rPh sb="111" eb="113">
      <t>ドウヨウ</t>
    </rPh>
    <rPh sb="115" eb="117">
      <t>ガンリ</t>
    </rPh>
    <rPh sb="117" eb="120">
      <t>ショウカンキン</t>
    </rPh>
    <rPh sb="120" eb="122">
      <t>スウチ</t>
    </rPh>
    <rPh sb="123" eb="124">
      <t>タカ</t>
    </rPh>
    <rPh sb="129" eb="131">
      <t>ジッシツ</t>
    </rPh>
    <rPh sb="131" eb="134">
      <t>コウサイヒ</t>
    </rPh>
    <rPh sb="134" eb="136">
      <t>ヒリツ</t>
    </rPh>
    <rPh sb="141" eb="143">
      <t>ヘイキン</t>
    </rPh>
    <rPh sb="144" eb="146">
      <t>ウワマワ</t>
    </rPh>
    <rPh sb="147" eb="149">
      <t>ケッカ</t>
    </rPh>
    <rPh sb="157" eb="159">
      <t>リョウシャ</t>
    </rPh>
    <rPh sb="160" eb="162">
      <t>キンネン</t>
    </rPh>
    <rPh sb="163" eb="165">
      <t>スイイ</t>
    </rPh>
    <rPh sb="179" eb="180">
      <t>オオム</t>
    </rPh>
    <rPh sb="181" eb="183">
      <t>ドウヨウ</t>
    </rPh>
    <rPh sb="184" eb="185">
      <t>ウゴ</t>
    </rPh>
    <rPh sb="212" eb="214">
      <t>ガンリ</t>
    </rPh>
    <rPh sb="214" eb="217">
      <t>ショウカンキン</t>
    </rPh>
    <rPh sb="294" eb="296">
      <t>ヘイキン</t>
    </rPh>
    <rPh sb="297" eb="299">
      <t>ウワマワ</t>
    </rPh>
    <rPh sb="300" eb="302">
      <t>アッカ</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</si>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</sst>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88" fontId="26" fillId="0" borderId="116" xfId="30" quotePrefix="1"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96985</c:v>
                </c:pt>
                <c:pt idx="1">
                  <c:v>71824</c:v>
                </c:pt>
                <c:pt idx="2">
                  <c:v>83639</c:v>
                </c:pt>
                <c:pt idx="3">
                  <c:v>78883</c:v>
                </c:pt>
                <c:pt idx="4">
                  <c:v>71537</c:v>
                </c:pt>
              </c:numCache>
            </c:numRef>
          </c:val>
          <c:smooth val="0"/>
        </c:ser>
        <c:dLbls>
          <c:showLegendKey val="0"/>
          <c:showVal val="0"/>
          <c:showCatName val="0"/>
          <c:showSerName val="0"/>
          <c:showPercent val="0"/>
          <c:showBubbleSize val="0"/>
        </c:dLbls>
        <c:marker val="1"/>
        <c:smooth val="0"/>
        <c:axId val="91166592"/>
        <c:axId val="91172864"/>
      </c:lineChart>
      <c:catAx>
        <c:axId val="911665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172864"/>
        <c:crosses val="autoZero"/>
        <c:auto val="1"/>
        <c:lblAlgn val="ctr"/>
        <c:lblOffset val="100"/>
        <c:tickLblSkip val="1"/>
        <c:tickMarkSkip val="1"/>
        <c:noMultiLvlLbl val="0"/>
      </c:catAx>
      <c:valAx>
        <c:axId val="9117286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166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6.16</c:v>
                </c:pt>
                <c:pt idx="1">
                  <c:v>2.77</c:v>
                </c:pt>
                <c:pt idx="2">
                  <c:v>4</c:v>
                </c:pt>
                <c:pt idx="3">
                  <c:v>3.62</c:v>
                </c:pt>
                <c:pt idx="4">
                  <c:v>3.07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16.45</c:v>
                </c:pt>
                <c:pt idx="1">
                  <c:v>11.08</c:v>
                </c:pt>
                <c:pt idx="2">
                  <c:v>9.9700000000000006</c:v>
                </c:pt>
                <c:pt idx="3">
                  <c:v>7.85</c:v>
                </c:pt>
                <c:pt idx="4">
                  <c:v>9.56</c:v>
                </c:pt>
              </c:numCache>
            </c:numRef>
          </c:val>
        </c:ser>
        <c:dLbls>
          <c:showLegendKey val="0"/>
          <c:showVal val="0"/>
          <c:showCatName val="0"/>
          <c:showSerName val="0"/>
          <c:showPercent val="0"/>
          <c:showBubbleSize val="0"/>
        </c:dLbls>
        <c:gapWidth val="250"/>
        <c:overlap val="100"/>
        <c:axId val="46978560"/>
        <c:axId val="46980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2.94</c:v>
                </c:pt>
                <c:pt idx="1">
                  <c:v>-10.89</c:v>
                </c:pt>
                <c:pt idx="2">
                  <c:v>0.2</c:v>
                </c:pt>
                <c:pt idx="3">
                  <c:v>-4.01</c:v>
                </c:pt>
                <c:pt idx="4">
                  <c:v>0.46</c:v>
                </c:pt>
              </c:numCache>
            </c:numRef>
          </c:val>
          <c:smooth val="0"/>
        </c:ser>
        <c:dLbls>
          <c:showLegendKey val="0"/>
          <c:showVal val="0"/>
          <c:showCatName val="0"/>
          <c:showSerName val="0"/>
          <c:showPercent val="0"/>
          <c:showBubbleSize val="0"/>
        </c:dLbls>
        <c:marker val="1"/>
        <c:smooth val="0"/>
        <c:axId val="46978560"/>
        <c:axId val="46980480"/>
      </c:lineChart>
      <c:catAx>
        <c:axId val="4697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980480"/>
        <c:crosses val="autoZero"/>
        <c:auto val="1"/>
        <c:lblAlgn val="ctr"/>
        <c:lblOffset val="100"/>
        <c:tickLblSkip val="1"/>
        <c:tickMarkSkip val="1"/>
        <c:noMultiLvlLbl val="0"/>
      </c:catAx>
      <c:valAx>
        <c:axId val="46980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978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4.28</c:v>
                </c:pt>
                <c:pt idx="2">
                  <c:v>#N/A</c:v>
                </c:pt>
                <c:pt idx="3">
                  <c:v>3.61</c:v>
                </c:pt>
                <c:pt idx="4">
                  <c:v>#N/A</c:v>
                </c:pt>
                <c:pt idx="5">
                  <c:v>1.03</c:v>
                </c:pt>
                <c:pt idx="6">
                  <c:v>#N/A</c:v>
                </c:pt>
                <c:pt idx="7">
                  <c:v>1.38</c:v>
                </c:pt>
                <c:pt idx="8">
                  <c:v>#N/A</c:v>
                </c:pt>
                <c:pt idx="9">
                  <c:v>0.63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福知山駅周辺土地区画整理事業特別会計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0.48</c:v>
                </c:pt>
                <c:pt idx="2">
                  <c:v>#N/A</c:v>
                </c:pt>
                <c:pt idx="3">
                  <c:v>0.44</c:v>
                </c:pt>
                <c:pt idx="4">
                  <c:v>#N/A</c:v>
                </c:pt>
                <c:pt idx="5">
                  <c:v>0.31</c:v>
                </c:pt>
                <c:pt idx="6">
                  <c:v>#N/A</c:v>
                </c:pt>
                <c:pt idx="7">
                  <c:v>0.3</c:v>
                </c:pt>
                <c:pt idx="8">
                  <c:v>#N/A</c:v>
                </c:pt>
                <c:pt idx="9">
                  <c:v>0.28999999999999998</c:v>
                </c:pt>
              </c:numCache>
            </c:numRef>
          </c:val>
        </c:ser>
        <c:ser>
          <c:idx val="3"/>
          <c:order val="3"/>
          <c:tx>
            <c:strRef>
              <c:f>データシート!$A$30</c:f>
              <c:strCache>
                <c:ptCount val="1"/>
                <c:pt idx="0">
                  <c:v>宅地造成事業特別会計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#N/A</c:v>
                </c:pt>
                <c:pt idx="3">
                  <c:v>0.52</c:v>
                </c:pt>
                <c:pt idx="4">
                  <c:v>#N/A</c:v>
                </c:pt>
                <c:pt idx="5">
                  <c:v>0.37</c:v>
                </c:pt>
                <c:pt idx="6">
                  <c:v>#N/A</c:v>
                </c:pt>
                <c:pt idx="7">
                  <c:v>0.33</c:v>
                </c:pt>
                <c:pt idx="8">
                  <c:v>#N/A</c:v>
                </c:pt>
                <c:pt idx="9">
                  <c:v>0.32</c:v>
                </c:pt>
              </c:numCache>
            </c:numRef>
          </c:val>
        </c:ser>
        <c:ser>
          <c:idx val="4"/>
          <c:order val="4"/>
          <c:tx>
            <c:strRef>
              <c:f>データシート!$A$31</c:f>
              <c:strCache>
                <c:ptCount val="1"/>
                <c:pt idx="0">
                  <c:v>石原土地区画整理事業特別会計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0.39</c:v>
                </c:pt>
                <c:pt idx="1">
                  <c:v>#N/A</c:v>
                </c:pt>
                <c:pt idx="2">
                  <c:v>0.55000000000000004</c:v>
                </c:pt>
                <c:pt idx="3">
                  <c:v>#N/A</c:v>
                </c:pt>
                <c:pt idx="4">
                  <c:v>#N/A</c:v>
                </c:pt>
                <c:pt idx="5">
                  <c:v>0.16</c:v>
                </c:pt>
                <c:pt idx="6">
                  <c:v>#N/A</c:v>
                </c:pt>
                <c:pt idx="7">
                  <c:v>0.39</c:v>
                </c:pt>
                <c:pt idx="8">
                  <c:v>#N/A</c:v>
                </c:pt>
                <c:pt idx="9">
                  <c:v>0.38</c:v>
                </c:pt>
              </c:numCache>
            </c:numRef>
          </c:val>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0.18</c:v>
                </c:pt>
                <c:pt idx="2">
                  <c:v>#N/A</c:v>
                </c:pt>
                <c:pt idx="3">
                  <c:v>0.62</c:v>
                </c:pt>
                <c:pt idx="4">
                  <c:v>#N/A</c:v>
                </c:pt>
                <c:pt idx="5">
                  <c:v>0.52</c:v>
                </c:pt>
                <c:pt idx="6">
                  <c:v>#N/A</c:v>
                </c:pt>
                <c:pt idx="7">
                  <c:v>0.78</c:v>
                </c:pt>
                <c:pt idx="8">
                  <c:v>#N/A</c:v>
                </c:pt>
                <c:pt idx="9">
                  <c:v>0.88</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1.97</c:v>
                </c:pt>
                <c:pt idx="2">
                  <c:v>#N/A</c:v>
                </c:pt>
                <c:pt idx="3">
                  <c:v>2.04</c:v>
                </c:pt>
                <c:pt idx="4">
                  <c:v>#N/A</c:v>
                </c:pt>
                <c:pt idx="5">
                  <c:v>2.33</c:v>
                </c:pt>
                <c:pt idx="6">
                  <c:v>#N/A</c:v>
                </c:pt>
                <c:pt idx="7">
                  <c:v>1.41</c:v>
                </c:pt>
                <c:pt idx="8">
                  <c:v>#N/A</c:v>
                </c:pt>
                <c:pt idx="9">
                  <c:v>1.43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6.15</c:v>
                </c:pt>
                <c:pt idx="2">
                  <c:v>#N/A</c:v>
                </c:pt>
                <c:pt idx="3">
                  <c:v>2.76</c:v>
                </c:pt>
                <c:pt idx="4">
                  <c:v>#N/A</c:v>
                </c:pt>
                <c:pt idx="5">
                  <c:v>3.99</c:v>
                </c:pt>
                <c:pt idx="6">
                  <c:v>#N/A</c:v>
                </c:pt>
                <c:pt idx="7">
                  <c:v>3.61</c:v>
                </c:pt>
                <c:pt idx="8">
                  <c:v>#N/A</c:v>
                </c:pt>
                <c:pt idx="9">
                  <c:v>3.07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4.3099999999999996</c:v>
                </c:pt>
                <c:pt idx="2">
                  <c:v>#N/A</c:v>
                </c:pt>
                <c:pt idx="3">
                  <c:v>4.62</c:v>
                </c:pt>
                <c:pt idx="4">
                  <c:v>#N/A</c:v>
                </c:pt>
                <c:pt idx="5">
                  <c:v>4.8600000000000003</c:v>
                </c:pt>
                <c:pt idx="6">
                  <c:v>#N/A</c:v>
                </c:pt>
                <c:pt idx="7">
                  <c:v>4.9800000000000004</c:v>
                </c:pt>
                <c:pt idx="8">
                  <c:v>#N/A</c:v>
                </c:pt>
                <c:pt idx="9">
                  <c:v>4.34</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11.93</c:v>
                </c:pt>
                <c:pt idx="2">
                  <c:v>#N/A</c:v>
                </c:pt>
                <c:pt idx="3">
                  <c:v>15.59</c:v>
                </c:pt>
                <c:pt idx="4">
                  <c:v>#N/A</c:v>
                </c:pt>
                <c:pt idx="5">
                  <c:v>17.68</c:v>
                </c:pt>
                <c:pt idx="6">
                  <c:v>#N/A</c:v>
                </c:pt>
                <c:pt idx="7">
                  <c:v>15.41</c:v>
                </c:pt>
                <c:pt idx="8">
                  <c:v>#N/A</c:v>
                </c:pt>
                <c:pt idx="9">
                  <c:v>17.71</c:v>
                </c:pt>
              </c:numCache>
            </c:numRef>
          </c:val>
        </c:ser>
        <c:dLbls>
          <c:showLegendKey val="0"/>
          <c:showVal val="0"/>
          <c:showCatName val="0"/>
          <c:showSerName val="0"/>
          <c:showPercent val="0"/>
          <c:showBubbleSize val="0"/>
        </c:dLbls>
        <c:gapWidth val="150"/>
        <c:overlap val="100"/>
        <c:axId val="90086784"/>
        <c:axId val="90100864"/>
      </c:barChart>
      <c:catAx>
        <c:axId val="90086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100864"/>
        <c:crosses val="autoZero"/>
        <c:auto val="1"/>
        <c:lblAlgn val="ctr"/>
        <c:lblOffset val="100"/>
        <c:tickLblSkip val="1"/>
        <c:tickMarkSkip val="1"/>
        <c:noMultiLvlLbl val="0"/>
      </c:catAx>
      <c:valAx>
        <c:axId val="90100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086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5017</c:v>
                </c:pt>
                <c:pt idx="5">
                  <c:v>5185</c:v>
                </c:pt>
                <c:pt idx="8">
                  <c:v>5377</c:v>
                </c:pt>
                <c:pt idx="11">
                  <c:v>5191</c:v>
                </c:pt>
                <c:pt idx="14">
                  <c:v>5168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17</c:v>
                </c:pt>
                <c:pt idx="3">
                  <c:v>15</c:v>
                </c:pt>
                <c:pt idx="6">
                  <c:v>13</c:v>
                </c:pt>
                <c:pt idx="9">
                  <c:v>14</c:v>
                </c:pt>
                <c:pt idx="12">
                  <c:v>14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1848</c:v>
                </c:pt>
                <c:pt idx="3">
                  <c:v>1761</c:v>
                </c:pt>
                <c:pt idx="6">
                  <c:v>1706</c:v>
                </c:pt>
                <c:pt idx="9">
                  <c:v>1731</c:v>
                </c:pt>
                <c:pt idx="12">
                  <c:v>1748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5281</c:v>
                </c:pt>
                <c:pt idx="3">
                  <c:v>5313</c:v>
                </c:pt>
                <c:pt idx="6">
                  <c:v>5548</c:v>
                </c:pt>
                <c:pt idx="9">
                  <c:v>5486</c:v>
                </c:pt>
                <c:pt idx="12">
                  <c:v>5519</c:v>
                </c:pt>
              </c:numCache>
            </c:numRef>
          </c:val>
        </c:ser>
        <c:dLbls>
          <c:showLegendKey val="0"/>
          <c:showVal val="0"/>
          <c:showCatName val="0"/>
          <c:showSerName val="0"/>
          <c:showPercent val="0"/>
          <c:showBubbleSize val="0"/>
        </c:dLbls>
        <c:gapWidth val="100"/>
        <c:overlap val="100"/>
        <c:axId val="94323456"/>
        <c:axId val="94325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2129</c:v>
                </c:pt>
                <c:pt idx="2">
                  <c:v>#N/A</c:v>
                </c:pt>
                <c:pt idx="3">
                  <c:v>#N/A</c:v>
                </c:pt>
                <c:pt idx="4">
                  <c:v>1904</c:v>
                </c:pt>
                <c:pt idx="5">
                  <c:v>#N/A</c:v>
                </c:pt>
                <c:pt idx="6">
                  <c:v>#N/A</c:v>
                </c:pt>
                <c:pt idx="7">
                  <c:v>1890</c:v>
                </c:pt>
                <c:pt idx="8">
                  <c:v>#N/A</c:v>
                </c:pt>
                <c:pt idx="9">
                  <c:v>#N/A</c:v>
                </c:pt>
                <c:pt idx="10">
                  <c:v>2040</c:v>
                </c:pt>
                <c:pt idx="11">
                  <c:v>#N/A</c:v>
                </c:pt>
                <c:pt idx="12">
                  <c:v>#N/A</c:v>
                </c:pt>
                <c:pt idx="13">
                  <c:v>2113</c:v>
                </c:pt>
                <c:pt idx="14">
                  <c:v>#N/A</c:v>
                </c:pt>
              </c:numCache>
            </c:numRef>
          </c:val>
          <c:smooth val="0"/>
        </c:ser>
        <c:dLbls>
          <c:showLegendKey val="0"/>
          <c:showVal val="0"/>
          <c:showCatName val="0"/>
          <c:showSerName val="0"/>
          <c:showPercent val="0"/>
          <c:showBubbleSize val="0"/>
        </c:dLbls>
        <c:marker val="1"/>
        <c:smooth val="0"/>
        <c:axId val="94323456"/>
        <c:axId val="94325376"/>
      </c:lineChart>
      <c:catAx>
        <c:axId val="9432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325376"/>
        <c:crosses val="autoZero"/>
        <c:auto val="1"/>
        <c:lblAlgn val="ctr"/>
        <c:lblOffset val="100"/>
        <c:tickLblSkip val="1"/>
        <c:tickMarkSkip val="1"/>
        <c:noMultiLvlLbl val="0"/>
      </c:catAx>
      <c:valAx>
        <c:axId val="94325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323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52410</c:v>
                </c:pt>
                <c:pt idx="5">
                  <c:v>52231</c:v>
                </c:pt>
                <c:pt idx="8">
                  <c:v>52893</c:v>
                </c:pt>
                <c:pt idx="11">
                  <c:v>53281</c:v>
                </c:pt>
                <c:pt idx="14">
                  <c:v>53372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3899</c:v>
                </c:pt>
                <c:pt idx="5">
                  <c:v>3954</c:v>
                </c:pt>
                <c:pt idx="8">
                  <c:v>3539</c:v>
                </c:pt>
                <c:pt idx="11">
                  <c:v>3414</c:v>
                </c:pt>
                <c:pt idx="14">
                  <c:v>3217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8211</c:v>
                </c:pt>
                <c:pt idx="5">
                  <c:v>7886</c:v>
                </c:pt>
                <c:pt idx="8">
                  <c:v>8156</c:v>
                </c:pt>
                <c:pt idx="11">
                  <c:v>7597</c:v>
                </c:pt>
                <c:pt idx="14">
                  <c:v>8603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7505</c:v>
                </c:pt>
                <c:pt idx="3">
                  <c:v>7329</c:v>
                </c:pt>
                <c:pt idx="6">
                  <c:v>6712</c:v>
                </c:pt>
                <c:pt idx="9">
                  <c:v>6207</c:v>
                </c:pt>
                <c:pt idx="12">
                  <c:v>6468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165</c:v>
                </c:pt>
                <c:pt idx="3">
                  <c:v>84</c:v>
                </c:pt>
                <c:pt idx="6">
                  <c:v>66</c:v>
                </c:pt>
                <c:pt idx="9">
                  <c:v>53</c:v>
                </c:pt>
                <c:pt idx="12">
                  <c:v>38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27346</c:v>
                </c:pt>
                <c:pt idx="3">
                  <c:v>25306</c:v>
                </c:pt>
                <c:pt idx="6">
                  <c:v>23188</c:v>
                </c:pt>
                <c:pt idx="9">
                  <c:v>23426</c:v>
                </c:pt>
                <c:pt idx="12">
                  <c:v>22681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6015</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50032</c:v>
                </c:pt>
                <c:pt idx="3">
                  <c:v>53348</c:v>
                </c:pt>
                <c:pt idx="6">
                  <c:v>53896</c:v>
                </c:pt>
                <c:pt idx="9">
                  <c:v>54446</c:v>
                </c:pt>
                <c:pt idx="12">
                  <c:v>53899</c:v>
                </c:pt>
              </c:numCache>
            </c:numRef>
          </c:val>
        </c:ser>
        <c:dLbls>
          <c:showLegendKey val="0"/>
          <c:showVal val="0"/>
          <c:showCatName val="0"/>
          <c:showSerName val="0"/>
          <c:showPercent val="0"/>
          <c:showBubbleSize val="0"/>
        </c:dLbls>
        <c:gapWidth val="100"/>
        <c:overlap val="100"/>
        <c:axId val="100523008"/>
        <c:axId val="100529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26544</c:v>
                </c:pt>
                <c:pt idx="2">
                  <c:v>#N/A</c:v>
                </c:pt>
                <c:pt idx="3">
                  <c:v>#N/A</c:v>
                </c:pt>
                <c:pt idx="4">
                  <c:v>21996</c:v>
                </c:pt>
                <c:pt idx="5">
                  <c:v>#N/A</c:v>
                </c:pt>
                <c:pt idx="6">
                  <c:v>#N/A</c:v>
                </c:pt>
                <c:pt idx="7">
                  <c:v>19274</c:v>
                </c:pt>
                <c:pt idx="8">
                  <c:v>#N/A</c:v>
                </c:pt>
                <c:pt idx="9">
                  <c:v>#N/A</c:v>
                </c:pt>
                <c:pt idx="10">
                  <c:v>19839</c:v>
                </c:pt>
                <c:pt idx="11">
                  <c:v>#N/A</c:v>
                </c:pt>
                <c:pt idx="12">
                  <c:v>#N/A</c:v>
                </c:pt>
                <c:pt idx="13">
                  <c:v>17895</c:v>
                </c:pt>
                <c:pt idx="14">
                  <c:v>#N/A</c:v>
                </c:pt>
              </c:numCache>
            </c:numRef>
          </c:val>
          <c:smooth val="0"/>
        </c:ser>
        <c:dLbls>
          <c:showLegendKey val="0"/>
          <c:showVal val="0"/>
          <c:showCatName val="0"/>
          <c:showSerName val="0"/>
          <c:showPercent val="0"/>
          <c:showBubbleSize val="0"/>
        </c:dLbls>
        <c:marker val="1"/>
        <c:smooth val="0"/>
        <c:axId val="100523008"/>
        <c:axId val="100529280"/>
      </c:lineChart>
      <c:catAx>
        <c:axId val="100523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529280"/>
        <c:crosses val="autoZero"/>
        <c:auto val="1"/>
        <c:lblAlgn val="ctr"/>
        <c:lblOffset val="100"/>
        <c:tickLblSkip val="1"/>
        <c:tickMarkSkip val="1"/>
        <c:noMultiLvlLbl val="0"/>
      </c:catAx>
      <c:valAx>
        <c:axId val="100529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523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58.5</c:v>
                </c:pt>
              </c:numCache>
            </c:numRef>
          </c:xVal>
          <c:yVal>
            <c:numRef>
              <c:f>公会計指標分析・財政指標組合せ分析表!$K$51:$O$51</c:f>
              <c:numCache>
                <c:formatCode>#,##0.0;"▲ "#,##0.0</c:formatCode>
                <c:ptCount val="5"/>
                <c:pt idx="4">
                  <c:v>93.9</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50.8</c:v>
                </c:pt>
              </c:numCache>
            </c:numRef>
          </c:xVal>
          <c:yVal>
            <c:numRef>
              <c:f>公会計指標分析・財政指標組合せ分析表!$K$55:$O$55</c:f>
              <c:numCache>
                <c:formatCode>#,##0.0;"▲ "#,##0.0</c:formatCode>
                <c:ptCount val="5"/>
                <c:pt idx="4">
                  <c:v>39</c:v>
                </c:pt>
              </c:numCache>
            </c:numRef>
          </c:yVal>
          <c:smooth val="0"/>
        </c:ser>
        <c:dLbls>
          <c:showLegendKey val="0"/>
          <c:showVal val="0"/>
          <c:showCatName val="0"/>
          <c:showSerName val="0"/>
          <c:showPercent val="0"/>
          <c:showBubbleSize val="0"/>
        </c:dLbls>
        <c:axId val="105527168"/>
        <c:axId val="105533440"/>
      </c:scatterChart>
      <c:valAx>
        <c:axId val="105527168"/>
        <c:scaling>
          <c:orientation val="minMax"/>
          <c:max val="59.2"/>
          <c:min val="50.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533440"/>
        <c:crosses val="autoZero"/>
        <c:crossBetween val="midCat"/>
      </c:valAx>
      <c:valAx>
        <c:axId val="105533440"/>
        <c:scaling>
          <c:orientation val="minMax"/>
          <c:max val="104"/>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5271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manualLayout>
                  <c:x val="-3.0004344532172943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manualLayout>
                  <c:x val="-3.3406579991454625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11.9</c:v>
                </c:pt>
                <c:pt idx="1">
                  <c:v>10.8</c:v>
                </c:pt>
                <c:pt idx="2">
                  <c:v>10.3</c:v>
                </c:pt>
                <c:pt idx="3">
                  <c:v>10.199999999999999</c:v>
                </c:pt>
                <c:pt idx="4">
                  <c:v>10.6</c:v>
                </c:pt>
              </c:numCache>
            </c:numRef>
          </c:xVal>
          <c:yVal>
            <c:numRef>
              <c:f>公会計指標分析・財政指標組合せ分析表!$K$73:$O$73</c:f>
              <c:numCache>
                <c:formatCode>#,##0.0;"▲ "#,##0.0</c:formatCode>
                <c:ptCount val="5"/>
                <c:pt idx="0">
                  <c:v>139.30000000000001</c:v>
                </c:pt>
                <c:pt idx="1">
                  <c:v>115.6</c:v>
                </c:pt>
                <c:pt idx="2">
                  <c:v>100.9</c:v>
                </c:pt>
                <c:pt idx="3">
                  <c:v>105.5</c:v>
                </c:pt>
                <c:pt idx="4">
                  <c:v>93.9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105788160"/>
        <c:axId val="105790080"/>
      </c:scatterChart>
      <c:valAx>
        <c:axId val="105788160"/>
        <c:scaling>
          <c:orientation val="minMax"/>
          <c:max val="12.2"/>
          <c:min val="8.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790080"/>
        <c:crosses val="autoZero"/>
        <c:crossBetween val="midCat"/>
      </c:valAx>
      <c:valAx>
        <c:axId val="105790080"/>
        <c:scaling>
          <c:orientation val="minMax"/>
          <c:max val="1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7881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京都府福知山市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27</a:t>
          </a:r>
          <a:r>
            <a:rPr kumimoji="1" lang="ja-JP" altLang="en-US" sz="1400">
              <a:solidFill>
                <a:schemeClr val="dk1"/>
              </a:solidFill>
              <a:effectLst/>
              <a:latin typeface="+mn-lt"/>
              <a:ea typeface="+mn-ea"/>
              <a:cs typeface="+mn-cs"/>
            </a:rPr>
            <a:t>年度は一般会計の公債費全体で昨年と比較し</a:t>
          </a:r>
          <a:r>
            <a:rPr kumimoji="1" lang="en-US" altLang="ja-JP" sz="1400">
              <a:solidFill>
                <a:schemeClr val="dk1"/>
              </a:solidFill>
              <a:effectLst/>
              <a:latin typeface="+mn-lt"/>
              <a:ea typeface="+mn-ea"/>
              <a:cs typeface="+mn-cs"/>
            </a:rPr>
            <a:t>121</a:t>
          </a:r>
          <a:r>
            <a:rPr kumimoji="1" lang="ja-JP" altLang="en-US" sz="1400">
              <a:solidFill>
                <a:schemeClr val="dk1"/>
              </a:solidFill>
              <a:effectLst/>
              <a:latin typeface="+mn-lt"/>
              <a:ea typeface="+mn-ea"/>
              <a:cs typeface="+mn-cs"/>
            </a:rPr>
            <a:t>百万円増額となった。主な要因は三セク繰上償還</a:t>
          </a:r>
          <a:r>
            <a:rPr kumimoji="1" lang="en-US" altLang="ja-JP" sz="1400">
              <a:solidFill>
                <a:schemeClr val="dk1"/>
              </a:solidFill>
              <a:effectLst/>
              <a:latin typeface="+mn-lt"/>
              <a:ea typeface="+mn-ea"/>
              <a:cs typeface="+mn-cs"/>
            </a:rPr>
            <a:t>230</a:t>
          </a:r>
          <a:r>
            <a:rPr kumimoji="1" lang="ja-JP" altLang="en-US" sz="1400">
              <a:solidFill>
                <a:schemeClr val="dk1"/>
              </a:solidFill>
              <a:effectLst/>
              <a:latin typeface="+mn-lt"/>
              <a:ea typeface="+mn-ea"/>
              <a:cs typeface="+mn-cs"/>
            </a:rPr>
            <a:t>百万円であり、それを控除した元利償還金は</a:t>
          </a:r>
          <a:r>
            <a:rPr kumimoji="1" lang="en-US" altLang="ja-JP" sz="1400">
              <a:solidFill>
                <a:schemeClr val="dk1"/>
              </a:solidFill>
              <a:effectLst/>
              <a:latin typeface="+mn-lt"/>
              <a:ea typeface="+mn-ea"/>
              <a:cs typeface="+mn-cs"/>
            </a:rPr>
            <a:t>+33</a:t>
          </a:r>
          <a:r>
            <a:rPr kumimoji="1" lang="ja-JP" altLang="en-US" sz="1400">
              <a:solidFill>
                <a:schemeClr val="dk1"/>
              </a:solidFill>
              <a:effectLst/>
              <a:latin typeface="+mn-lt"/>
              <a:ea typeface="+mn-ea"/>
              <a:cs typeface="+mn-cs"/>
            </a:rPr>
            <a:t>百万円の増である。公営企業の元利償還金に対する繰入額は、農業集落排水事業、大江分院分で微増となった影響で全体として</a:t>
          </a:r>
          <a:r>
            <a:rPr kumimoji="1" lang="en-US" altLang="ja-JP" sz="1400">
              <a:solidFill>
                <a:schemeClr val="dk1"/>
              </a:solidFill>
              <a:effectLst/>
              <a:latin typeface="+mn-lt"/>
              <a:ea typeface="+mn-ea"/>
              <a:cs typeface="+mn-cs"/>
            </a:rPr>
            <a:t>+17</a:t>
          </a:r>
          <a:r>
            <a:rPr kumimoji="1" lang="ja-JP" altLang="en-US" sz="1400">
              <a:solidFill>
                <a:schemeClr val="dk1"/>
              </a:solidFill>
              <a:effectLst/>
              <a:latin typeface="+mn-lt"/>
              <a:ea typeface="+mn-ea"/>
              <a:cs typeface="+mn-cs"/>
            </a:rPr>
            <a:t>百万円の増となった。算入公債費について、事業費補正の基準財政需要額の算入額が▲</a:t>
          </a:r>
          <a:r>
            <a:rPr kumimoji="1" lang="en-US" altLang="ja-JP" sz="1400">
              <a:solidFill>
                <a:schemeClr val="dk1"/>
              </a:solidFill>
              <a:effectLst/>
              <a:latin typeface="+mn-lt"/>
              <a:ea typeface="+mn-ea"/>
              <a:cs typeface="+mn-cs"/>
            </a:rPr>
            <a:t>79</a:t>
          </a:r>
          <a:r>
            <a:rPr kumimoji="1" lang="ja-JP" altLang="en-US" sz="1400">
              <a:solidFill>
                <a:schemeClr val="dk1"/>
              </a:solidFill>
              <a:effectLst/>
              <a:latin typeface="+mn-lt"/>
              <a:ea typeface="+mn-ea"/>
              <a:cs typeface="+mn-cs"/>
            </a:rPr>
            <a:t>百万円減となったことが影響し、全体で△</a:t>
          </a:r>
          <a:r>
            <a:rPr kumimoji="1" lang="en-US" altLang="ja-JP" sz="1400">
              <a:solidFill>
                <a:schemeClr val="dk1"/>
              </a:solidFill>
              <a:effectLst/>
              <a:latin typeface="+mn-lt"/>
              <a:ea typeface="+mn-ea"/>
              <a:cs typeface="+mn-cs"/>
            </a:rPr>
            <a:t>18</a:t>
          </a:r>
          <a:r>
            <a:rPr kumimoji="1" lang="ja-JP" altLang="en-US" sz="1400">
              <a:solidFill>
                <a:schemeClr val="dk1"/>
              </a:solidFill>
              <a:effectLst/>
              <a:latin typeface="+mn-lt"/>
              <a:ea typeface="+mn-ea"/>
              <a:cs typeface="+mn-cs"/>
            </a:rPr>
            <a:t>百万円となっている。分子は例年とほぼ同額であった。公債費については、災害を除く投資的事業の抑制と平準化を中期財政見通しにより行っているため、近年変動が少ない。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京都府福知山市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現在高が増えた市債としては、旧合併特例事業債が</a:t>
          </a:r>
          <a:r>
            <a:rPr kumimoji="1" lang="en-US" altLang="ja-JP" sz="1400">
              <a:solidFill>
                <a:schemeClr val="dk1"/>
              </a:solidFill>
              <a:effectLst/>
              <a:latin typeface="+mn-lt"/>
              <a:ea typeface="+mn-ea"/>
              <a:cs typeface="+mn-cs"/>
            </a:rPr>
            <a:t>894</a:t>
          </a:r>
          <a:r>
            <a:rPr kumimoji="1" lang="ja-JP" altLang="en-US" sz="1400">
              <a:solidFill>
                <a:schemeClr val="dk1"/>
              </a:solidFill>
              <a:effectLst/>
              <a:latin typeface="+mn-lt"/>
              <a:ea typeface="+mn-ea"/>
              <a:cs typeface="+mn-cs"/>
            </a:rPr>
            <a:t>百万増、緊急防災・減災事業債</a:t>
          </a:r>
          <a:r>
            <a:rPr kumimoji="1" lang="en-US" altLang="ja-JP" sz="1400">
              <a:solidFill>
                <a:schemeClr val="dk1"/>
              </a:solidFill>
              <a:effectLst/>
              <a:latin typeface="+mn-lt"/>
              <a:ea typeface="+mn-ea"/>
              <a:cs typeface="+mn-cs"/>
            </a:rPr>
            <a:t>27</a:t>
          </a:r>
          <a:r>
            <a:rPr kumimoji="1" lang="ja-JP" altLang="en-US" sz="1400">
              <a:solidFill>
                <a:schemeClr val="dk1"/>
              </a:solidFill>
              <a:effectLst/>
              <a:latin typeface="+mn-lt"/>
              <a:ea typeface="+mn-ea"/>
              <a:cs typeface="+mn-cs"/>
            </a:rPr>
            <a:t>百万増、辺地対策事業債</a:t>
          </a:r>
          <a:r>
            <a:rPr kumimoji="1" lang="en-US" altLang="ja-JP" sz="1400">
              <a:solidFill>
                <a:schemeClr val="dk1"/>
              </a:solidFill>
              <a:effectLst/>
              <a:latin typeface="+mn-lt"/>
              <a:ea typeface="+mn-ea"/>
              <a:cs typeface="+mn-cs"/>
            </a:rPr>
            <a:t>204</a:t>
          </a:r>
          <a:r>
            <a:rPr kumimoji="1" lang="ja-JP" altLang="en-US" sz="1400">
              <a:solidFill>
                <a:schemeClr val="dk1"/>
              </a:solidFill>
              <a:effectLst/>
              <a:latin typeface="+mn-lt"/>
              <a:ea typeface="+mn-ea"/>
              <a:cs typeface="+mn-cs"/>
            </a:rPr>
            <a:t>百万増、臨時財政対策債</a:t>
          </a:r>
          <a:r>
            <a:rPr kumimoji="1" lang="en-US" altLang="ja-JP" sz="1400">
              <a:solidFill>
                <a:schemeClr val="dk1"/>
              </a:solidFill>
              <a:effectLst/>
              <a:latin typeface="+mn-lt"/>
              <a:ea typeface="+mn-ea"/>
              <a:cs typeface="+mn-cs"/>
            </a:rPr>
            <a:t>640</a:t>
          </a:r>
          <a:r>
            <a:rPr kumimoji="1" lang="ja-JP" altLang="en-US" sz="1400">
              <a:solidFill>
                <a:schemeClr val="dk1"/>
              </a:solidFill>
              <a:effectLst/>
              <a:latin typeface="+mn-lt"/>
              <a:ea typeface="+mn-ea"/>
              <a:cs typeface="+mn-cs"/>
            </a:rPr>
            <a:t>百万円増で、減小の市債は、公共事業等債▲</a:t>
          </a:r>
          <a:r>
            <a:rPr kumimoji="1" lang="en-US" altLang="ja-JP" sz="1400">
              <a:solidFill>
                <a:schemeClr val="dk1"/>
              </a:solidFill>
              <a:effectLst/>
              <a:latin typeface="+mn-lt"/>
              <a:ea typeface="+mn-ea"/>
              <a:cs typeface="+mn-cs"/>
            </a:rPr>
            <a:t>309</a:t>
          </a:r>
          <a:r>
            <a:rPr kumimoji="1" lang="ja-JP" altLang="en-US" sz="1400">
              <a:solidFill>
                <a:schemeClr val="dk1"/>
              </a:solidFill>
              <a:effectLst/>
              <a:latin typeface="+mn-lt"/>
              <a:ea typeface="+mn-ea"/>
              <a:cs typeface="+mn-cs"/>
            </a:rPr>
            <a:t>百万、学校教育施設等整備事業債▲</a:t>
          </a:r>
          <a:r>
            <a:rPr kumimoji="1" lang="en-US" altLang="ja-JP" sz="1400">
              <a:solidFill>
                <a:schemeClr val="dk1"/>
              </a:solidFill>
              <a:effectLst/>
              <a:latin typeface="+mn-lt"/>
              <a:ea typeface="+mn-ea"/>
              <a:cs typeface="+mn-cs"/>
            </a:rPr>
            <a:t>230</a:t>
          </a:r>
          <a:r>
            <a:rPr kumimoji="1" lang="ja-JP" altLang="en-US" sz="1400">
              <a:solidFill>
                <a:schemeClr val="dk1"/>
              </a:solidFill>
              <a:effectLst/>
              <a:latin typeface="+mn-lt"/>
              <a:ea typeface="+mn-ea"/>
              <a:cs typeface="+mn-cs"/>
            </a:rPr>
            <a:t>百万円、過疎対策事業債▲</a:t>
          </a:r>
          <a:r>
            <a:rPr kumimoji="1" lang="en-US" altLang="ja-JP" sz="1400">
              <a:solidFill>
                <a:schemeClr val="dk1"/>
              </a:solidFill>
              <a:effectLst/>
              <a:latin typeface="+mn-lt"/>
              <a:ea typeface="+mn-ea"/>
              <a:cs typeface="+mn-cs"/>
            </a:rPr>
            <a:t>385</a:t>
          </a:r>
          <a:r>
            <a:rPr kumimoji="1" lang="ja-JP" altLang="en-US" sz="1400">
              <a:solidFill>
                <a:schemeClr val="dk1"/>
              </a:solidFill>
              <a:effectLst/>
              <a:latin typeface="+mn-lt"/>
              <a:ea typeface="+mn-ea"/>
              <a:cs typeface="+mn-cs"/>
            </a:rPr>
            <a:t>百万円等である。定期償還</a:t>
          </a:r>
          <a:r>
            <a:rPr kumimoji="1" lang="en-US" altLang="ja-JP" sz="1400">
              <a:solidFill>
                <a:schemeClr val="dk1"/>
              </a:solidFill>
              <a:effectLst/>
              <a:latin typeface="+mn-lt"/>
              <a:ea typeface="+mn-ea"/>
              <a:cs typeface="+mn-cs"/>
            </a:rPr>
            <a:t>4,925</a:t>
          </a:r>
          <a:r>
            <a:rPr kumimoji="1" lang="ja-JP" altLang="en-US" sz="1400">
              <a:solidFill>
                <a:schemeClr val="dk1"/>
              </a:solidFill>
              <a:effectLst/>
              <a:latin typeface="+mn-lt"/>
              <a:ea typeface="+mn-ea"/>
              <a:cs typeface="+mn-cs"/>
            </a:rPr>
            <a:t>百万円に対し、市債発行額</a:t>
          </a:r>
          <a:r>
            <a:rPr kumimoji="1" lang="en-US" altLang="ja-JP" sz="1400">
              <a:solidFill>
                <a:schemeClr val="dk1"/>
              </a:solidFill>
              <a:effectLst/>
              <a:latin typeface="+mn-lt"/>
              <a:ea typeface="+mn-ea"/>
              <a:cs typeface="+mn-cs"/>
            </a:rPr>
            <a:t>4,609</a:t>
          </a:r>
          <a:r>
            <a:rPr kumimoji="1" lang="ja-JP" altLang="en-US" sz="1400">
              <a:solidFill>
                <a:schemeClr val="dk1"/>
              </a:solidFill>
              <a:effectLst/>
              <a:latin typeface="+mn-lt"/>
              <a:ea typeface="+mn-ea"/>
              <a:cs typeface="+mn-cs"/>
            </a:rPr>
            <a:t>百万円である。全体として、市債発行抑制に努めた結果、地方債現在高は前年比▲</a:t>
          </a:r>
          <a:r>
            <a:rPr kumimoji="1" lang="en-US" altLang="ja-JP" sz="1400">
              <a:solidFill>
                <a:schemeClr val="dk1"/>
              </a:solidFill>
              <a:effectLst/>
              <a:latin typeface="+mn-lt"/>
              <a:ea typeface="+mn-ea"/>
              <a:cs typeface="+mn-cs"/>
            </a:rPr>
            <a:t>547</a:t>
          </a:r>
          <a:r>
            <a:rPr kumimoji="1" lang="ja-JP" altLang="en-US" sz="1400">
              <a:solidFill>
                <a:schemeClr val="dk1"/>
              </a:solidFill>
              <a:effectLst/>
              <a:latin typeface="+mn-lt"/>
              <a:ea typeface="+mn-ea"/>
              <a:cs typeface="+mn-cs"/>
            </a:rPr>
            <a:t>百万円となった。</a:t>
          </a:r>
        </a:p>
        <a:p>
          <a:r>
            <a:rPr kumimoji="1" lang="ja-JP" altLang="en-US" sz="1400">
              <a:solidFill>
                <a:schemeClr val="dk1"/>
              </a:solidFill>
              <a:effectLst/>
              <a:latin typeface="+mn-lt"/>
              <a:ea typeface="+mn-ea"/>
              <a:cs typeface="+mn-cs"/>
            </a:rPr>
            <a:t>　公営企業債等繰入見込額は下水道事業（集排含む）分について減少となった。</a:t>
          </a:r>
        </a:p>
        <a:p>
          <a:r>
            <a:rPr kumimoji="1" lang="ja-JP" altLang="en-US" sz="1400">
              <a:solidFill>
                <a:schemeClr val="dk1"/>
              </a:solidFill>
              <a:effectLst/>
              <a:latin typeface="+mn-lt"/>
              <a:ea typeface="+mn-ea"/>
              <a:cs typeface="+mn-cs"/>
            </a:rPr>
            <a:t>　また財政調整基金及び減債基金残高が増加したことにより充当可能基金が増え、将来負担比率の分子が好転している。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京都府福知山市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80,019
79,176
552.54
43,997,192
43,005,022
736,938
23,991,425
53,899,447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93.9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[ 58.5</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福知山市では、昭和５０年代をピークに様々な市民ニーズに応えるべく公共施設整備に特に力をいれてきた経緯があり、それらは築３５年を過ぎ施設の建替えや大規模改修が必要となっていることに加え、平成１８年の１市３町の合併により多大な資産を抱えることとなったことで、公共施設の老朽化は他団体に比べ深刻な問題となっている。平成２７年に公共施設マネジメント計画を策定し、保有施設のスリム化を計画的に図っているところであるが、施設全体として有形固定資産額減価償却率は全国平均以上で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42.0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5443</xdr:rowOff>
    </xdr:from>
    <xdr:to>
      <xdr:col>3</xdr:col>
      <xdr:colOff>1170940</xdr:colOff>
      <xdr:row>34</xdr:row>
      <xdr:rowOff>121255</xdr:rowOff>
    </xdr:to>
    <xdr:cxnSp macro="">
      <xdr:nvCxnSpPr>
        <xdr:cNvPr id="66" name="直線コネクタ 65"/>
        <xdr:cNvCxnSpPr/>
      </xdr:nvCxnSpPr>
      <xdr:spPr>
        <a:xfrm flipV="1">
          <a:off x="4760595" y="5415643"/>
          <a:ext cx="1270" cy="131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125082</xdr:rowOff>
    </xdr:from>
    <xdr:ext cx="405111" cy="259045"/>
    <xdr:sp macro="" textlink="">
      <xdr:nvSpPr>
        <xdr:cNvPr id="67" name="有形固定資産減価償却率最小値テキスト"/>
        <xdr:cNvSpPr txBox="1"/>
      </xdr:nvSpPr>
      <xdr:spPr>
        <a:xfrm>
          <a:off x="4813300" y="6735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3</xdr:col>
      <xdr:colOff>1082675</xdr:colOff>
      <xdr:row>34</xdr:row>
      <xdr:rowOff>121255</xdr:rowOff>
    </xdr:from>
    <xdr:to>
      <xdr:col>3</xdr:col>
      <xdr:colOff>1260475</xdr:colOff>
      <xdr:row>34</xdr:row>
      <xdr:rowOff>121255</xdr:rowOff>
    </xdr:to>
    <xdr:cxnSp macro="">
      <xdr:nvCxnSpPr>
        <xdr:cNvPr id="68" name="直線コネクタ 67"/>
        <xdr:cNvCxnSpPr/>
      </xdr:nvCxnSpPr>
      <xdr:spPr>
        <a:xfrm>
          <a:off x="4673600" y="6731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123570</xdr:rowOff>
    </xdr:from>
    <xdr:ext cx="405111" cy="259045"/>
    <xdr:sp macro="" textlink="">
      <xdr:nvSpPr>
        <xdr:cNvPr id="69" name="有形固定資産減価償却率最大値テキスト"/>
        <xdr:cNvSpPr txBox="1"/>
      </xdr:nvSpPr>
      <xdr:spPr>
        <a:xfrm>
          <a:off x="4813300" y="5190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a:t>
          </a:r>
          <a:endParaRPr kumimoji="1" lang="ja-JP" altLang="en-US" sz="1000" b="1">
            <a:latin typeface="ＭＳ Ｐゴシック"/>
          </a:endParaRPr>
        </a:p>
      </xdr:txBody>
    </xdr:sp>
    <xdr:clientData/>
  </xdr:oneCellAnchor>
  <xdr:twoCellAnchor>
    <xdr:from>
      <xdr:col>3</xdr:col>
      <xdr:colOff>1082675</xdr:colOff>
      <xdr:row>27</xdr:row>
      <xdr:rowOff>5443</xdr:rowOff>
    </xdr:from>
    <xdr:to>
      <xdr:col>3</xdr:col>
      <xdr:colOff>1260475</xdr:colOff>
      <xdr:row>27</xdr:row>
      <xdr:rowOff>5443</xdr:rowOff>
    </xdr:to>
    <xdr:cxnSp macro="">
      <xdr:nvCxnSpPr>
        <xdr:cNvPr id="70" name="直線コネクタ 69"/>
        <xdr:cNvCxnSpPr/>
      </xdr:nvCxnSpPr>
      <xdr:spPr>
        <a:xfrm>
          <a:off x="4673600" y="541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38903</xdr:rowOff>
    </xdr:from>
    <xdr:ext cx="405111" cy="259045"/>
    <xdr:sp macro="" textlink="">
      <xdr:nvSpPr>
        <xdr:cNvPr id="71" name="有形固定資産減価償却率平均値テキスト"/>
        <xdr:cNvSpPr txBox="1"/>
      </xdr:nvSpPr>
      <xdr:spPr>
        <a:xfrm>
          <a:off x="4813300" y="6134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60476</xdr:rowOff>
    </xdr:from>
    <xdr:to>
      <xdr:col>3</xdr:col>
      <xdr:colOff>1222375</xdr:colOff>
      <xdr:row>31</xdr:row>
      <xdr:rowOff>162076</xdr:rowOff>
    </xdr:to>
    <xdr:sp macro="" textlink="">
      <xdr:nvSpPr>
        <xdr:cNvPr id="72" name="フローチャート : 判断 71"/>
        <xdr:cNvSpPr/>
      </xdr:nvSpPr>
      <xdr:spPr>
        <a:xfrm>
          <a:off x="4711700" y="615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26</xdr:row>
      <xdr:rowOff>126093</xdr:rowOff>
    </xdr:from>
    <xdr:to>
      <xdr:col>3</xdr:col>
      <xdr:colOff>1222375</xdr:colOff>
      <xdr:row>27</xdr:row>
      <xdr:rowOff>56243</xdr:rowOff>
    </xdr:to>
    <xdr:sp macro="" textlink="">
      <xdr:nvSpPr>
        <xdr:cNvPr id="78" name="円/楕円 77"/>
        <xdr:cNvSpPr/>
      </xdr:nvSpPr>
      <xdr:spPr>
        <a:xfrm>
          <a:off x="4711700" y="536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79120</xdr:rowOff>
    </xdr:from>
    <xdr:ext cx="405111" cy="259045"/>
    <xdr:sp macro="" textlink="">
      <xdr:nvSpPr>
        <xdr:cNvPr id="79" name="有形固定資産減価償却率該当値テキスト"/>
        <xdr:cNvSpPr txBox="1"/>
      </xdr:nvSpPr>
      <xdr:spPr>
        <a:xfrm>
          <a:off x="4813300" y="5317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8" name="正方形/長方形 87"/>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0" name="テキスト ボックス 89"/>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京都府福知山市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80,019
79,176
552.54
43,997,192
43,005,022
736,938
23,991,425
53,899,447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93.9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55626</xdr:rowOff>
    </xdr:from>
    <xdr:to>
      <xdr:col>6</xdr:col>
      <xdr:colOff>510540</xdr:colOff>
      <xdr:row>41</xdr:row>
      <xdr:rowOff>124206</xdr:rowOff>
    </xdr:to>
    <xdr:cxnSp macro="">
      <xdr:nvCxnSpPr>
        <xdr:cNvPr id="55" name="直線コネクタ 54"/>
        <xdr:cNvCxnSpPr/>
      </xdr:nvCxnSpPr>
      <xdr:spPr>
        <a:xfrm flipV="1">
          <a:off x="4634865" y="571347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128033</xdr:rowOff>
    </xdr:from>
    <xdr:ext cx="405111" cy="259045"/>
    <xdr:sp macro="" textlink="">
      <xdr:nvSpPr>
        <xdr:cNvPr id="56" name="【道路】&#10;有形固定資産減価償却率最小値テキスト"/>
        <xdr:cNvSpPr txBox="1"/>
      </xdr:nvSpPr>
      <xdr:spPr>
        <a:xfrm>
          <a:off x="4724400" y="715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6</xdr:col>
      <xdr:colOff>422275</xdr:colOff>
      <xdr:row>41</xdr:row>
      <xdr:rowOff>124206</xdr:rowOff>
    </xdr:from>
    <xdr:to>
      <xdr:col>6</xdr:col>
      <xdr:colOff>600075</xdr:colOff>
      <xdr:row>41</xdr:row>
      <xdr:rowOff>124206</xdr:rowOff>
    </xdr:to>
    <xdr:cxnSp macro="">
      <xdr:nvCxnSpPr>
        <xdr:cNvPr id="57" name="直線コネクタ 56"/>
        <xdr:cNvCxnSpPr/>
      </xdr:nvCxnSpPr>
      <xdr:spPr>
        <a:xfrm>
          <a:off x="4546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2303</xdr:rowOff>
    </xdr:from>
    <xdr:ext cx="405111" cy="259045"/>
    <xdr:sp macro="" textlink="">
      <xdr:nvSpPr>
        <xdr:cNvPr id="58" name="【道路】&#10;有形固定資産減価償却率最大値テキスト"/>
        <xdr:cNvSpPr txBox="1"/>
      </xdr:nvSpPr>
      <xdr:spPr>
        <a:xfrm>
          <a:off x="47244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6</xdr:col>
      <xdr:colOff>422275</xdr:colOff>
      <xdr:row>33</xdr:row>
      <xdr:rowOff>55626</xdr:rowOff>
    </xdr:from>
    <xdr:to>
      <xdr:col>6</xdr:col>
      <xdr:colOff>600075</xdr:colOff>
      <xdr:row>33</xdr:row>
      <xdr:rowOff>55626</xdr:rowOff>
    </xdr:to>
    <xdr:cxnSp macro="">
      <xdr:nvCxnSpPr>
        <xdr:cNvPr id="59" name="直線コネクタ 58"/>
        <xdr:cNvCxnSpPr/>
      </xdr:nvCxnSpPr>
      <xdr:spPr>
        <a:xfrm>
          <a:off x="4546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120413</xdr:rowOff>
    </xdr:from>
    <xdr:ext cx="405111" cy="259045"/>
    <xdr:sp macro="" textlink="">
      <xdr:nvSpPr>
        <xdr:cNvPr id="60" name="【道路】&#10;有形固定資産減価償却率平均値テキスト"/>
        <xdr:cNvSpPr txBox="1"/>
      </xdr:nvSpPr>
      <xdr:spPr>
        <a:xfrm>
          <a:off x="4724400" y="646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141986</xdr:rowOff>
    </xdr:from>
    <xdr:to>
      <xdr:col>6</xdr:col>
      <xdr:colOff>561975</xdr:colOff>
      <xdr:row>38</xdr:row>
      <xdr:rowOff>72136</xdr:rowOff>
    </xdr:to>
    <xdr:sp macro="" textlink="">
      <xdr:nvSpPr>
        <xdr:cNvPr id="61" name="フローチャート : 判断 60"/>
        <xdr:cNvSpPr/>
      </xdr:nvSpPr>
      <xdr:spPr>
        <a:xfrm>
          <a:off x="4584700" y="648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4826</xdr:rowOff>
    </xdr:from>
    <xdr:to>
      <xdr:col>6</xdr:col>
      <xdr:colOff>561975</xdr:colOff>
      <xdr:row>33</xdr:row>
      <xdr:rowOff>106426</xdr:rowOff>
    </xdr:to>
    <xdr:sp macro="" textlink="">
      <xdr:nvSpPr>
        <xdr:cNvPr id="67" name="円/楕円 66"/>
        <xdr:cNvSpPr/>
      </xdr:nvSpPr>
      <xdr:spPr>
        <a:xfrm>
          <a:off x="4584700" y="566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32</xdr:row>
      <xdr:rowOff>129303</xdr:rowOff>
    </xdr:from>
    <xdr:ext cx="405111" cy="259045"/>
    <xdr:sp macro="" textlink="">
      <xdr:nvSpPr>
        <xdr:cNvPr id="68" name="【道路】&#10;有形固定資産減価償却率該当値テキスト"/>
        <xdr:cNvSpPr txBox="1"/>
      </xdr:nvSpPr>
      <xdr:spPr>
        <a:xfrm>
          <a:off x="4724400" y="5615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79" name="直線コネクタ 7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0" name="テキスト ボックス 7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1" name="直線コネクタ 8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2" name="テキスト ボックス 8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3" name="直線コネクタ 8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4" name="テキスト ボックス 8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5" name="直線コネクタ 8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6" name="テキスト ボックス 8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7" name="直線コネクタ 8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8" name="テキスト ボックス 8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89"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58049</xdr:rowOff>
    </xdr:from>
    <xdr:to>
      <xdr:col>15</xdr:col>
      <xdr:colOff>180340</xdr:colOff>
      <xdr:row>39</xdr:row>
      <xdr:rowOff>135773</xdr:rowOff>
    </xdr:to>
    <xdr:cxnSp macro="">
      <xdr:nvCxnSpPr>
        <xdr:cNvPr id="90" name="直線コネクタ 89"/>
        <xdr:cNvCxnSpPr/>
      </xdr:nvCxnSpPr>
      <xdr:spPr>
        <a:xfrm flipV="1">
          <a:off x="10476865" y="5887349"/>
          <a:ext cx="0" cy="93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139600</xdr:rowOff>
    </xdr:from>
    <xdr:ext cx="469744" cy="259045"/>
    <xdr:sp macro="" textlink="">
      <xdr:nvSpPr>
        <xdr:cNvPr id="91" name="【道路】&#10;一人当たり延長最小値テキスト"/>
        <xdr:cNvSpPr txBox="1"/>
      </xdr:nvSpPr>
      <xdr:spPr>
        <a:xfrm>
          <a:off x="10566400" y="682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7.447</a:t>
          </a:r>
          <a:endParaRPr kumimoji="1" lang="ja-JP" altLang="en-US" sz="1000" b="1">
            <a:latin typeface="ＭＳ Ｐゴシック"/>
          </a:endParaRPr>
        </a:p>
      </xdr:txBody>
    </xdr:sp>
    <xdr:clientData/>
  </xdr:oneCellAnchor>
  <xdr:twoCellAnchor>
    <xdr:from>
      <xdr:col>15</xdr:col>
      <xdr:colOff>92075</xdr:colOff>
      <xdr:row>39</xdr:row>
      <xdr:rowOff>135773</xdr:rowOff>
    </xdr:from>
    <xdr:to>
      <xdr:col>15</xdr:col>
      <xdr:colOff>269875</xdr:colOff>
      <xdr:row>39</xdr:row>
      <xdr:rowOff>135773</xdr:rowOff>
    </xdr:to>
    <xdr:cxnSp macro="">
      <xdr:nvCxnSpPr>
        <xdr:cNvPr id="92" name="直線コネクタ 91"/>
        <xdr:cNvCxnSpPr/>
      </xdr:nvCxnSpPr>
      <xdr:spPr>
        <a:xfrm>
          <a:off x="10388600" y="682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4726</xdr:rowOff>
    </xdr:from>
    <xdr:ext cx="534377" cy="259045"/>
    <xdr:sp macro="" textlink="">
      <xdr:nvSpPr>
        <xdr:cNvPr id="93" name="【道路】&#10;一人当たり延長最大値テキスト"/>
        <xdr:cNvSpPr txBox="1"/>
      </xdr:nvSpPr>
      <xdr:spPr>
        <a:xfrm>
          <a:off x="10566400" y="566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27.897</a:t>
          </a:r>
          <a:endParaRPr kumimoji="1" lang="ja-JP" altLang="en-US" sz="1000" b="1">
            <a:latin typeface="ＭＳ Ｐゴシック"/>
          </a:endParaRPr>
        </a:p>
      </xdr:txBody>
    </xdr:sp>
    <xdr:clientData/>
  </xdr:oneCellAnchor>
  <xdr:twoCellAnchor>
    <xdr:from>
      <xdr:col>15</xdr:col>
      <xdr:colOff>92075</xdr:colOff>
      <xdr:row>34</xdr:row>
      <xdr:rowOff>58049</xdr:rowOff>
    </xdr:from>
    <xdr:to>
      <xdr:col>15</xdr:col>
      <xdr:colOff>269875</xdr:colOff>
      <xdr:row>34</xdr:row>
      <xdr:rowOff>58049</xdr:rowOff>
    </xdr:to>
    <xdr:cxnSp macro="">
      <xdr:nvCxnSpPr>
        <xdr:cNvPr id="94" name="直線コネクタ 93"/>
        <xdr:cNvCxnSpPr/>
      </xdr:nvCxnSpPr>
      <xdr:spPr>
        <a:xfrm>
          <a:off x="10388600" y="588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43009</xdr:rowOff>
    </xdr:from>
    <xdr:ext cx="534377" cy="259045"/>
    <xdr:sp macro="" textlink="">
      <xdr:nvSpPr>
        <xdr:cNvPr id="95" name="【道路】&#10;一人当たり延長平均値テキスト"/>
        <xdr:cNvSpPr txBox="1"/>
      </xdr:nvSpPr>
      <xdr:spPr>
        <a:xfrm>
          <a:off x="10566400" y="621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19.143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64582</xdr:rowOff>
    </xdr:from>
    <xdr:to>
      <xdr:col>15</xdr:col>
      <xdr:colOff>231775</xdr:colOff>
      <xdr:row>36</xdr:row>
      <xdr:rowOff>166182</xdr:rowOff>
    </xdr:to>
    <xdr:sp macro="" textlink="">
      <xdr:nvSpPr>
        <xdr:cNvPr id="96" name="フローチャート : 判断 95"/>
        <xdr:cNvSpPr/>
      </xdr:nvSpPr>
      <xdr:spPr>
        <a:xfrm>
          <a:off x="10426700" y="623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7" name="テキスト ボックス 9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8" name="テキスト ボックス 9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99" name="テキスト ボックス 9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0" name="テキスト ボックス 9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1" name="テキスト ボックス 10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141986</xdr:rowOff>
    </xdr:from>
    <xdr:to>
      <xdr:col>15</xdr:col>
      <xdr:colOff>231775</xdr:colOff>
      <xdr:row>36</xdr:row>
      <xdr:rowOff>72136</xdr:rowOff>
    </xdr:to>
    <xdr:sp macro="" textlink="">
      <xdr:nvSpPr>
        <xdr:cNvPr id="102" name="円/楕円 101"/>
        <xdr:cNvSpPr/>
      </xdr:nvSpPr>
      <xdr:spPr>
        <a:xfrm>
          <a:off x="10426700" y="61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164863</xdr:rowOff>
    </xdr:from>
    <xdr:ext cx="534377" cy="259045"/>
    <xdr:sp macro="" textlink="">
      <xdr:nvSpPr>
        <xdr:cNvPr id="103" name="【道路】&#10;一人当たり延長該当値テキスト"/>
        <xdr:cNvSpPr txBox="1"/>
      </xdr:nvSpPr>
      <xdr:spPr>
        <a:xfrm>
          <a:off x="10566400" y="59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21.200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4" name="正方形/長方形 103"/>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5" name="正方形/長方形 10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6" name="正方形/長方形 10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7" name="正方形/長方形 10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08" name="正方形/長方形 10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09" name="正方形/長方形 10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0" name="正方形/長方形 10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1" name="正方形/長方形 110"/>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2" name="テキスト ボックス 11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3" name="直線コネクタ 11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4" name="テキスト ボックス 11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5" name="直線コネクタ 11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6" name="テキスト ボックス 11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7" name="直線コネクタ 11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18" name="テキスト ボックス 11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19" name="直線コネクタ 11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0" name="テキスト ボックス 11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1" name="直線コネクタ 12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2" name="テキスト ボックス 12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3" name="直線コネクタ 12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4" name="テキスト ボックス 12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5" name="直線コネクタ 12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6" name="テキスト ボックス 12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7"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64770</xdr:rowOff>
    </xdr:from>
    <xdr:to>
      <xdr:col>6</xdr:col>
      <xdr:colOff>510540</xdr:colOff>
      <xdr:row>64</xdr:row>
      <xdr:rowOff>95250</xdr:rowOff>
    </xdr:to>
    <xdr:cxnSp macro="">
      <xdr:nvCxnSpPr>
        <xdr:cNvPr id="128" name="直線コネクタ 127"/>
        <xdr:cNvCxnSpPr/>
      </xdr:nvCxnSpPr>
      <xdr:spPr>
        <a:xfrm flipV="1">
          <a:off x="4634865" y="9494520"/>
          <a:ext cx="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99077</xdr:rowOff>
    </xdr:from>
    <xdr:ext cx="405111" cy="259045"/>
    <xdr:sp macro="" textlink="">
      <xdr:nvSpPr>
        <xdr:cNvPr id="129" name="【橋りょう・トンネル】&#10;有形固定資産減価償却率最小値テキスト"/>
        <xdr:cNvSpPr txBox="1"/>
      </xdr:nvSpPr>
      <xdr:spPr>
        <a:xfrm>
          <a:off x="4724400"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422275</xdr:colOff>
      <xdr:row>64</xdr:row>
      <xdr:rowOff>95250</xdr:rowOff>
    </xdr:from>
    <xdr:to>
      <xdr:col>6</xdr:col>
      <xdr:colOff>600075</xdr:colOff>
      <xdr:row>64</xdr:row>
      <xdr:rowOff>95250</xdr:rowOff>
    </xdr:to>
    <xdr:cxnSp macro="">
      <xdr:nvCxnSpPr>
        <xdr:cNvPr id="130" name="直線コネクタ 129"/>
        <xdr:cNvCxnSpPr/>
      </xdr:nvCxnSpPr>
      <xdr:spPr>
        <a:xfrm>
          <a:off x="4546600" y="110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11447</xdr:rowOff>
    </xdr:from>
    <xdr:ext cx="405111" cy="259045"/>
    <xdr:sp macro="" textlink="">
      <xdr:nvSpPr>
        <xdr:cNvPr id="131" name="【橋りょう・トンネル】&#10;有形固定資産減価償却率最大値テキスト"/>
        <xdr:cNvSpPr txBox="1"/>
      </xdr:nvSpPr>
      <xdr:spPr>
        <a:xfrm>
          <a:off x="4724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a:t>
          </a:r>
          <a:endParaRPr kumimoji="1" lang="ja-JP" altLang="en-US" sz="1000" b="1">
            <a:latin typeface="ＭＳ Ｐゴシック"/>
          </a:endParaRPr>
        </a:p>
      </xdr:txBody>
    </xdr:sp>
    <xdr:clientData/>
  </xdr:oneCellAnchor>
  <xdr:twoCellAnchor>
    <xdr:from>
      <xdr:col>6</xdr:col>
      <xdr:colOff>422275</xdr:colOff>
      <xdr:row>55</xdr:row>
      <xdr:rowOff>64770</xdr:rowOff>
    </xdr:from>
    <xdr:to>
      <xdr:col>6</xdr:col>
      <xdr:colOff>600075</xdr:colOff>
      <xdr:row>55</xdr:row>
      <xdr:rowOff>64770</xdr:rowOff>
    </xdr:to>
    <xdr:cxnSp macro="">
      <xdr:nvCxnSpPr>
        <xdr:cNvPr id="132" name="直線コネクタ 131"/>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11447</xdr:rowOff>
    </xdr:from>
    <xdr:ext cx="405111" cy="259045"/>
    <xdr:sp macro="" textlink="">
      <xdr:nvSpPr>
        <xdr:cNvPr id="133" name="【橋りょう・トンネル】&#10;有形固定資産減価償却率平均値テキスト"/>
        <xdr:cNvSpPr txBox="1"/>
      </xdr:nvSpPr>
      <xdr:spPr>
        <a:xfrm>
          <a:off x="4724400" y="9612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33020</xdr:rowOff>
    </xdr:from>
    <xdr:to>
      <xdr:col>6</xdr:col>
      <xdr:colOff>561975</xdr:colOff>
      <xdr:row>56</xdr:row>
      <xdr:rowOff>134620</xdr:rowOff>
    </xdr:to>
    <xdr:sp macro="" textlink="">
      <xdr:nvSpPr>
        <xdr:cNvPr id="134" name="フローチャート : 判断 133"/>
        <xdr:cNvSpPr/>
      </xdr:nvSpPr>
      <xdr:spPr>
        <a:xfrm>
          <a:off x="4584700" y="963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5" name="テキスト ボックス 13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6" name="テキスト ボックス 13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7" name="テキスト ボックス 13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8" name="テキスト ボックス 13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39" name="テキスト ボックス 13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13970</xdr:rowOff>
    </xdr:from>
    <xdr:to>
      <xdr:col>6</xdr:col>
      <xdr:colOff>561975</xdr:colOff>
      <xdr:row>55</xdr:row>
      <xdr:rowOff>115570</xdr:rowOff>
    </xdr:to>
    <xdr:sp macro="" textlink="">
      <xdr:nvSpPr>
        <xdr:cNvPr id="140" name="円/楕円 139"/>
        <xdr:cNvSpPr/>
      </xdr:nvSpPr>
      <xdr:spPr>
        <a:xfrm>
          <a:off x="4584700" y="94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54</xdr:row>
      <xdr:rowOff>138447</xdr:rowOff>
    </xdr:from>
    <xdr:ext cx="405111" cy="259045"/>
    <xdr:sp macro="" textlink="">
      <xdr:nvSpPr>
        <xdr:cNvPr id="141" name="【橋りょう・トンネル】&#10;有形固定資産減価償却率該当値テキスト"/>
        <xdr:cNvSpPr txBox="1"/>
      </xdr:nvSpPr>
      <xdr:spPr>
        <a:xfrm>
          <a:off x="4724400" y="939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2" name="正方形/長方形 141"/>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3" name="正方形/長方形 14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4" name="正方形/長方形 14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5" name="正方形/長方形 14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6" name="正方形/長方形 14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7" name="正方形/長方形 14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8" name="正方形/長方形 14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264,189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49" name="正方形/長方形 148"/>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0" name="テキスト ボックス 14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1" name="直線コネクタ 15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2" name="直線コネクタ 15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3" name="テキスト ボックス 152"/>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54" name="直線コネクタ 15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55" name="テキスト ボックス 154"/>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56" name="直線コネクタ 15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57" name="テキスト ボックス 156"/>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58" name="直線コネクタ 15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59" name="テキスト ボックス 158"/>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0" name="直線コネクタ 15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1" name="テキスト ボックス 160"/>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2" name="直線コネクタ 16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63" name="テキスト ボックス 162"/>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4" name="直線コネクタ 16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5" name="テキスト ボックス 16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6"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75369</xdr:rowOff>
    </xdr:from>
    <xdr:to>
      <xdr:col>15</xdr:col>
      <xdr:colOff>180340</xdr:colOff>
      <xdr:row>64</xdr:row>
      <xdr:rowOff>100558</xdr:rowOff>
    </xdr:to>
    <xdr:cxnSp macro="">
      <xdr:nvCxnSpPr>
        <xdr:cNvPr id="167" name="直線コネクタ 166"/>
        <xdr:cNvCxnSpPr/>
      </xdr:nvCxnSpPr>
      <xdr:spPr>
        <a:xfrm flipV="1">
          <a:off x="10476865" y="9676569"/>
          <a:ext cx="0" cy="1396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104385</xdr:rowOff>
    </xdr:from>
    <xdr:ext cx="469744" cy="259045"/>
    <xdr:sp macro="" textlink="">
      <xdr:nvSpPr>
        <xdr:cNvPr id="168" name="【橋りょう・トンネル】&#10;一人当たり有形固定資産（償却資産）額最小値テキスト"/>
        <xdr:cNvSpPr txBox="1"/>
      </xdr:nvSpPr>
      <xdr:spPr>
        <a:xfrm>
          <a:off x="10566400" y="11077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9,208</a:t>
          </a:r>
          <a:endParaRPr kumimoji="1" lang="ja-JP" altLang="en-US" sz="1000" b="1">
            <a:latin typeface="ＭＳ Ｐゴシック"/>
          </a:endParaRPr>
        </a:p>
      </xdr:txBody>
    </xdr:sp>
    <xdr:clientData/>
  </xdr:oneCellAnchor>
  <xdr:twoCellAnchor>
    <xdr:from>
      <xdr:col>15</xdr:col>
      <xdr:colOff>92075</xdr:colOff>
      <xdr:row>64</xdr:row>
      <xdr:rowOff>100558</xdr:rowOff>
    </xdr:from>
    <xdr:to>
      <xdr:col>15</xdr:col>
      <xdr:colOff>269875</xdr:colOff>
      <xdr:row>64</xdr:row>
      <xdr:rowOff>100558</xdr:rowOff>
    </xdr:to>
    <xdr:cxnSp macro="">
      <xdr:nvCxnSpPr>
        <xdr:cNvPr id="169" name="直線コネクタ 168"/>
        <xdr:cNvCxnSpPr/>
      </xdr:nvCxnSpPr>
      <xdr:spPr>
        <a:xfrm>
          <a:off x="10388600" y="110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22046</xdr:rowOff>
    </xdr:from>
    <xdr:ext cx="599010" cy="259045"/>
    <xdr:sp macro="" textlink="">
      <xdr:nvSpPr>
        <xdr:cNvPr id="170" name="【橋りょう・トンネル】&#10;一人当たり有形固定資産（償却資産）額最大値テキスト"/>
        <xdr:cNvSpPr txBox="1"/>
      </xdr:nvSpPr>
      <xdr:spPr>
        <a:xfrm>
          <a:off x="10566400" y="945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436,921</a:t>
          </a:r>
          <a:endParaRPr kumimoji="1" lang="ja-JP" altLang="en-US" sz="1000" b="1">
            <a:latin typeface="ＭＳ Ｐゴシック"/>
          </a:endParaRPr>
        </a:p>
      </xdr:txBody>
    </xdr:sp>
    <xdr:clientData/>
  </xdr:oneCellAnchor>
  <xdr:twoCellAnchor>
    <xdr:from>
      <xdr:col>15</xdr:col>
      <xdr:colOff>92075</xdr:colOff>
      <xdr:row>56</xdr:row>
      <xdr:rowOff>75369</xdr:rowOff>
    </xdr:from>
    <xdr:to>
      <xdr:col>15</xdr:col>
      <xdr:colOff>269875</xdr:colOff>
      <xdr:row>56</xdr:row>
      <xdr:rowOff>75369</xdr:rowOff>
    </xdr:to>
    <xdr:cxnSp macro="">
      <xdr:nvCxnSpPr>
        <xdr:cNvPr id="171" name="直線コネクタ 170"/>
        <xdr:cNvCxnSpPr/>
      </xdr:nvCxnSpPr>
      <xdr:spPr>
        <a:xfrm>
          <a:off x="10388600" y="967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122669</xdr:rowOff>
    </xdr:from>
    <xdr:ext cx="599010" cy="259045"/>
    <xdr:sp macro="" textlink="">
      <xdr:nvSpPr>
        <xdr:cNvPr id="172" name="【橋りょう・トンネル】&#10;一人当たり有形固定資産（償却資産）額平均値テキスト"/>
        <xdr:cNvSpPr txBox="1"/>
      </xdr:nvSpPr>
      <xdr:spPr>
        <a:xfrm>
          <a:off x="10566400" y="104096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190,276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144242</xdr:rowOff>
    </xdr:from>
    <xdr:to>
      <xdr:col>15</xdr:col>
      <xdr:colOff>231775</xdr:colOff>
      <xdr:row>61</xdr:row>
      <xdr:rowOff>74392</xdr:rowOff>
    </xdr:to>
    <xdr:sp macro="" textlink="">
      <xdr:nvSpPr>
        <xdr:cNvPr id="173" name="フローチャート : 判断 172"/>
        <xdr:cNvSpPr/>
      </xdr:nvSpPr>
      <xdr:spPr>
        <a:xfrm>
          <a:off x="10426700" y="1043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4" name="テキスト ボックス 17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5" name="テキスト ボックス 17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6" name="テキスト ボックス 17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7" name="テキスト ボックス 17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8" name="テキスト ボックス 17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24569</xdr:rowOff>
    </xdr:from>
    <xdr:to>
      <xdr:col>15</xdr:col>
      <xdr:colOff>231775</xdr:colOff>
      <xdr:row>56</xdr:row>
      <xdr:rowOff>126169</xdr:rowOff>
    </xdr:to>
    <xdr:sp macro="" textlink="">
      <xdr:nvSpPr>
        <xdr:cNvPr id="179" name="円/楕円 178"/>
        <xdr:cNvSpPr/>
      </xdr:nvSpPr>
      <xdr:spPr>
        <a:xfrm>
          <a:off x="10426700" y="962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149046</xdr:rowOff>
    </xdr:from>
    <xdr:ext cx="599010" cy="259045"/>
    <xdr:sp macro="" textlink="">
      <xdr:nvSpPr>
        <xdr:cNvPr id="180" name="【橋りょう・トンネル】&#10;一人当たり有形固定資産（償却資産）額該当値テキスト"/>
        <xdr:cNvSpPr txBox="1"/>
      </xdr:nvSpPr>
      <xdr:spPr>
        <a:xfrm>
          <a:off x="10566400" y="957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436,921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1" name="正方形/長方形 180"/>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2" name="正方形/長方形 18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3" name="正方形/長方形 18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4" name="正方形/長方形 18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5" name="正方形/長方形 18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6" name="正方形/長方形 18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7" name="正方形/長方形 18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8" name="正方形/長方形 187"/>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9" name="テキスト ボックス 18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0" name="直線コネクタ 18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1" name="テキスト ボックス 19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2" name="直線コネクタ 19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3" name="テキスト ボックス 19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4" name="直線コネクタ 19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5" name="テキスト ボックス 19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6" name="直線コネクタ 19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97" name="テキスト ボックス 19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98" name="直線コネクタ 19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99" name="テキスト ボックス 19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0" name="直線コネクタ 19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1" name="テキスト ボックス 20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2" name="直線コネクタ 20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3" name="テキスト ボックス 20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4"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108586</xdr:rowOff>
    </xdr:from>
    <xdr:to>
      <xdr:col>6</xdr:col>
      <xdr:colOff>510540</xdr:colOff>
      <xdr:row>85</xdr:row>
      <xdr:rowOff>76200</xdr:rowOff>
    </xdr:to>
    <xdr:cxnSp macro="">
      <xdr:nvCxnSpPr>
        <xdr:cNvPr id="205" name="直線コネクタ 204"/>
        <xdr:cNvCxnSpPr/>
      </xdr:nvCxnSpPr>
      <xdr:spPr>
        <a:xfrm flipV="1">
          <a:off x="4634865" y="13481686"/>
          <a:ext cx="0" cy="116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80027</xdr:rowOff>
    </xdr:from>
    <xdr:ext cx="405111" cy="259045"/>
    <xdr:sp macro="" textlink="">
      <xdr:nvSpPr>
        <xdr:cNvPr id="206" name="【公営住宅】&#10;有形固定資産減価償却率最小値テキスト"/>
        <xdr:cNvSpPr txBox="1"/>
      </xdr:nvSpPr>
      <xdr:spPr>
        <a:xfrm>
          <a:off x="47244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422275</xdr:colOff>
      <xdr:row>85</xdr:row>
      <xdr:rowOff>76200</xdr:rowOff>
    </xdr:from>
    <xdr:to>
      <xdr:col>6</xdr:col>
      <xdr:colOff>600075</xdr:colOff>
      <xdr:row>85</xdr:row>
      <xdr:rowOff>76200</xdr:rowOff>
    </xdr:to>
    <xdr:cxnSp macro="">
      <xdr:nvCxnSpPr>
        <xdr:cNvPr id="207" name="直線コネクタ 206"/>
        <xdr:cNvCxnSpPr/>
      </xdr:nvCxnSpPr>
      <xdr:spPr>
        <a:xfrm>
          <a:off x="4546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55263</xdr:rowOff>
    </xdr:from>
    <xdr:ext cx="405111" cy="259045"/>
    <xdr:sp macro="" textlink="">
      <xdr:nvSpPr>
        <xdr:cNvPr id="208" name="【公営住宅】&#10;有形固定資産減価償却率最大値テキスト"/>
        <xdr:cNvSpPr txBox="1"/>
      </xdr:nvSpPr>
      <xdr:spPr>
        <a:xfrm>
          <a:off x="47244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6</xdr:col>
      <xdr:colOff>422275</xdr:colOff>
      <xdr:row>78</xdr:row>
      <xdr:rowOff>108586</xdr:rowOff>
    </xdr:from>
    <xdr:to>
      <xdr:col>6</xdr:col>
      <xdr:colOff>600075</xdr:colOff>
      <xdr:row>78</xdr:row>
      <xdr:rowOff>108586</xdr:rowOff>
    </xdr:to>
    <xdr:cxnSp macro="">
      <xdr:nvCxnSpPr>
        <xdr:cNvPr id="209" name="直線コネクタ 208"/>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47641</xdr:rowOff>
    </xdr:from>
    <xdr:ext cx="405111" cy="259045"/>
    <xdr:sp macro="" textlink="">
      <xdr:nvSpPr>
        <xdr:cNvPr id="210" name="【公営住宅】&#10;有形固定資産減価償却率平均値テキスト"/>
        <xdr:cNvSpPr txBox="1"/>
      </xdr:nvSpPr>
      <xdr:spPr>
        <a:xfrm>
          <a:off x="4724400" y="14277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69214</xdr:rowOff>
    </xdr:from>
    <xdr:to>
      <xdr:col>6</xdr:col>
      <xdr:colOff>561975</xdr:colOff>
      <xdr:row>83</xdr:row>
      <xdr:rowOff>170814</xdr:rowOff>
    </xdr:to>
    <xdr:sp macro="" textlink="">
      <xdr:nvSpPr>
        <xdr:cNvPr id="211" name="フローチャート : 判断 210"/>
        <xdr:cNvSpPr/>
      </xdr:nvSpPr>
      <xdr:spPr>
        <a:xfrm>
          <a:off x="45847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2" name="テキスト ボックス 21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3" name="テキスト ボックス 21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4" name="テキスト ボックス 21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5" name="テキスト ボックス 21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6" name="テキスト ボックス 21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82</xdr:row>
      <xdr:rowOff>29211</xdr:rowOff>
    </xdr:from>
    <xdr:to>
      <xdr:col>6</xdr:col>
      <xdr:colOff>561975</xdr:colOff>
      <xdr:row>82</xdr:row>
      <xdr:rowOff>130811</xdr:rowOff>
    </xdr:to>
    <xdr:sp macro="" textlink="">
      <xdr:nvSpPr>
        <xdr:cNvPr id="217" name="円/楕円 216"/>
        <xdr:cNvSpPr/>
      </xdr:nvSpPr>
      <xdr:spPr>
        <a:xfrm>
          <a:off x="45847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52088</xdr:rowOff>
    </xdr:from>
    <xdr:ext cx="405111" cy="259045"/>
    <xdr:sp macro="" textlink="">
      <xdr:nvSpPr>
        <xdr:cNvPr id="218" name="【公営住宅】&#10;有形固定資産減価償却率該当値テキスト"/>
        <xdr:cNvSpPr txBox="1"/>
      </xdr:nvSpPr>
      <xdr:spPr>
        <a:xfrm>
          <a:off x="4724400"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9" name="正方形/長方形 218"/>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0.569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6" name="正方形/長方形 225"/>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7" name="テキスト ボックス 2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8" name="直線コネクタ 2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29" name="直線コネクタ 22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0" name="テキスト ボックス 22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1" name="直線コネクタ 23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2" name="テキスト ボックス 23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3" name="直線コネクタ 2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4" name="テキスト ボックス 2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5" name="直線コネクタ 23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6" name="テキスト ボックス 23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37" name="直線コネクタ 23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38" name="テキスト ボックス 23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9" name="直線コネクタ 2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0" name="テキスト ボックス 2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1"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97537</xdr:rowOff>
    </xdr:from>
    <xdr:to>
      <xdr:col>15</xdr:col>
      <xdr:colOff>180340</xdr:colOff>
      <xdr:row>85</xdr:row>
      <xdr:rowOff>85344</xdr:rowOff>
    </xdr:to>
    <xdr:cxnSp macro="">
      <xdr:nvCxnSpPr>
        <xdr:cNvPr id="242" name="直線コネクタ 241"/>
        <xdr:cNvCxnSpPr/>
      </xdr:nvCxnSpPr>
      <xdr:spPr>
        <a:xfrm flipV="1">
          <a:off x="10476865" y="13470637"/>
          <a:ext cx="0" cy="11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89171</xdr:rowOff>
    </xdr:from>
    <xdr:ext cx="469744" cy="259045"/>
    <xdr:sp macro="" textlink="">
      <xdr:nvSpPr>
        <xdr:cNvPr id="243" name="【公営住宅】&#10;一人当たり面積最小値テキスト"/>
        <xdr:cNvSpPr txBox="1"/>
      </xdr:nvSpPr>
      <xdr:spPr>
        <a:xfrm>
          <a:off x="10566400" y="1466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0.263</a:t>
          </a:r>
          <a:endParaRPr kumimoji="1" lang="ja-JP" altLang="en-US" sz="1000" b="1">
            <a:latin typeface="ＭＳ Ｐゴシック"/>
          </a:endParaRPr>
        </a:p>
      </xdr:txBody>
    </xdr:sp>
    <xdr:clientData/>
  </xdr:oneCellAnchor>
  <xdr:twoCellAnchor>
    <xdr:from>
      <xdr:col>15</xdr:col>
      <xdr:colOff>92075</xdr:colOff>
      <xdr:row>85</xdr:row>
      <xdr:rowOff>85344</xdr:rowOff>
    </xdr:from>
    <xdr:to>
      <xdr:col>15</xdr:col>
      <xdr:colOff>269875</xdr:colOff>
      <xdr:row>85</xdr:row>
      <xdr:rowOff>85344</xdr:rowOff>
    </xdr:to>
    <xdr:cxnSp macro="">
      <xdr:nvCxnSpPr>
        <xdr:cNvPr id="244" name="直線コネクタ 243"/>
        <xdr:cNvCxnSpPr/>
      </xdr:nvCxnSpPr>
      <xdr:spPr>
        <a:xfrm>
          <a:off x="10388600" y="1465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44214</xdr:rowOff>
    </xdr:from>
    <xdr:ext cx="469744" cy="259045"/>
    <xdr:sp macro="" textlink="">
      <xdr:nvSpPr>
        <xdr:cNvPr id="245" name="【公営住宅】&#10;一人当たり面積最大値テキスト"/>
        <xdr:cNvSpPr txBox="1"/>
      </xdr:nvSpPr>
      <xdr:spPr>
        <a:xfrm>
          <a:off x="10566400" y="1324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a:t>
          </a:r>
          <a:endParaRPr kumimoji="1" lang="ja-JP" altLang="en-US" sz="1000" b="1">
            <a:latin typeface="ＭＳ Ｐゴシック"/>
          </a:endParaRPr>
        </a:p>
      </xdr:txBody>
    </xdr:sp>
    <xdr:clientData/>
  </xdr:oneCellAnchor>
  <xdr:twoCellAnchor>
    <xdr:from>
      <xdr:col>15</xdr:col>
      <xdr:colOff>92075</xdr:colOff>
      <xdr:row>78</xdr:row>
      <xdr:rowOff>97537</xdr:rowOff>
    </xdr:from>
    <xdr:to>
      <xdr:col>15</xdr:col>
      <xdr:colOff>269875</xdr:colOff>
      <xdr:row>78</xdr:row>
      <xdr:rowOff>97537</xdr:rowOff>
    </xdr:to>
    <xdr:cxnSp macro="">
      <xdr:nvCxnSpPr>
        <xdr:cNvPr id="246" name="直線コネクタ 245"/>
        <xdr:cNvCxnSpPr/>
      </xdr:nvCxnSpPr>
      <xdr:spPr>
        <a:xfrm>
          <a:off x="10388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113555</xdr:rowOff>
    </xdr:from>
    <xdr:ext cx="469744" cy="259045"/>
    <xdr:sp macro="" textlink="">
      <xdr:nvSpPr>
        <xdr:cNvPr id="247" name="【公営住宅】&#10;一人当たり面積平均値テキスト"/>
        <xdr:cNvSpPr txBox="1"/>
      </xdr:nvSpPr>
      <xdr:spPr>
        <a:xfrm>
          <a:off x="10566400" y="1417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0.806</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135128</xdr:rowOff>
    </xdr:from>
    <xdr:to>
      <xdr:col>15</xdr:col>
      <xdr:colOff>231775</xdr:colOff>
      <xdr:row>83</xdr:row>
      <xdr:rowOff>65278</xdr:rowOff>
    </xdr:to>
    <xdr:sp macro="" textlink="">
      <xdr:nvSpPr>
        <xdr:cNvPr id="248" name="フローチャート : 判断 247"/>
        <xdr:cNvSpPr/>
      </xdr:nvSpPr>
      <xdr:spPr>
        <a:xfrm>
          <a:off x="10426700" y="141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9" name="テキスト ボックス 2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0" name="テキスト ボックス 2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1" name="テキスト ボックス 2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2" name="テキスト ボックス 2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3" name="テキスト ボックス 2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82</xdr:row>
      <xdr:rowOff>33782</xdr:rowOff>
    </xdr:from>
    <xdr:to>
      <xdr:col>15</xdr:col>
      <xdr:colOff>231775</xdr:colOff>
      <xdr:row>82</xdr:row>
      <xdr:rowOff>135382</xdr:rowOff>
    </xdr:to>
    <xdr:sp macro="" textlink="">
      <xdr:nvSpPr>
        <xdr:cNvPr id="254" name="円/楕円 253"/>
        <xdr:cNvSpPr/>
      </xdr:nvSpPr>
      <xdr:spPr>
        <a:xfrm>
          <a:off x="10426700" y="1409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56659</xdr:rowOff>
    </xdr:from>
    <xdr:ext cx="469744" cy="259045"/>
    <xdr:sp macro="" textlink="">
      <xdr:nvSpPr>
        <xdr:cNvPr id="255" name="【公営住宅】&#10;一人当たり面積該当値テキスト"/>
        <xdr:cNvSpPr txBox="1"/>
      </xdr:nvSpPr>
      <xdr:spPr>
        <a:xfrm>
          <a:off x="10566400" y="1394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0.939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6" name="正方形/長方形 255"/>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57" name="正方形/長方形 256"/>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58" name="正方形/長方形 257"/>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59" name="正方形/長方形 258"/>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0" name="正方形/長方形 259"/>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1" name="正方形/長方形 260"/>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2" name="正方形/長方形 261"/>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3" name="正方形/長方形 262"/>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64" name="正方形/長方形 263"/>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65" name="正方形/長方形 264"/>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66" name="正方形/長方形 265"/>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67" name="正方形/長方形 266"/>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68" name="正方形/長方形 267"/>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69" name="正方形/長方形 2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0" name="正方形/長方形 2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1" name="正方形/長方形 2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2" name="正方形/長方形 2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3" name="正方形/長方形 2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4" name="正方形/長方形 2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5" name="正方形/長方形 274"/>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76" name="テキスト ボックス 2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77" name="直線コネクタ 2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78" name="テキスト ボックス 27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79" name="直線コネクタ 27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80" name="テキスト ボックス 27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81" name="直線コネクタ 28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82" name="テキスト ボックス 28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83" name="直線コネクタ 28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84" name="テキスト ボックス 28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85" name="直線コネクタ 28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86" name="テキスト ボックス 28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87" name="直線コネクタ 2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88" name="テキスト ボックス 2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89"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167640</xdr:rowOff>
    </xdr:from>
    <xdr:to>
      <xdr:col>23</xdr:col>
      <xdr:colOff>516889</xdr:colOff>
      <xdr:row>40</xdr:row>
      <xdr:rowOff>112776</xdr:rowOff>
    </xdr:to>
    <xdr:cxnSp macro="">
      <xdr:nvCxnSpPr>
        <xdr:cNvPr id="290" name="直線コネクタ 289"/>
        <xdr:cNvCxnSpPr/>
      </xdr:nvCxnSpPr>
      <xdr:spPr>
        <a:xfrm flipV="1">
          <a:off x="16318864" y="56540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116603</xdr:rowOff>
    </xdr:from>
    <xdr:ext cx="405111" cy="259045"/>
    <xdr:sp macro="" textlink="">
      <xdr:nvSpPr>
        <xdr:cNvPr id="291" name="【認定こども園・幼稚園・保育所】&#10;有形固定資産減価償却率最小値テキスト"/>
        <xdr:cNvSpPr txBox="1"/>
      </xdr:nvSpPr>
      <xdr:spPr>
        <a:xfrm>
          <a:off x="16408400" y="697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428625</xdr:colOff>
      <xdr:row>40</xdr:row>
      <xdr:rowOff>112776</xdr:rowOff>
    </xdr:from>
    <xdr:to>
      <xdr:col>23</xdr:col>
      <xdr:colOff>606425</xdr:colOff>
      <xdr:row>40</xdr:row>
      <xdr:rowOff>112776</xdr:rowOff>
    </xdr:to>
    <xdr:cxnSp macro="">
      <xdr:nvCxnSpPr>
        <xdr:cNvPr id="292" name="直線コネクタ 291"/>
        <xdr:cNvCxnSpPr/>
      </xdr:nvCxnSpPr>
      <xdr:spPr>
        <a:xfrm>
          <a:off x="16230600" y="697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114317</xdr:rowOff>
    </xdr:from>
    <xdr:ext cx="405111" cy="259045"/>
    <xdr:sp macro="" textlink="">
      <xdr:nvSpPr>
        <xdr:cNvPr id="293" name="【認定こども園・幼稚園・保育所】&#10;有形固定資産減価償却率最大値テキスト"/>
        <xdr:cNvSpPr txBox="1"/>
      </xdr:nvSpPr>
      <xdr:spPr>
        <a:xfrm>
          <a:off x="164084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428625</xdr:colOff>
      <xdr:row>32</xdr:row>
      <xdr:rowOff>167640</xdr:rowOff>
    </xdr:from>
    <xdr:to>
      <xdr:col>23</xdr:col>
      <xdr:colOff>606425</xdr:colOff>
      <xdr:row>32</xdr:row>
      <xdr:rowOff>167640</xdr:rowOff>
    </xdr:to>
    <xdr:cxnSp macro="">
      <xdr:nvCxnSpPr>
        <xdr:cNvPr id="294" name="直線コネクタ 293"/>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70121</xdr:rowOff>
    </xdr:from>
    <xdr:ext cx="405111" cy="259045"/>
    <xdr:sp macro="" textlink="">
      <xdr:nvSpPr>
        <xdr:cNvPr id="295" name="【認定こども園・幼稚園・保育所】&#10;有形固定資産減価償却率平均値テキスト"/>
        <xdr:cNvSpPr txBox="1"/>
      </xdr:nvSpPr>
      <xdr:spPr>
        <a:xfrm>
          <a:off x="16408400" y="6413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91694</xdr:rowOff>
    </xdr:from>
    <xdr:to>
      <xdr:col>23</xdr:col>
      <xdr:colOff>568325</xdr:colOff>
      <xdr:row>38</xdr:row>
      <xdr:rowOff>21844</xdr:rowOff>
    </xdr:to>
    <xdr:sp macro="" textlink="">
      <xdr:nvSpPr>
        <xdr:cNvPr id="296" name="フローチャート : 判断 295"/>
        <xdr:cNvSpPr/>
      </xdr:nvSpPr>
      <xdr:spPr>
        <a:xfrm>
          <a:off x="16268700" y="643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97" name="テキスト ボックス 2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98" name="テキスト ボックス 2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99" name="テキスト ボックス 2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0" name="テキスト ボックス 2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1" name="テキスト ボックス 3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116840</xdr:rowOff>
    </xdr:from>
    <xdr:to>
      <xdr:col>23</xdr:col>
      <xdr:colOff>568325</xdr:colOff>
      <xdr:row>33</xdr:row>
      <xdr:rowOff>46990</xdr:rowOff>
    </xdr:to>
    <xdr:sp macro="" textlink="">
      <xdr:nvSpPr>
        <xdr:cNvPr id="302" name="円/楕円 301"/>
        <xdr:cNvSpPr/>
      </xdr:nvSpPr>
      <xdr:spPr>
        <a:xfrm>
          <a:off x="16268700" y="560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69867</xdr:rowOff>
    </xdr:from>
    <xdr:ext cx="405111" cy="259045"/>
    <xdr:sp macro="" textlink="">
      <xdr:nvSpPr>
        <xdr:cNvPr id="303" name="【認定こども園・幼稚園・保育所】&#10;有形固定資産減価償却率該当値テキスト"/>
        <xdr:cNvSpPr txBox="1"/>
      </xdr:nvSpPr>
      <xdr:spPr>
        <a:xfrm>
          <a:off x="16408400" y="5556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04" name="正方形/長方形 303"/>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5" name="正方形/長方形 3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6" name="正方形/長方形 3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07" name="正方形/長方形 3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08" name="正方形/長方形 3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9" name="正方形/長方形 3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0" name="正方形/長方形 3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1" name="正方形/長方形 310"/>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2" name="テキスト ボックス 3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3" name="直線コネクタ 3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14" name="テキスト ボックス 313"/>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15" name="直線コネクタ 31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16" name="テキスト ボックス 31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17" name="直線コネクタ 31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18" name="テキスト ボックス 31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19" name="直線コネクタ 31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20" name="テキスト ボックス 31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21" name="直線コネクタ 32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22" name="テキスト ボックス 32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23" name="直線コネクタ 32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24" name="テキスト ボックス 32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25" name="直線コネクタ 32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26" name="テキスト ボックス 32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27" name="直線コネクタ 3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28" name="テキスト ボックス 32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29"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76200</xdr:rowOff>
    </xdr:from>
    <xdr:to>
      <xdr:col>32</xdr:col>
      <xdr:colOff>186689</xdr:colOff>
      <xdr:row>41</xdr:row>
      <xdr:rowOff>89807</xdr:rowOff>
    </xdr:to>
    <xdr:cxnSp macro="">
      <xdr:nvCxnSpPr>
        <xdr:cNvPr id="330" name="直線コネクタ 329"/>
        <xdr:cNvCxnSpPr/>
      </xdr:nvCxnSpPr>
      <xdr:spPr>
        <a:xfrm flipV="1">
          <a:off x="22160864" y="5562600"/>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93634</xdr:rowOff>
    </xdr:from>
    <xdr:ext cx="469744" cy="259045"/>
    <xdr:sp macro="" textlink="">
      <xdr:nvSpPr>
        <xdr:cNvPr id="331" name="【認定こども園・幼稚園・保育所】&#10;一人当たり面積最小値テキスト"/>
        <xdr:cNvSpPr txBox="1"/>
      </xdr:nvSpPr>
      <xdr:spPr>
        <a:xfrm>
          <a:off x="222504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0.076</a:t>
          </a:r>
          <a:endParaRPr kumimoji="1" lang="ja-JP" altLang="en-US" sz="1000" b="1">
            <a:latin typeface="ＭＳ Ｐゴシック"/>
          </a:endParaRPr>
        </a:p>
      </xdr:txBody>
    </xdr:sp>
    <xdr:clientData/>
  </xdr:oneCellAnchor>
  <xdr:twoCellAnchor>
    <xdr:from>
      <xdr:col>32</xdr:col>
      <xdr:colOff>98425</xdr:colOff>
      <xdr:row>41</xdr:row>
      <xdr:rowOff>89807</xdr:rowOff>
    </xdr:from>
    <xdr:to>
      <xdr:col>32</xdr:col>
      <xdr:colOff>276225</xdr:colOff>
      <xdr:row>41</xdr:row>
      <xdr:rowOff>89807</xdr:rowOff>
    </xdr:to>
    <xdr:cxnSp macro="">
      <xdr:nvCxnSpPr>
        <xdr:cNvPr id="332" name="直線コネクタ 331"/>
        <xdr:cNvCxnSpPr/>
      </xdr:nvCxnSpPr>
      <xdr:spPr>
        <a:xfrm>
          <a:off x="22072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22877</xdr:rowOff>
    </xdr:from>
    <xdr:ext cx="469744" cy="259045"/>
    <xdr:sp macro="" textlink="">
      <xdr:nvSpPr>
        <xdr:cNvPr id="333" name="【認定こども園・幼稚園・保育所】&#10;一人当たり面積最大値テキスト"/>
        <xdr:cNvSpPr txBox="1"/>
      </xdr:nvSpPr>
      <xdr:spPr>
        <a:xfrm>
          <a:off x="22250400" y="533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0.219</a:t>
          </a:r>
          <a:endParaRPr kumimoji="1" lang="ja-JP" altLang="en-US" sz="1000" b="1">
            <a:latin typeface="ＭＳ Ｐゴシック"/>
          </a:endParaRPr>
        </a:p>
      </xdr:txBody>
    </xdr:sp>
    <xdr:clientData/>
  </xdr:oneCellAnchor>
  <xdr:twoCellAnchor>
    <xdr:from>
      <xdr:col>32</xdr:col>
      <xdr:colOff>98425</xdr:colOff>
      <xdr:row>32</xdr:row>
      <xdr:rowOff>76200</xdr:rowOff>
    </xdr:from>
    <xdr:to>
      <xdr:col>32</xdr:col>
      <xdr:colOff>276225</xdr:colOff>
      <xdr:row>32</xdr:row>
      <xdr:rowOff>76200</xdr:rowOff>
    </xdr:to>
    <xdr:cxnSp macro="">
      <xdr:nvCxnSpPr>
        <xdr:cNvPr id="334" name="直線コネクタ 333"/>
        <xdr:cNvCxnSpPr/>
      </xdr:nvCxnSpPr>
      <xdr:spPr>
        <a:xfrm>
          <a:off x="220726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45555</xdr:rowOff>
    </xdr:from>
    <xdr:ext cx="469744" cy="259045"/>
    <xdr:sp macro="" textlink="">
      <xdr:nvSpPr>
        <xdr:cNvPr id="335" name="【認定こども園・幼稚園・保育所】&#10;一人当たり面積平均値テキスト"/>
        <xdr:cNvSpPr txBox="1"/>
      </xdr:nvSpPr>
      <xdr:spPr>
        <a:xfrm>
          <a:off x="22250400" y="6560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22678</xdr:rowOff>
    </xdr:from>
    <xdr:to>
      <xdr:col>32</xdr:col>
      <xdr:colOff>238125</xdr:colOff>
      <xdr:row>39</xdr:row>
      <xdr:rowOff>124278</xdr:rowOff>
    </xdr:to>
    <xdr:sp macro="" textlink="">
      <xdr:nvSpPr>
        <xdr:cNvPr id="336" name="フローチャート : 判断 335"/>
        <xdr:cNvSpPr/>
      </xdr:nvSpPr>
      <xdr:spPr>
        <a:xfrm>
          <a:off x="22110700" y="670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37" name="テキスト ボックス 3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38" name="テキスト ボックス 3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39" name="テキスト ボックス 3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0" name="テキスト ボックス 3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1" name="テキスト ボックス 3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41</xdr:row>
      <xdr:rowOff>39007</xdr:rowOff>
    </xdr:from>
    <xdr:to>
      <xdr:col>32</xdr:col>
      <xdr:colOff>238125</xdr:colOff>
      <xdr:row>41</xdr:row>
      <xdr:rowOff>140607</xdr:rowOff>
    </xdr:to>
    <xdr:sp macro="" textlink="">
      <xdr:nvSpPr>
        <xdr:cNvPr id="342" name="円/楕円 341"/>
        <xdr:cNvSpPr/>
      </xdr:nvSpPr>
      <xdr:spPr>
        <a:xfrm>
          <a:off x="22110700" y="70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125384</xdr:rowOff>
    </xdr:from>
    <xdr:ext cx="469744" cy="259045"/>
    <xdr:sp macro="" textlink="">
      <xdr:nvSpPr>
        <xdr:cNvPr id="343" name="【認定こども園・幼稚園・保育所】&#10;一人当たり面積該当値テキスト"/>
        <xdr:cNvSpPr txBox="1"/>
      </xdr:nvSpPr>
      <xdr:spPr>
        <a:xfrm>
          <a:off x="22250400" y="698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4" name="正方形/長方形 343"/>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5" name="正方形/長方形 3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6" name="正方形/長方形 3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7" name="正方形/長方形 3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48" name="正方形/長方形 3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49" name="正方形/長方形 3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0" name="正方形/長方形 3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1" name="正方形/長方形 350"/>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2" name="テキスト ボックス 3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3" name="直線コネクタ 3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4" name="テキスト ボックス 35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55" name="直線コネクタ 35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56" name="テキスト ボックス 35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57" name="直線コネクタ 35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58" name="テキスト ボックス 35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59" name="直線コネクタ 35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60" name="テキスト ボックス 35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61" name="直線コネクタ 36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62" name="テキスト ボックス 36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63" name="直線コネクタ 36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64" name="テキスト ボックス 36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65" name="直線コネクタ 36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66" name="テキスト ボックス 36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7" name="直線コネクタ 3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68" name="テキスト ボックス 36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69"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6531</xdr:rowOff>
    </xdr:from>
    <xdr:to>
      <xdr:col>23</xdr:col>
      <xdr:colOff>516889</xdr:colOff>
      <xdr:row>63</xdr:row>
      <xdr:rowOff>99604</xdr:rowOff>
    </xdr:to>
    <xdr:cxnSp macro="">
      <xdr:nvCxnSpPr>
        <xdr:cNvPr id="370" name="直線コネクタ 369"/>
        <xdr:cNvCxnSpPr/>
      </xdr:nvCxnSpPr>
      <xdr:spPr>
        <a:xfrm flipV="1">
          <a:off x="16318864" y="9607731"/>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103431</xdr:rowOff>
    </xdr:from>
    <xdr:ext cx="405111" cy="259045"/>
    <xdr:sp macro="" textlink="">
      <xdr:nvSpPr>
        <xdr:cNvPr id="371" name="【学校施設】&#10;有形固定資産減価償却率最小値テキスト"/>
        <xdr:cNvSpPr txBox="1"/>
      </xdr:nvSpPr>
      <xdr:spPr>
        <a:xfrm>
          <a:off x="16408400" y="1090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a:t>
          </a:r>
          <a:endParaRPr kumimoji="1" lang="ja-JP" altLang="en-US" sz="1000" b="1">
            <a:latin typeface="ＭＳ Ｐゴシック"/>
          </a:endParaRPr>
        </a:p>
      </xdr:txBody>
    </xdr:sp>
    <xdr:clientData/>
  </xdr:oneCellAnchor>
  <xdr:twoCellAnchor>
    <xdr:from>
      <xdr:col>23</xdr:col>
      <xdr:colOff>428625</xdr:colOff>
      <xdr:row>63</xdr:row>
      <xdr:rowOff>99604</xdr:rowOff>
    </xdr:from>
    <xdr:to>
      <xdr:col>23</xdr:col>
      <xdr:colOff>606425</xdr:colOff>
      <xdr:row>63</xdr:row>
      <xdr:rowOff>99604</xdr:rowOff>
    </xdr:to>
    <xdr:cxnSp macro="">
      <xdr:nvCxnSpPr>
        <xdr:cNvPr id="372" name="直線コネクタ 371"/>
        <xdr:cNvCxnSpPr/>
      </xdr:nvCxnSpPr>
      <xdr:spPr>
        <a:xfrm>
          <a:off x="16230600" y="10900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124658</xdr:rowOff>
    </xdr:from>
    <xdr:ext cx="405111" cy="259045"/>
    <xdr:sp macro="" textlink="">
      <xdr:nvSpPr>
        <xdr:cNvPr id="373" name="【学校施設】&#10;有形固定資産減価償却率最大値テキスト"/>
        <xdr:cNvSpPr txBox="1"/>
      </xdr:nvSpPr>
      <xdr:spPr>
        <a:xfrm>
          <a:off x="16408400" y="938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a:t>
          </a:r>
          <a:endParaRPr kumimoji="1" lang="ja-JP" altLang="en-US" sz="1000" b="1">
            <a:latin typeface="ＭＳ Ｐゴシック"/>
          </a:endParaRPr>
        </a:p>
      </xdr:txBody>
    </xdr:sp>
    <xdr:clientData/>
  </xdr:oneCellAnchor>
  <xdr:twoCellAnchor>
    <xdr:from>
      <xdr:col>23</xdr:col>
      <xdr:colOff>428625</xdr:colOff>
      <xdr:row>56</xdr:row>
      <xdr:rowOff>6531</xdr:rowOff>
    </xdr:from>
    <xdr:to>
      <xdr:col>23</xdr:col>
      <xdr:colOff>606425</xdr:colOff>
      <xdr:row>56</xdr:row>
      <xdr:rowOff>6531</xdr:rowOff>
    </xdr:to>
    <xdr:cxnSp macro="">
      <xdr:nvCxnSpPr>
        <xdr:cNvPr id="374" name="直線コネクタ 373"/>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157860</xdr:rowOff>
    </xdr:from>
    <xdr:ext cx="405111" cy="259045"/>
    <xdr:sp macro="" textlink="">
      <xdr:nvSpPr>
        <xdr:cNvPr id="375" name="【学校施設】&#10;有形固定資産減価償却率平均値テキスト"/>
        <xdr:cNvSpPr txBox="1"/>
      </xdr:nvSpPr>
      <xdr:spPr>
        <a:xfrm>
          <a:off x="16408400" y="102734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7983</xdr:rowOff>
    </xdr:from>
    <xdr:to>
      <xdr:col>23</xdr:col>
      <xdr:colOff>568325</xdr:colOff>
      <xdr:row>60</xdr:row>
      <xdr:rowOff>109583</xdr:rowOff>
    </xdr:to>
    <xdr:sp macro="" textlink="">
      <xdr:nvSpPr>
        <xdr:cNvPr id="376" name="フローチャート : 判断 375"/>
        <xdr:cNvSpPr/>
      </xdr:nvSpPr>
      <xdr:spPr>
        <a:xfrm>
          <a:off x="162687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7" name="テキスト ボックス 3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8" name="テキスト ボックス 3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79" name="テキスト ボックス 3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0" name="テキスト ボックス 3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1" name="テキスト ボックス 3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127181</xdr:rowOff>
    </xdr:from>
    <xdr:to>
      <xdr:col>23</xdr:col>
      <xdr:colOff>568325</xdr:colOff>
      <xdr:row>56</xdr:row>
      <xdr:rowOff>57331</xdr:rowOff>
    </xdr:to>
    <xdr:sp macro="" textlink="">
      <xdr:nvSpPr>
        <xdr:cNvPr id="382" name="円/楕円 381"/>
        <xdr:cNvSpPr/>
      </xdr:nvSpPr>
      <xdr:spPr>
        <a:xfrm>
          <a:off x="16268700" y="955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80208</xdr:rowOff>
    </xdr:from>
    <xdr:ext cx="405111" cy="259045"/>
    <xdr:sp macro="" textlink="">
      <xdr:nvSpPr>
        <xdr:cNvPr id="383" name="【学校施設】&#10;有形固定資産減価償却率該当値テキスト"/>
        <xdr:cNvSpPr txBox="1"/>
      </xdr:nvSpPr>
      <xdr:spPr>
        <a:xfrm>
          <a:off x="16408400" y="9509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4" name="正方形/長方形 383"/>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5" name="正方形/長方形 38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6" name="正方形/長方形 38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7" name="正方形/長方形 38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8" name="正方形/長方形 38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9" name="正方形/長方形 38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0" name="正方形/長方形 38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1" name="正方形/長方形 390"/>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2" name="テキスト ボックス 39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3" name="直線コネクタ 39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94" name="テキスト ボックス 39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395" name="直線コネクタ 39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96" name="テキスト ボックス 39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97" name="直線コネクタ 39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98" name="テキスト ボックス 39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99" name="直線コネクタ 39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00" name="テキスト ボックス 39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01" name="直線コネクタ 40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02" name="テキスト ボックス 40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03" name="直線コネクタ 40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04" name="テキスト ボックス 40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05" name="直線コネクタ 40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06" name="テキスト ボックス 40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7" name="直線コネクタ 40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8" name="テキスト ボックス 40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9"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73805</xdr:rowOff>
    </xdr:from>
    <xdr:to>
      <xdr:col>32</xdr:col>
      <xdr:colOff>186689</xdr:colOff>
      <xdr:row>63</xdr:row>
      <xdr:rowOff>98298</xdr:rowOff>
    </xdr:to>
    <xdr:cxnSp macro="">
      <xdr:nvCxnSpPr>
        <xdr:cNvPr id="410" name="直線コネクタ 409"/>
        <xdr:cNvCxnSpPr/>
      </xdr:nvCxnSpPr>
      <xdr:spPr>
        <a:xfrm flipV="1">
          <a:off x="22160864" y="9675005"/>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102125</xdr:rowOff>
    </xdr:from>
    <xdr:ext cx="469744" cy="259045"/>
    <xdr:sp macro="" textlink="">
      <xdr:nvSpPr>
        <xdr:cNvPr id="411" name="【学校施設】&#10;一人当たり面積最小値テキスト"/>
        <xdr:cNvSpPr txBox="1"/>
      </xdr:nvSpPr>
      <xdr:spPr>
        <a:xfrm>
          <a:off x="22250400" y="1090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a:t>
          </a:r>
          <a:endParaRPr kumimoji="1" lang="ja-JP" altLang="en-US" sz="1000" b="1">
            <a:latin typeface="ＭＳ Ｐゴシック"/>
          </a:endParaRPr>
        </a:p>
      </xdr:txBody>
    </xdr:sp>
    <xdr:clientData/>
  </xdr:oneCellAnchor>
  <xdr:twoCellAnchor>
    <xdr:from>
      <xdr:col>32</xdr:col>
      <xdr:colOff>98425</xdr:colOff>
      <xdr:row>63</xdr:row>
      <xdr:rowOff>98298</xdr:rowOff>
    </xdr:from>
    <xdr:to>
      <xdr:col>32</xdr:col>
      <xdr:colOff>276225</xdr:colOff>
      <xdr:row>63</xdr:row>
      <xdr:rowOff>98298</xdr:rowOff>
    </xdr:to>
    <xdr:cxnSp macro="">
      <xdr:nvCxnSpPr>
        <xdr:cNvPr id="412" name="直線コネクタ 411"/>
        <xdr:cNvCxnSpPr/>
      </xdr:nvCxnSpPr>
      <xdr:spPr>
        <a:xfrm>
          <a:off x="22072600" y="1089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20482</xdr:rowOff>
    </xdr:from>
    <xdr:ext cx="469744" cy="259045"/>
    <xdr:sp macro="" textlink="">
      <xdr:nvSpPr>
        <xdr:cNvPr id="413" name="【学校施設】&#10;一人当たり面積最大値テキスト"/>
        <xdr:cNvSpPr txBox="1"/>
      </xdr:nvSpPr>
      <xdr:spPr>
        <a:xfrm>
          <a:off x="22250400" y="945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3.187</a:t>
          </a:r>
          <a:endParaRPr kumimoji="1" lang="ja-JP" altLang="en-US" sz="1000" b="1">
            <a:latin typeface="ＭＳ Ｐゴシック"/>
          </a:endParaRPr>
        </a:p>
      </xdr:txBody>
    </xdr:sp>
    <xdr:clientData/>
  </xdr:oneCellAnchor>
  <xdr:twoCellAnchor>
    <xdr:from>
      <xdr:col>32</xdr:col>
      <xdr:colOff>98425</xdr:colOff>
      <xdr:row>56</xdr:row>
      <xdr:rowOff>73805</xdr:rowOff>
    </xdr:from>
    <xdr:to>
      <xdr:col>32</xdr:col>
      <xdr:colOff>276225</xdr:colOff>
      <xdr:row>56</xdr:row>
      <xdr:rowOff>73805</xdr:rowOff>
    </xdr:to>
    <xdr:cxnSp macro="">
      <xdr:nvCxnSpPr>
        <xdr:cNvPr id="414" name="直線コネクタ 413"/>
        <xdr:cNvCxnSpPr/>
      </xdr:nvCxnSpPr>
      <xdr:spPr>
        <a:xfrm>
          <a:off x="22072600" y="96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81478</xdr:rowOff>
    </xdr:from>
    <xdr:ext cx="469744" cy="259045"/>
    <xdr:sp macro="" textlink="">
      <xdr:nvSpPr>
        <xdr:cNvPr id="415" name="【学校施設】&#10;一人当たり面積平均値テキスト"/>
        <xdr:cNvSpPr txBox="1"/>
      </xdr:nvSpPr>
      <xdr:spPr>
        <a:xfrm>
          <a:off x="22250400" y="10368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58601</xdr:rowOff>
    </xdr:from>
    <xdr:to>
      <xdr:col>32</xdr:col>
      <xdr:colOff>238125</xdr:colOff>
      <xdr:row>61</xdr:row>
      <xdr:rowOff>160201</xdr:rowOff>
    </xdr:to>
    <xdr:sp macro="" textlink="">
      <xdr:nvSpPr>
        <xdr:cNvPr id="416" name="フローチャート : 判断 415"/>
        <xdr:cNvSpPr/>
      </xdr:nvSpPr>
      <xdr:spPr>
        <a:xfrm>
          <a:off x="221107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7" name="テキスト ボックス 41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8" name="テキスト ボックス 41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9" name="テキスト ボックス 41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0" name="テキスト ボックス 41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1" name="テキスト ボックス 42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61</xdr:row>
      <xdr:rowOff>125222</xdr:rowOff>
    </xdr:from>
    <xdr:to>
      <xdr:col>32</xdr:col>
      <xdr:colOff>238125</xdr:colOff>
      <xdr:row>62</xdr:row>
      <xdr:rowOff>55372</xdr:rowOff>
    </xdr:to>
    <xdr:sp macro="" textlink="">
      <xdr:nvSpPr>
        <xdr:cNvPr id="422" name="円/楕円 421"/>
        <xdr:cNvSpPr/>
      </xdr:nvSpPr>
      <xdr:spPr>
        <a:xfrm>
          <a:off x="221107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103649</xdr:rowOff>
    </xdr:from>
    <xdr:ext cx="469744" cy="259045"/>
    <xdr:sp macro="" textlink="">
      <xdr:nvSpPr>
        <xdr:cNvPr id="423" name="【学校施設】&#10;一人当たり面積該当値テキスト"/>
        <xdr:cNvSpPr txBox="1"/>
      </xdr:nvSpPr>
      <xdr:spPr>
        <a:xfrm>
          <a:off x="22250400" y="1056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4" name="正方形/長方形 423"/>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5" name="正方形/長方形 4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6" name="正方形/長方形 4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7" name="正方形/長方形 4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8" name="正方形/長方形 4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9" name="正方形/長方形 4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0" name="正方形/長方形 4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1" name="正方形/長方形 430"/>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2" name="テキスト ボックス 4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3" name="直線コネクタ 4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34" name="テキスト ボックス 43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35" name="直線コネクタ 43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36" name="テキスト ボックス 43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37" name="直線コネクタ 43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38" name="テキスト ボックス 43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39" name="直線コネクタ 43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40" name="テキスト ボックス 43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41" name="直線コネクタ 44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42" name="テキスト ボックス 44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43" name="直線コネクタ 4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44" name="テキスト ボックス 44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45"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115824</xdr:rowOff>
    </xdr:from>
    <xdr:to>
      <xdr:col>23</xdr:col>
      <xdr:colOff>516889</xdr:colOff>
      <xdr:row>86</xdr:row>
      <xdr:rowOff>136398</xdr:rowOff>
    </xdr:to>
    <xdr:cxnSp macro="">
      <xdr:nvCxnSpPr>
        <xdr:cNvPr id="446" name="直線コネクタ 445"/>
        <xdr:cNvCxnSpPr/>
      </xdr:nvCxnSpPr>
      <xdr:spPr>
        <a:xfrm flipV="1">
          <a:off x="16318864" y="1331747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140225</xdr:rowOff>
    </xdr:from>
    <xdr:ext cx="405111" cy="259045"/>
    <xdr:sp macro="" textlink="">
      <xdr:nvSpPr>
        <xdr:cNvPr id="447" name="【児童館】&#10;有形固定資産減価償却率最小値テキスト"/>
        <xdr:cNvSpPr txBox="1"/>
      </xdr:nvSpPr>
      <xdr:spPr>
        <a:xfrm>
          <a:off x="16408400" y="14884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23</xdr:col>
      <xdr:colOff>428625</xdr:colOff>
      <xdr:row>86</xdr:row>
      <xdr:rowOff>136398</xdr:rowOff>
    </xdr:from>
    <xdr:to>
      <xdr:col>23</xdr:col>
      <xdr:colOff>606425</xdr:colOff>
      <xdr:row>86</xdr:row>
      <xdr:rowOff>136398</xdr:rowOff>
    </xdr:to>
    <xdr:cxnSp macro="">
      <xdr:nvCxnSpPr>
        <xdr:cNvPr id="448" name="直線コネクタ 447"/>
        <xdr:cNvCxnSpPr/>
      </xdr:nvCxnSpPr>
      <xdr:spPr>
        <a:xfrm>
          <a:off x="16230600" y="14881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62501</xdr:rowOff>
    </xdr:from>
    <xdr:ext cx="405111" cy="259045"/>
    <xdr:sp macro="" textlink="">
      <xdr:nvSpPr>
        <xdr:cNvPr id="449" name="【児童館】&#10;有形固定資産減価償却率最大値テキスト"/>
        <xdr:cNvSpPr txBox="1"/>
      </xdr:nvSpPr>
      <xdr:spPr>
        <a:xfrm>
          <a:off x="164084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77</xdr:row>
      <xdr:rowOff>115824</xdr:rowOff>
    </xdr:from>
    <xdr:to>
      <xdr:col>23</xdr:col>
      <xdr:colOff>606425</xdr:colOff>
      <xdr:row>77</xdr:row>
      <xdr:rowOff>115824</xdr:rowOff>
    </xdr:to>
    <xdr:cxnSp macro="">
      <xdr:nvCxnSpPr>
        <xdr:cNvPr id="450" name="直線コネクタ 449"/>
        <xdr:cNvCxnSpPr/>
      </xdr:nvCxnSpPr>
      <xdr:spPr>
        <a:xfrm>
          <a:off x="16230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2303</xdr:rowOff>
    </xdr:from>
    <xdr:ext cx="405111" cy="259045"/>
    <xdr:sp macro="" textlink="">
      <xdr:nvSpPr>
        <xdr:cNvPr id="451" name="【児童館】&#10;有形固定資産減価償却率平均値テキスト"/>
        <xdr:cNvSpPr txBox="1"/>
      </xdr:nvSpPr>
      <xdr:spPr>
        <a:xfrm>
          <a:off x="16408400" y="13718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23876</xdr:rowOff>
    </xdr:from>
    <xdr:to>
      <xdr:col>23</xdr:col>
      <xdr:colOff>568325</xdr:colOff>
      <xdr:row>80</xdr:row>
      <xdr:rowOff>125476</xdr:rowOff>
    </xdr:to>
    <xdr:sp macro="" textlink="">
      <xdr:nvSpPr>
        <xdr:cNvPr id="452" name="フローチャート : 判断 451"/>
        <xdr:cNvSpPr/>
      </xdr:nvSpPr>
      <xdr:spPr>
        <a:xfrm>
          <a:off x="162687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53" name="テキスト ボックス 4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54" name="テキスト ボックス 4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55" name="テキスト ボックス 4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56" name="テキスト ボックス 4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57" name="テキスト ボックス 4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92456</xdr:rowOff>
    </xdr:from>
    <xdr:to>
      <xdr:col>23</xdr:col>
      <xdr:colOff>568325</xdr:colOff>
      <xdr:row>79</xdr:row>
      <xdr:rowOff>22606</xdr:rowOff>
    </xdr:to>
    <xdr:sp macro="" textlink="">
      <xdr:nvSpPr>
        <xdr:cNvPr id="458" name="円/楕円 457"/>
        <xdr:cNvSpPr/>
      </xdr:nvSpPr>
      <xdr:spPr>
        <a:xfrm>
          <a:off x="16268700" y="1346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115333</xdr:rowOff>
    </xdr:from>
    <xdr:ext cx="405111" cy="259045"/>
    <xdr:sp macro="" textlink="">
      <xdr:nvSpPr>
        <xdr:cNvPr id="459" name="【児童館】&#10;有形固定資産減価償却率該当値テキスト"/>
        <xdr:cNvSpPr txBox="1"/>
      </xdr:nvSpPr>
      <xdr:spPr>
        <a:xfrm>
          <a:off x="16408400" y="1331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60" name="正方形/長方形 459"/>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1" name="正方形/長方形 4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2" name="正方形/長方形 4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3" name="正方形/長方形 4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4" name="正方形/長方形 4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5" name="正方形/長方形 4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6" name="正方形/長方形 4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67" name="正方形/長方形 466"/>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68" name="テキスト ボックス 4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9" name="直線コネクタ 4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70" name="テキスト ボックス 46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71" name="直線コネクタ 47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72" name="テキスト ボックス 47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73" name="直線コネクタ 47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74" name="テキスト ボックス 47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75" name="直線コネクタ 47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76" name="テキスト ボックス 47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77" name="直線コネクタ 47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78" name="テキスト ボックス 47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79" name="直線コネクタ 47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80" name="テキスト ボックス 47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81" name="直線コネクタ 48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82" name="テキスト ボックス 48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83"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57150</xdr:rowOff>
    </xdr:from>
    <xdr:to>
      <xdr:col>32</xdr:col>
      <xdr:colOff>186689</xdr:colOff>
      <xdr:row>86</xdr:row>
      <xdr:rowOff>152400</xdr:rowOff>
    </xdr:to>
    <xdr:cxnSp macro="">
      <xdr:nvCxnSpPr>
        <xdr:cNvPr id="484" name="直線コネクタ 483"/>
        <xdr:cNvCxnSpPr/>
      </xdr:nvCxnSpPr>
      <xdr:spPr>
        <a:xfrm flipV="1">
          <a:off x="22160864" y="132588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156227</xdr:rowOff>
    </xdr:from>
    <xdr:ext cx="469744" cy="259045"/>
    <xdr:sp macro="" textlink="">
      <xdr:nvSpPr>
        <xdr:cNvPr id="485" name="【児童館】&#10;一人当たり面積最小値テキスト"/>
        <xdr:cNvSpPr txBox="1"/>
      </xdr:nvSpPr>
      <xdr:spPr>
        <a:xfrm>
          <a:off x="222504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32</xdr:col>
      <xdr:colOff>98425</xdr:colOff>
      <xdr:row>86</xdr:row>
      <xdr:rowOff>152400</xdr:rowOff>
    </xdr:from>
    <xdr:to>
      <xdr:col>32</xdr:col>
      <xdr:colOff>276225</xdr:colOff>
      <xdr:row>86</xdr:row>
      <xdr:rowOff>152400</xdr:rowOff>
    </xdr:to>
    <xdr:cxnSp macro="">
      <xdr:nvCxnSpPr>
        <xdr:cNvPr id="486" name="直線コネクタ 485"/>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3827</xdr:rowOff>
    </xdr:from>
    <xdr:ext cx="469744" cy="259045"/>
    <xdr:sp macro="" textlink="">
      <xdr:nvSpPr>
        <xdr:cNvPr id="487" name="【児童館】&#10;一人当たり面積最大値テキスト"/>
        <xdr:cNvSpPr txBox="1"/>
      </xdr:nvSpPr>
      <xdr:spPr>
        <a:xfrm>
          <a:off x="222504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0.062</a:t>
          </a:r>
          <a:endParaRPr kumimoji="1" lang="ja-JP" altLang="en-US" sz="1000" b="1">
            <a:latin typeface="ＭＳ Ｐゴシック"/>
          </a:endParaRPr>
        </a:p>
      </xdr:txBody>
    </xdr:sp>
    <xdr:clientData/>
  </xdr:oneCellAnchor>
  <xdr:twoCellAnchor>
    <xdr:from>
      <xdr:col>32</xdr:col>
      <xdr:colOff>98425</xdr:colOff>
      <xdr:row>77</xdr:row>
      <xdr:rowOff>57150</xdr:rowOff>
    </xdr:from>
    <xdr:to>
      <xdr:col>32</xdr:col>
      <xdr:colOff>276225</xdr:colOff>
      <xdr:row>77</xdr:row>
      <xdr:rowOff>57150</xdr:rowOff>
    </xdr:to>
    <xdr:cxnSp macro="">
      <xdr:nvCxnSpPr>
        <xdr:cNvPr id="488" name="直線コネクタ 487"/>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41927</xdr:rowOff>
    </xdr:from>
    <xdr:ext cx="469744" cy="259045"/>
    <xdr:sp macro="" textlink="">
      <xdr:nvSpPr>
        <xdr:cNvPr id="489" name="【児童館】&#10;一人当たり面積平均値テキスト"/>
        <xdr:cNvSpPr txBox="1"/>
      </xdr:nvSpPr>
      <xdr:spPr>
        <a:xfrm>
          <a:off x="222504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63500</xdr:rowOff>
    </xdr:from>
    <xdr:to>
      <xdr:col>32</xdr:col>
      <xdr:colOff>238125</xdr:colOff>
      <xdr:row>82</xdr:row>
      <xdr:rowOff>165100</xdr:rowOff>
    </xdr:to>
    <xdr:sp macro="" textlink="">
      <xdr:nvSpPr>
        <xdr:cNvPr id="490" name="フローチャート : 判断 489"/>
        <xdr:cNvSpPr/>
      </xdr:nvSpPr>
      <xdr:spPr>
        <a:xfrm>
          <a:off x="22110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91" name="テキスト ボックス 49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92" name="テキスト ボックス 49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93" name="テキスト ボックス 49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4" name="テキスト ボックス 49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5" name="テキスト ボックス 49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6350</xdr:rowOff>
    </xdr:from>
    <xdr:to>
      <xdr:col>32</xdr:col>
      <xdr:colOff>238125</xdr:colOff>
      <xdr:row>77</xdr:row>
      <xdr:rowOff>107950</xdr:rowOff>
    </xdr:to>
    <xdr:sp macro="" textlink="">
      <xdr:nvSpPr>
        <xdr:cNvPr id="496" name="円/楕円 495"/>
        <xdr:cNvSpPr/>
      </xdr:nvSpPr>
      <xdr:spPr>
        <a:xfrm>
          <a:off x="221107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76</xdr:row>
      <xdr:rowOff>130827</xdr:rowOff>
    </xdr:from>
    <xdr:ext cx="469744" cy="259045"/>
    <xdr:sp macro="" textlink="">
      <xdr:nvSpPr>
        <xdr:cNvPr id="497" name="【児童館】&#10;一人当たり面積該当値テキスト"/>
        <xdr:cNvSpPr txBox="1"/>
      </xdr:nvSpPr>
      <xdr:spPr>
        <a:xfrm>
          <a:off x="22250400" y="1316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98" name="正方形/長方形 497"/>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9" name="正方形/長方形 4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0" name="正方形/長方形 4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1" name="正方形/長方形 5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2" name="正方形/長方形 5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3" name="正方形/長方形 5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4" name="正方形/長方形 5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05" name="正方形/長方形 504"/>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6" name="テキスト ボックス 5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7" name="直線コネクタ 5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08" name="テキスト ボックス 50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09" name="直線コネクタ 50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10" name="テキスト ボックス 50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11" name="直線コネクタ 51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12" name="テキスト ボックス 51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13" name="直線コネクタ 51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14" name="テキスト ボックス 51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15" name="直線コネクタ 51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16" name="テキスト ボックス 51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17" name="直線コネクタ 51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18" name="テキスト ボックス 51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9" name="直線コネクタ 5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0" name="テキスト ボックス 5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21"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114300</xdr:rowOff>
    </xdr:from>
    <xdr:to>
      <xdr:col>23</xdr:col>
      <xdr:colOff>516889</xdr:colOff>
      <xdr:row>108</xdr:row>
      <xdr:rowOff>68580</xdr:rowOff>
    </xdr:to>
    <xdr:cxnSp macro="">
      <xdr:nvCxnSpPr>
        <xdr:cNvPr id="522" name="直線コネクタ 521"/>
        <xdr:cNvCxnSpPr/>
      </xdr:nvCxnSpPr>
      <xdr:spPr>
        <a:xfrm flipV="1">
          <a:off x="16318864" y="172593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72407</xdr:rowOff>
    </xdr:from>
    <xdr:ext cx="405111" cy="259045"/>
    <xdr:sp macro="" textlink="">
      <xdr:nvSpPr>
        <xdr:cNvPr id="523" name="【公民館】&#10;有形固定資産減価償却率最小値テキスト"/>
        <xdr:cNvSpPr txBox="1"/>
      </xdr:nvSpPr>
      <xdr:spPr>
        <a:xfrm>
          <a:off x="16408400"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428625</xdr:colOff>
      <xdr:row>108</xdr:row>
      <xdr:rowOff>68580</xdr:rowOff>
    </xdr:from>
    <xdr:to>
      <xdr:col>23</xdr:col>
      <xdr:colOff>606425</xdr:colOff>
      <xdr:row>108</xdr:row>
      <xdr:rowOff>68580</xdr:rowOff>
    </xdr:to>
    <xdr:cxnSp macro="">
      <xdr:nvCxnSpPr>
        <xdr:cNvPr id="524" name="直線コネクタ 523"/>
        <xdr:cNvCxnSpPr/>
      </xdr:nvCxnSpPr>
      <xdr:spPr>
        <a:xfrm>
          <a:off x="16230600" y="1858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60977</xdr:rowOff>
    </xdr:from>
    <xdr:ext cx="405111" cy="259045"/>
    <xdr:sp macro="" textlink="">
      <xdr:nvSpPr>
        <xdr:cNvPr id="525" name="【公民館】&#10;有形固定資産減価償却率最大値テキスト"/>
        <xdr:cNvSpPr txBox="1"/>
      </xdr:nvSpPr>
      <xdr:spPr>
        <a:xfrm>
          <a:off x="16408400" y="1703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23</xdr:col>
      <xdr:colOff>428625</xdr:colOff>
      <xdr:row>100</xdr:row>
      <xdr:rowOff>114300</xdr:rowOff>
    </xdr:from>
    <xdr:to>
      <xdr:col>23</xdr:col>
      <xdr:colOff>606425</xdr:colOff>
      <xdr:row>100</xdr:row>
      <xdr:rowOff>114300</xdr:rowOff>
    </xdr:to>
    <xdr:cxnSp macro="">
      <xdr:nvCxnSpPr>
        <xdr:cNvPr id="526" name="直線コネクタ 525"/>
        <xdr:cNvCxnSpPr/>
      </xdr:nvCxnSpPr>
      <xdr:spPr>
        <a:xfrm>
          <a:off x="16230600" y="1725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95902</xdr:rowOff>
    </xdr:from>
    <xdr:ext cx="405111" cy="259045"/>
    <xdr:sp macro="" textlink="">
      <xdr:nvSpPr>
        <xdr:cNvPr id="527" name="【公民館】&#10;有形固定資産減価償却率平均値テキスト"/>
        <xdr:cNvSpPr txBox="1"/>
      </xdr:nvSpPr>
      <xdr:spPr>
        <a:xfrm>
          <a:off x="16408400" y="18098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73025</xdr:rowOff>
    </xdr:from>
    <xdr:to>
      <xdr:col>23</xdr:col>
      <xdr:colOff>568325</xdr:colOff>
      <xdr:row>107</xdr:row>
      <xdr:rowOff>3175</xdr:rowOff>
    </xdr:to>
    <xdr:sp macro="" textlink="">
      <xdr:nvSpPr>
        <xdr:cNvPr id="528" name="フローチャート : 判断 527"/>
        <xdr:cNvSpPr/>
      </xdr:nvSpPr>
      <xdr:spPr>
        <a:xfrm>
          <a:off x="162687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9" name="テキスト ボックス 5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0" name="テキスト ボックス 5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1" name="テキスト ボックス 5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2" name="テキスト ボックス 5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3" name="テキスト ボックス 5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108</xdr:row>
      <xdr:rowOff>17780</xdr:rowOff>
    </xdr:from>
    <xdr:to>
      <xdr:col>23</xdr:col>
      <xdr:colOff>568325</xdr:colOff>
      <xdr:row>108</xdr:row>
      <xdr:rowOff>119380</xdr:rowOff>
    </xdr:to>
    <xdr:sp macro="" textlink="">
      <xdr:nvSpPr>
        <xdr:cNvPr id="534" name="円/楕円 533"/>
        <xdr:cNvSpPr/>
      </xdr:nvSpPr>
      <xdr:spPr>
        <a:xfrm>
          <a:off x="16268700" y="185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104157</xdr:rowOff>
    </xdr:from>
    <xdr:ext cx="405111" cy="259045"/>
    <xdr:sp macro="" textlink="">
      <xdr:nvSpPr>
        <xdr:cNvPr id="535" name="【公民館】&#10;有形固定資産減価償却率該当値テキスト"/>
        <xdr:cNvSpPr txBox="1"/>
      </xdr:nvSpPr>
      <xdr:spPr>
        <a:xfrm>
          <a:off x="16408400" y="1844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36" name="正方形/長方形 535"/>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7" name="正方形/長方形 5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8" name="正方形/長方形 5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9" name="正方形/長方形 5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0" name="正方形/長方形 5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1" name="正方形/長方形 5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2" name="正方形/長方形 5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43" name="正方形/長方形 542"/>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4" name="テキスト ボックス 5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5" name="直線コネクタ 5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46" name="直線コネクタ 54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47" name="テキスト ボックス 54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48" name="直線コネクタ 54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49" name="テキスト ボックス 54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50" name="直線コネクタ 54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51" name="テキスト ボックス 55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52" name="直線コネクタ 55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53" name="テキスト ボックス 55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4" name="直線コネクタ 5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5" name="テキスト ボックス 5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56"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92202</xdr:rowOff>
    </xdr:from>
    <xdr:to>
      <xdr:col>32</xdr:col>
      <xdr:colOff>186689</xdr:colOff>
      <xdr:row>108</xdr:row>
      <xdr:rowOff>21337</xdr:rowOff>
    </xdr:to>
    <xdr:cxnSp macro="">
      <xdr:nvCxnSpPr>
        <xdr:cNvPr id="557" name="直線コネクタ 556"/>
        <xdr:cNvCxnSpPr/>
      </xdr:nvCxnSpPr>
      <xdr:spPr>
        <a:xfrm flipV="1">
          <a:off x="22160864" y="17408652"/>
          <a:ext cx="0" cy="112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25164</xdr:rowOff>
    </xdr:from>
    <xdr:ext cx="469744" cy="259045"/>
    <xdr:sp macro="" textlink="">
      <xdr:nvSpPr>
        <xdr:cNvPr id="558" name="【公民館】&#10;一人当たり面積最小値テキスト"/>
        <xdr:cNvSpPr txBox="1"/>
      </xdr:nvSpPr>
      <xdr:spPr>
        <a:xfrm>
          <a:off x="222504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21337</xdr:rowOff>
    </xdr:from>
    <xdr:to>
      <xdr:col>32</xdr:col>
      <xdr:colOff>276225</xdr:colOff>
      <xdr:row>108</xdr:row>
      <xdr:rowOff>21337</xdr:rowOff>
    </xdr:to>
    <xdr:cxnSp macro="">
      <xdr:nvCxnSpPr>
        <xdr:cNvPr id="559" name="直線コネクタ 558"/>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38879</xdr:rowOff>
    </xdr:from>
    <xdr:ext cx="469744" cy="259045"/>
    <xdr:sp macro="" textlink="">
      <xdr:nvSpPr>
        <xdr:cNvPr id="560" name="【公民館】&#10;一人当たり面積最大値テキスト"/>
        <xdr:cNvSpPr txBox="1"/>
      </xdr:nvSpPr>
      <xdr:spPr>
        <a:xfrm>
          <a:off x="22250400" y="1718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0.259</a:t>
          </a:r>
          <a:endParaRPr kumimoji="1" lang="ja-JP" altLang="en-US" sz="1000" b="1">
            <a:latin typeface="ＭＳ Ｐゴシック"/>
          </a:endParaRPr>
        </a:p>
      </xdr:txBody>
    </xdr:sp>
    <xdr:clientData/>
  </xdr:oneCellAnchor>
  <xdr:twoCellAnchor>
    <xdr:from>
      <xdr:col>32</xdr:col>
      <xdr:colOff>98425</xdr:colOff>
      <xdr:row>101</xdr:row>
      <xdr:rowOff>92202</xdr:rowOff>
    </xdr:from>
    <xdr:to>
      <xdr:col>32</xdr:col>
      <xdr:colOff>276225</xdr:colOff>
      <xdr:row>101</xdr:row>
      <xdr:rowOff>92202</xdr:rowOff>
    </xdr:to>
    <xdr:cxnSp macro="">
      <xdr:nvCxnSpPr>
        <xdr:cNvPr id="561" name="直線コネクタ 560"/>
        <xdr:cNvCxnSpPr/>
      </xdr:nvCxnSpPr>
      <xdr:spPr>
        <a:xfrm>
          <a:off x="22072600" y="1740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58690</xdr:rowOff>
    </xdr:from>
    <xdr:ext cx="469744" cy="259045"/>
    <xdr:sp macro="" textlink="">
      <xdr:nvSpPr>
        <xdr:cNvPr id="562" name="【公民館】&#10;一人当たり面積平均値テキスト"/>
        <xdr:cNvSpPr txBox="1"/>
      </xdr:nvSpPr>
      <xdr:spPr>
        <a:xfrm>
          <a:off x="22250400" y="17889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0.138</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80263</xdr:rowOff>
    </xdr:from>
    <xdr:to>
      <xdr:col>32</xdr:col>
      <xdr:colOff>238125</xdr:colOff>
      <xdr:row>105</xdr:row>
      <xdr:rowOff>10413</xdr:rowOff>
    </xdr:to>
    <xdr:sp macro="" textlink="">
      <xdr:nvSpPr>
        <xdr:cNvPr id="563" name="フローチャート : 判断 562"/>
        <xdr:cNvSpPr/>
      </xdr:nvSpPr>
      <xdr:spPr>
        <a:xfrm>
          <a:off x="221107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4" name="テキスト ボックス 5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5" name="テキスト ボックス 5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6" name="テキスト ボックス 5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7" name="テキスト ボックス 5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8" name="テキスト ボックス 5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101</xdr:row>
      <xdr:rowOff>146558</xdr:rowOff>
    </xdr:from>
    <xdr:to>
      <xdr:col>32</xdr:col>
      <xdr:colOff>238125</xdr:colOff>
      <xdr:row>102</xdr:row>
      <xdr:rowOff>76708</xdr:rowOff>
    </xdr:to>
    <xdr:sp macro="" textlink="">
      <xdr:nvSpPr>
        <xdr:cNvPr id="569" name="円/楕円 568"/>
        <xdr:cNvSpPr/>
      </xdr:nvSpPr>
      <xdr:spPr>
        <a:xfrm>
          <a:off x="22110700" y="174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61485</xdr:rowOff>
    </xdr:from>
    <xdr:ext cx="469744" cy="259045"/>
    <xdr:sp macro="" textlink="">
      <xdr:nvSpPr>
        <xdr:cNvPr id="570" name="【公民館】&#10;一人当たり面積該当値テキスト"/>
        <xdr:cNvSpPr txBox="1"/>
      </xdr:nvSpPr>
      <xdr:spPr>
        <a:xfrm>
          <a:off x="22250400" y="1737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71" name="正方形/長方形 570"/>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2" name="正方形/長方形 5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73" name="テキスト ボックス 572"/>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道路について耐用年数を過ぎているものが多く存在し、特にアスファルト舗装については耐用年数が</a:t>
          </a:r>
          <a:r>
            <a:rPr kumimoji="1" lang="en-US" altLang="ja-JP" sz="1400">
              <a:latin typeface="ＭＳ Ｐゴシック"/>
            </a:rPr>
            <a:t>10</a:t>
          </a:r>
          <a:r>
            <a:rPr kumimoji="1" lang="ja-JP" altLang="en-US" sz="1400">
              <a:latin typeface="ＭＳ Ｐゴシック"/>
            </a:rPr>
            <a:t>年と短いこともありほとんどが償却期間を終えている。用途廃止した施設を多く抱える学校施設は全国平均から比較しても大きな乖離が生じている。廃校施設などについては敷地調査等を行い、売却または施設、土地の再利用を計画的に推進しており、また、本市では市内中心地と過疎地域において大きな人口格差があるため、児童が集中する中心地の学校においては校舎の増築を、過疎地域については小中一貫校を導入するなど、将来の児童人口と施設規模のマッチングにも取り組んでいる。幼稚園についても同様に用途廃止したものが多く存在するが、放課後児童クラブ事業において専用教室として利用している施設も存在し、老朽化した施設を継続して利用し続けているのが現状であ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京都府福知山市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80,019
79,176
552.54
43,997,192
43,005,022
736,938
23,991,425
53,899,447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93.9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133350</xdr:rowOff>
    </xdr:from>
    <xdr:to>
      <xdr:col>7</xdr:col>
      <xdr:colOff>638175</xdr:colOff>
      <xdr:row>42</xdr:row>
      <xdr:rowOff>133350</xdr:rowOff>
    </xdr:to>
    <xdr:cxnSp macro="">
      <xdr:nvCxnSpPr>
        <xdr:cNvPr id="43" name="直線コネクタ 42"/>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162577</xdr:rowOff>
    </xdr:from>
    <xdr:ext cx="338939" cy="259045"/>
    <xdr:sp macro="" textlink="">
      <xdr:nvSpPr>
        <xdr:cNvPr id="44" name="テキスト ボックス 43"/>
        <xdr:cNvSpPr txBox="1"/>
      </xdr:nvSpPr>
      <xdr:spPr>
        <a:xfrm>
          <a:off x="423061" y="71920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5" name="直線コネクタ 44"/>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6" name="テキスト ボックス 45"/>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7" name="直線コネクタ 46"/>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8" name="テキスト ボックス 47"/>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9" name="直線コネクタ 48"/>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0" name="テキスト ボックス 49"/>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1" name="直線コネクタ 50"/>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2" name="テキスト ボックス 51"/>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3" name="直線コネクタ 52"/>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4" name="テキスト ボックス 53"/>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5" name="直線コネクタ 54"/>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6" name="テキスト ボックス 55"/>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7" name="直線コネクタ 56"/>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8" name="テキスト ボックス 57"/>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9"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101917</xdr:rowOff>
    </xdr:from>
    <xdr:to>
      <xdr:col>6</xdr:col>
      <xdr:colOff>510540</xdr:colOff>
      <xdr:row>41</xdr:row>
      <xdr:rowOff>133350</xdr:rowOff>
    </xdr:to>
    <xdr:cxnSp macro="">
      <xdr:nvCxnSpPr>
        <xdr:cNvPr id="60" name="直線コネクタ 59"/>
        <xdr:cNvCxnSpPr/>
      </xdr:nvCxnSpPr>
      <xdr:spPr>
        <a:xfrm flipV="1">
          <a:off x="4634865" y="5759767"/>
          <a:ext cx="0" cy="1403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137177</xdr:rowOff>
    </xdr:from>
    <xdr:ext cx="340478" cy="259045"/>
    <xdr:sp macro="" textlink="">
      <xdr:nvSpPr>
        <xdr:cNvPr id="61" name="【図書館】&#10;有形固定資産減価償却率最小値テキスト"/>
        <xdr:cNvSpPr txBox="1"/>
      </xdr:nvSpPr>
      <xdr:spPr>
        <a:xfrm>
          <a:off x="47244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422275</xdr:colOff>
      <xdr:row>41</xdr:row>
      <xdr:rowOff>133350</xdr:rowOff>
    </xdr:from>
    <xdr:to>
      <xdr:col>6</xdr:col>
      <xdr:colOff>600075</xdr:colOff>
      <xdr:row>41</xdr:row>
      <xdr:rowOff>133350</xdr:rowOff>
    </xdr:to>
    <xdr:cxnSp macro="">
      <xdr:nvCxnSpPr>
        <xdr:cNvPr id="62" name="直線コネクタ 61"/>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48594</xdr:rowOff>
    </xdr:from>
    <xdr:ext cx="405111" cy="259045"/>
    <xdr:sp macro="" textlink="">
      <xdr:nvSpPr>
        <xdr:cNvPr id="63" name="【図書館】&#10;有形固定資産減価償却率最大値テキスト"/>
        <xdr:cNvSpPr txBox="1"/>
      </xdr:nvSpPr>
      <xdr:spPr>
        <a:xfrm>
          <a:off x="4724400" y="5534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6</xdr:col>
      <xdr:colOff>422275</xdr:colOff>
      <xdr:row>33</xdr:row>
      <xdr:rowOff>101917</xdr:rowOff>
    </xdr:from>
    <xdr:to>
      <xdr:col>6</xdr:col>
      <xdr:colOff>600075</xdr:colOff>
      <xdr:row>33</xdr:row>
      <xdr:rowOff>101917</xdr:rowOff>
    </xdr:to>
    <xdr:cxnSp macro="">
      <xdr:nvCxnSpPr>
        <xdr:cNvPr id="64" name="直線コネクタ 63"/>
        <xdr:cNvCxnSpPr/>
      </xdr:nvCxnSpPr>
      <xdr:spPr>
        <a:xfrm>
          <a:off x="4546600" y="575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53992</xdr:rowOff>
    </xdr:from>
    <xdr:ext cx="405111" cy="259045"/>
    <xdr:sp macro="" textlink="">
      <xdr:nvSpPr>
        <xdr:cNvPr id="65" name="【図書館】&#10;有形固定資産減価償却率平均値テキスト"/>
        <xdr:cNvSpPr txBox="1"/>
      </xdr:nvSpPr>
      <xdr:spPr>
        <a:xfrm>
          <a:off x="4724400" y="6569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31115</xdr:rowOff>
    </xdr:from>
    <xdr:to>
      <xdr:col>6</xdr:col>
      <xdr:colOff>561975</xdr:colOff>
      <xdr:row>39</xdr:row>
      <xdr:rowOff>132715</xdr:rowOff>
    </xdr:to>
    <xdr:sp macro="" textlink="">
      <xdr:nvSpPr>
        <xdr:cNvPr id="66" name="フローチャート : 判断 65"/>
        <xdr:cNvSpPr/>
      </xdr:nvSpPr>
      <xdr:spPr>
        <a:xfrm>
          <a:off x="4584700" y="671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41</xdr:row>
      <xdr:rowOff>82550</xdr:rowOff>
    </xdr:from>
    <xdr:to>
      <xdr:col>6</xdr:col>
      <xdr:colOff>561975</xdr:colOff>
      <xdr:row>42</xdr:row>
      <xdr:rowOff>12700</xdr:rowOff>
    </xdr:to>
    <xdr:sp macro="" textlink="">
      <xdr:nvSpPr>
        <xdr:cNvPr id="72" name="円/楕円 71"/>
        <xdr:cNvSpPr/>
      </xdr:nvSpPr>
      <xdr:spPr>
        <a:xfrm>
          <a:off x="4584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168927</xdr:rowOff>
    </xdr:from>
    <xdr:ext cx="340478" cy="259045"/>
    <xdr:sp macro="" textlink="">
      <xdr:nvSpPr>
        <xdr:cNvPr id="73" name="【図書館】&#10;有形固定資産減価償却率該当値テキスト"/>
        <xdr:cNvSpPr txBox="1"/>
      </xdr:nvSpPr>
      <xdr:spPr>
        <a:xfrm>
          <a:off x="4724400" y="7026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4" name="正方形/長方形 73"/>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81" name="正方形/長方形 80"/>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6"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57150</xdr:rowOff>
    </xdr:to>
    <xdr:cxnSp macro="">
      <xdr:nvCxnSpPr>
        <xdr:cNvPr id="97" name="直線コネクタ 96"/>
        <xdr:cNvCxnSpPr/>
      </xdr:nvCxnSpPr>
      <xdr:spPr>
        <a:xfrm flipV="1">
          <a:off x="10476865" y="5715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60977</xdr:rowOff>
    </xdr:from>
    <xdr:ext cx="469744" cy="259045"/>
    <xdr:sp macro="" textlink="">
      <xdr:nvSpPr>
        <xdr:cNvPr id="98" name="【図書館】&#10;一人当たり面積最小値テキスト"/>
        <xdr:cNvSpPr txBox="1"/>
      </xdr:nvSpPr>
      <xdr:spPr>
        <a:xfrm>
          <a:off x="10566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15</xdr:col>
      <xdr:colOff>92075</xdr:colOff>
      <xdr:row>41</xdr:row>
      <xdr:rowOff>57150</xdr:rowOff>
    </xdr:from>
    <xdr:to>
      <xdr:col>15</xdr:col>
      <xdr:colOff>269875</xdr:colOff>
      <xdr:row>41</xdr:row>
      <xdr:rowOff>57150</xdr:rowOff>
    </xdr:to>
    <xdr:cxnSp macro="">
      <xdr:nvCxnSpPr>
        <xdr:cNvPr id="99" name="直線コネクタ 98"/>
        <xdr:cNvCxnSpPr/>
      </xdr:nvCxnSpPr>
      <xdr:spPr>
        <a:xfrm>
          <a:off x="10388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0"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1" name="直線コネクタ 100"/>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118127</xdr:rowOff>
    </xdr:from>
    <xdr:ext cx="469744" cy="259045"/>
    <xdr:sp macro="" textlink="">
      <xdr:nvSpPr>
        <xdr:cNvPr id="102" name="【図書館】&#10;一人当たり面積平均値テキスト"/>
        <xdr:cNvSpPr txBox="1"/>
      </xdr:nvSpPr>
      <xdr:spPr>
        <a:xfrm>
          <a:off x="105664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3" name="フローチャート : 判断 102"/>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6350</xdr:rowOff>
    </xdr:from>
    <xdr:to>
      <xdr:col>15</xdr:col>
      <xdr:colOff>231775</xdr:colOff>
      <xdr:row>33</xdr:row>
      <xdr:rowOff>107950</xdr:rowOff>
    </xdr:to>
    <xdr:sp macro="" textlink="">
      <xdr:nvSpPr>
        <xdr:cNvPr id="109" name="円/楕円 108"/>
        <xdr:cNvSpPr/>
      </xdr:nvSpPr>
      <xdr:spPr>
        <a:xfrm>
          <a:off x="104267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130827</xdr:rowOff>
    </xdr:from>
    <xdr:ext cx="469744" cy="259045"/>
    <xdr:sp macro="" textlink="">
      <xdr:nvSpPr>
        <xdr:cNvPr id="110" name="【図書館】&#10;一人当たり面積該当値テキスト"/>
        <xdr:cNvSpPr txBox="1"/>
      </xdr:nvSpPr>
      <xdr:spPr>
        <a:xfrm>
          <a:off x="105664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1" name="正方形/長方形 110"/>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8" name="正方形/長方形 117"/>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3" name="テキスト ボックス 12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1" name="テキスト ボックス 13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3" name="テキスト ボックス 13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4"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87630</xdr:rowOff>
    </xdr:from>
    <xdr:to>
      <xdr:col>6</xdr:col>
      <xdr:colOff>510540</xdr:colOff>
      <xdr:row>63</xdr:row>
      <xdr:rowOff>95250</xdr:rowOff>
    </xdr:to>
    <xdr:cxnSp macro="">
      <xdr:nvCxnSpPr>
        <xdr:cNvPr id="135" name="直線コネクタ 134"/>
        <xdr:cNvCxnSpPr/>
      </xdr:nvCxnSpPr>
      <xdr:spPr>
        <a:xfrm flipV="1">
          <a:off x="4634865" y="9517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99077</xdr:rowOff>
    </xdr:from>
    <xdr:ext cx="405111" cy="259045"/>
    <xdr:sp macro="" textlink="">
      <xdr:nvSpPr>
        <xdr:cNvPr id="136" name="【体育館・プール】&#10;有形固定資産減価償却率最小値テキスト"/>
        <xdr:cNvSpPr txBox="1"/>
      </xdr:nvSpPr>
      <xdr:spPr>
        <a:xfrm>
          <a:off x="47244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63</xdr:row>
      <xdr:rowOff>95250</xdr:rowOff>
    </xdr:from>
    <xdr:to>
      <xdr:col>6</xdr:col>
      <xdr:colOff>600075</xdr:colOff>
      <xdr:row>63</xdr:row>
      <xdr:rowOff>95250</xdr:rowOff>
    </xdr:to>
    <xdr:cxnSp macro="">
      <xdr:nvCxnSpPr>
        <xdr:cNvPr id="137" name="直線コネクタ 136"/>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34307</xdr:rowOff>
    </xdr:from>
    <xdr:ext cx="405111" cy="259045"/>
    <xdr:sp macro="" textlink="">
      <xdr:nvSpPr>
        <xdr:cNvPr id="138" name="【体育館・プール】&#10;有形固定資産減価償却率最大値テキスト"/>
        <xdr:cNvSpPr txBox="1"/>
      </xdr:nvSpPr>
      <xdr:spPr>
        <a:xfrm>
          <a:off x="47244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6</xdr:col>
      <xdr:colOff>422275</xdr:colOff>
      <xdr:row>55</xdr:row>
      <xdr:rowOff>87630</xdr:rowOff>
    </xdr:from>
    <xdr:to>
      <xdr:col>6</xdr:col>
      <xdr:colOff>600075</xdr:colOff>
      <xdr:row>55</xdr:row>
      <xdr:rowOff>87630</xdr:rowOff>
    </xdr:to>
    <xdr:cxnSp macro="">
      <xdr:nvCxnSpPr>
        <xdr:cNvPr id="139" name="直線コネクタ 138"/>
        <xdr:cNvCxnSpPr/>
      </xdr:nvCxnSpPr>
      <xdr:spPr>
        <a:xfrm>
          <a:off x="4546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144797</xdr:rowOff>
    </xdr:from>
    <xdr:ext cx="405111" cy="259045"/>
    <xdr:sp macro="" textlink="">
      <xdr:nvSpPr>
        <xdr:cNvPr id="140" name="【体育館・プール】&#10;有形固定資産減価償却率平均値テキスト"/>
        <xdr:cNvSpPr txBox="1"/>
      </xdr:nvSpPr>
      <xdr:spPr>
        <a:xfrm>
          <a:off x="47244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166370</xdr:rowOff>
    </xdr:from>
    <xdr:to>
      <xdr:col>6</xdr:col>
      <xdr:colOff>561975</xdr:colOff>
      <xdr:row>60</xdr:row>
      <xdr:rowOff>96520</xdr:rowOff>
    </xdr:to>
    <xdr:sp macro="" textlink="">
      <xdr:nvSpPr>
        <xdr:cNvPr id="141" name="フローチャート : 判断 140"/>
        <xdr:cNvSpPr/>
      </xdr:nvSpPr>
      <xdr:spPr>
        <a:xfrm>
          <a:off x="4584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52070</xdr:rowOff>
    </xdr:from>
    <xdr:to>
      <xdr:col>6</xdr:col>
      <xdr:colOff>561975</xdr:colOff>
      <xdr:row>55</xdr:row>
      <xdr:rowOff>153670</xdr:rowOff>
    </xdr:to>
    <xdr:sp macro="" textlink="">
      <xdr:nvSpPr>
        <xdr:cNvPr id="147" name="円/楕円 146"/>
        <xdr:cNvSpPr/>
      </xdr:nvSpPr>
      <xdr:spPr>
        <a:xfrm>
          <a:off x="45847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54</xdr:row>
      <xdr:rowOff>161307</xdr:rowOff>
    </xdr:from>
    <xdr:ext cx="405111" cy="259045"/>
    <xdr:sp macro="" textlink="">
      <xdr:nvSpPr>
        <xdr:cNvPr id="148" name="【体育館・プール】&#10;有形固定資産減価償却率該当値テキスト"/>
        <xdr:cNvSpPr txBox="1"/>
      </xdr:nvSpPr>
      <xdr:spPr>
        <a:xfrm>
          <a:off x="4724400" y="9419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9" name="正方形/長方形 14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6" name="正方形/長方形 155"/>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59" name="テキスト ボックス 15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60" name="直線コネクタ 15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1" name="テキスト ボックス 16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2" name="直線コネクタ 16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3" name="テキスト ボックス 16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4" name="直線コネクタ 16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5" name="テキスト ボックス 16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6" name="直線コネクタ 16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7" name="テキスト ボックス 16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9" name="テキスト ボックス 16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0"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52578</xdr:rowOff>
    </xdr:from>
    <xdr:to>
      <xdr:col>15</xdr:col>
      <xdr:colOff>180340</xdr:colOff>
      <xdr:row>63</xdr:row>
      <xdr:rowOff>89154</xdr:rowOff>
    </xdr:to>
    <xdr:cxnSp macro="">
      <xdr:nvCxnSpPr>
        <xdr:cNvPr id="171" name="直線コネクタ 170"/>
        <xdr:cNvCxnSpPr/>
      </xdr:nvCxnSpPr>
      <xdr:spPr>
        <a:xfrm flipV="1">
          <a:off x="10476865" y="948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92981</xdr:rowOff>
    </xdr:from>
    <xdr:ext cx="469744" cy="259045"/>
    <xdr:sp macro="" textlink="">
      <xdr:nvSpPr>
        <xdr:cNvPr id="172" name="【体育館・プール】&#10;一人当たり面積最小値テキスト"/>
        <xdr:cNvSpPr txBox="1"/>
      </xdr:nvSpPr>
      <xdr:spPr>
        <a:xfrm>
          <a:off x="105664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15</xdr:col>
      <xdr:colOff>92075</xdr:colOff>
      <xdr:row>63</xdr:row>
      <xdr:rowOff>89154</xdr:rowOff>
    </xdr:from>
    <xdr:to>
      <xdr:col>15</xdr:col>
      <xdr:colOff>269875</xdr:colOff>
      <xdr:row>63</xdr:row>
      <xdr:rowOff>89154</xdr:rowOff>
    </xdr:to>
    <xdr:cxnSp macro="">
      <xdr:nvCxnSpPr>
        <xdr:cNvPr id="173" name="直線コネクタ 172"/>
        <xdr:cNvCxnSpPr/>
      </xdr:nvCxnSpPr>
      <xdr:spPr>
        <a:xfrm>
          <a:off x="10388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170705</xdr:rowOff>
    </xdr:from>
    <xdr:ext cx="469744" cy="259045"/>
    <xdr:sp macro="" textlink="">
      <xdr:nvSpPr>
        <xdr:cNvPr id="174" name="【体育館・プール】&#10;一人当たり面積最大値テキスト"/>
        <xdr:cNvSpPr txBox="1"/>
      </xdr:nvSpPr>
      <xdr:spPr>
        <a:xfrm>
          <a:off x="10566400" y="92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0.213</a:t>
          </a:r>
          <a:endParaRPr kumimoji="1" lang="ja-JP" altLang="en-US" sz="1000" b="1">
            <a:latin typeface="ＭＳ Ｐゴシック"/>
          </a:endParaRPr>
        </a:p>
      </xdr:txBody>
    </xdr:sp>
    <xdr:clientData/>
  </xdr:oneCellAnchor>
  <xdr:twoCellAnchor>
    <xdr:from>
      <xdr:col>15</xdr:col>
      <xdr:colOff>92075</xdr:colOff>
      <xdr:row>55</xdr:row>
      <xdr:rowOff>52578</xdr:rowOff>
    </xdr:from>
    <xdr:to>
      <xdr:col>15</xdr:col>
      <xdr:colOff>269875</xdr:colOff>
      <xdr:row>55</xdr:row>
      <xdr:rowOff>52578</xdr:rowOff>
    </xdr:to>
    <xdr:cxnSp macro="">
      <xdr:nvCxnSpPr>
        <xdr:cNvPr id="175" name="直線コネクタ 174"/>
        <xdr:cNvCxnSpPr/>
      </xdr:nvCxnSpPr>
      <xdr:spPr>
        <a:xfrm>
          <a:off x="10388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89933</xdr:rowOff>
    </xdr:from>
    <xdr:ext cx="469744" cy="259045"/>
    <xdr:sp macro="" textlink="">
      <xdr:nvSpPr>
        <xdr:cNvPr id="176" name="【体育館・プール】&#10;一人当たり面積平均値テキスト"/>
        <xdr:cNvSpPr txBox="1"/>
      </xdr:nvSpPr>
      <xdr:spPr>
        <a:xfrm>
          <a:off x="10566400" y="10205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111506</xdr:rowOff>
    </xdr:from>
    <xdr:to>
      <xdr:col>15</xdr:col>
      <xdr:colOff>231775</xdr:colOff>
      <xdr:row>60</xdr:row>
      <xdr:rowOff>41656</xdr:rowOff>
    </xdr:to>
    <xdr:sp macro="" textlink="">
      <xdr:nvSpPr>
        <xdr:cNvPr id="177" name="フローチャート : 判断 176"/>
        <xdr:cNvSpPr/>
      </xdr:nvSpPr>
      <xdr:spPr>
        <a:xfrm>
          <a:off x="10426700" y="102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109220</xdr:rowOff>
    </xdr:from>
    <xdr:to>
      <xdr:col>15</xdr:col>
      <xdr:colOff>231775</xdr:colOff>
      <xdr:row>59</xdr:row>
      <xdr:rowOff>39370</xdr:rowOff>
    </xdr:to>
    <xdr:sp macro="" textlink="">
      <xdr:nvSpPr>
        <xdr:cNvPr id="183" name="円/楕円 182"/>
        <xdr:cNvSpPr/>
      </xdr:nvSpPr>
      <xdr:spPr>
        <a:xfrm>
          <a:off x="10426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57</xdr:row>
      <xdr:rowOff>132097</xdr:rowOff>
    </xdr:from>
    <xdr:ext cx="469744" cy="259045"/>
    <xdr:sp macro="" textlink="">
      <xdr:nvSpPr>
        <xdr:cNvPr id="184" name="【体育館・プール】&#10;一人当たり面積該当値テキスト"/>
        <xdr:cNvSpPr txBox="1"/>
      </xdr:nvSpPr>
      <xdr:spPr>
        <a:xfrm>
          <a:off x="10566400" y="990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5" name="正方形/長方形 18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2" name="正方形/長方形 191"/>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xdr:col>
      <xdr:colOff>66675</xdr:colOff>
      <xdr:row>87</xdr:row>
      <xdr:rowOff>38100</xdr:rowOff>
    </xdr:from>
    <xdr:to>
      <xdr:col>7</xdr:col>
      <xdr:colOff>638175</xdr:colOff>
      <xdr:row>87</xdr:row>
      <xdr:rowOff>38100</xdr:rowOff>
    </xdr:to>
    <xdr:cxnSp macro="">
      <xdr:nvCxnSpPr>
        <xdr:cNvPr id="196" name="直線コネクタ 195"/>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67327</xdr:rowOff>
    </xdr:from>
    <xdr:ext cx="403059" cy="259045"/>
    <xdr:sp macro="" textlink="">
      <xdr:nvSpPr>
        <xdr:cNvPr id="197" name="テキスト ボックス 196"/>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53.0</a:t>
          </a:r>
          <a:endParaRPr kumimoji="1" lang="ja-JP" altLang="en-US" sz="1000">
            <a:latin typeface="ＭＳ Ｐゴシック"/>
          </a:endParaRPr>
        </a:p>
      </xdr:txBody>
    </xdr:sp>
    <xdr:clientData/>
  </xdr:oneCellAnchor>
  <xdr:twoCellAnchor>
    <xdr:from>
      <xdr:col>1</xdr:col>
      <xdr:colOff>66675</xdr:colOff>
      <xdr:row>85</xdr:row>
      <xdr:rowOff>95250</xdr:rowOff>
    </xdr:from>
    <xdr:to>
      <xdr:col>7</xdr:col>
      <xdr:colOff>638175</xdr:colOff>
      <xdr:row>85</xdr:row>
      <xdr:rowOff>95250</xdr:rowOff>
    </xdr:to>
    <xdr:cxnSp macro="">
      <xdr:nvCxnSpPr>
        <xdr:cNvPr id="198" name="直線コネクタ 197"/>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124477</xdr:rowOff>
    </xdr:from>
    <xdr:ext cx="403059" cy="259045"/>
    <xdr:sp macro="" textlink="">
      <xdr:nvSpPr>
        <xdr:cNvPr id="199" name="テキスト ボックス 198"/>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83</xdr:row>
      <xdr:rowOff>152400</xdr:rowOff>
    </xdr:from>
    <xdr:to>
      <xdr:col>7</xdr:col>
      <xdr:colOff>638175</xdr:colOff>
      <xdr:row>83</xdr:row>
      <xdr:rowOff>152400</xdr:rowOff>
    </xdr:to>
    <xdr:cxnSp macro="">
      <xdr:nvCxnSpPr>
        <xdr:cNvPr id="200" name="直線コネクタ 199"/>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10177</xdr:rowOff>
    </xdr:from>
    <xdr:ext cx="403059" cy="259045"/>
    <xdr:sp macro="" textlink="">
      <xdr:nvSpPr>
        <xdr:cNvPr id="201" name="テキスト ボックス 200"/>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2" name="直線コネクタ 20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3" name="テキスト ボックス 20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xdr:col>
      <xdr:colOff>66675</xdr:colOff>
      <xdr:row>80</xdr:row>
      <xdr:rowOff>95250</xdr:rowOff>
    </xdr:from>
    <xdr:to>
      <xdr:col>7</xdr:col>
      <xdr:colOff>638175</xdr:colOff>
      <xdr:row>80</xdr:row>
      <xdr:rowOff>95250</xdr:rowOff>
    </xdr:to>
    <xdr:cxnSp macro="">
      <xdr:nvCxnSpPr>
        <xdr:cNvPr id="204" name="直線コネクタ 203"/>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124477</xdr:rowOff>
    </xdr:from>
    <xdr:ext cx="403059" cy="259045"/>
    <xdr:sp macro="" textlink="">
      <xdr:nvSpPr>
        <xdr:cNvPr id="205" name="テキスト ボックス 204"/>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78</xdr:row>
      <xdr:rowOff>152400</xdr:rowOff>
    </xdr:from>
    <xdr:to>
      <xdr:col>7</xdr:col>
      <xdr:colOff>638175</xdr:colOff>
      <xdr:row>78</xdr:row>
      <xdr:rowOff>152400</xdr:rowOff>
    </xdr:to>
    <xdr:cxnSp macro="">
      <xdr:nvCxnSpPr>
        <xdr:cNvPr id="206" name="直線コネクタ 205"/>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10177</xdr:rowOff>
    </xdr:from>
    <xdr:ext cx="403059" cy="259045"/>
    <xdr:sp macro="" textlink="">
      <xdr:nvSpPr>
        <xdr:cNvPr id="207" name="テキスト ボックス 206"/>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xdr:col>
      <xdr:colOff>66675</xdr:colOff>
      <xdr:row>77</xdr:row>
      <xdr:rowOff>38100</xdr:rowOff>
    </xdr:from>
    <xdr:to>
      <xdr:col>7</xdr:col>
      <xdr:colOff>638175</xdr:colOff>
      <xdr:row>77</xdr:row>
      <xdr:rowOff>38100</xdr:rowOff>
    </xdr:to>
    <xdr:cxnSp macro="">
      <xdr:nvCxnSpPr>
        <xdr:cNvPr id="208" name="直線コネクタ 207"/>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67327</xdr:rowOff>
    </xdr:from>
    <xdr:ext cx="403059" cy="259045"/>
    <xdr:sp macro="" textlink="">
      <xdr:nvSpPr>
        <xdr:cNvPr id="209" name="テキスト ボックス 208"/>
        <xdr:cNvSpPr txBox="1"/>
      </xdr:nvSpPr>
      <xdr:spPr>
        <a:xfrm>
          <a:off x="358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59.0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1" name="テキスト ボックス 21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12"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38100</xdr:rowOff>
    </xdr:to>
    <xdr:cxnSp macro="">
      <xdr:nvCxnSpPr>
        <xdr:cNvPr id="213" name="直線コネクタ 212"/>
        <xdr:cNvCxnSpPr/>
      </xdr:nvCxnSpPr>
      <xdr:spPr>
        <a:xfrm flipV="1">
          <a:off x="4634865" y="1341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41927</xdr:rowOff>
    </xdr:from>
    <xdr:ext cx="405111" cy="259045"/>
    <xdr:sp macro="" textlink="">
      <xdr:nvSpPr>
        <xdr:cNvPr id="214" name="【福祉施設】&#10;有形固定資産減価償却率最小値テキスト"/>
        <xdr:cNvSpPr txBox="1"/>
      </xdr:nvSpPr>
      <xdr:spPr>
        <a:xfrm>
          <a:off x="4724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215" name="直線コネクタ 214"/>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05111" cy="259045"/>
    <xdr:sp macro="" textlink="">
      <xdr:nvSpPr>
        <xdr:cNvPr id="216" name="【福祉施設】&#10;有形固定資産減価償却率最大値テキスト"/>
        <xdr:cNvSpPr txBox="1"/>
      </xdr:nvSpPr>
      <xdr:spPr>
        <a:xfrm>
          <a:off x="47244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17" name="直線コネクタ 216"/>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10177</xdr:rowOff>
    </xdr:from>
    <xdr:ext cx="405111" cy="259045"/>
    <xdr:sp macro="" textlink="">
      <xdr:nvSpPr>
        <xdr:cNvPr id="218" name="【福祉施設】&#10;有形固定資産減価償却率平均値テキスト"/>
        <xdr:cNvSpPr txBox="1"/>
      </xdr:nvSpPr>
      <xdr:spPr>
        <a:xfrm>
          <a:off x="472440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158750</xdr:rowOff>
    </xdr:from>
    <xdr:to>
      <xdr:col>6</xdr:col>
      <xdr:colOff>561975</xdr:colOff>
      <xdr:row>83</xdr:row>
      <xdr:rowOff>88900</xdr:rowOff>
    </xdr:to>
    <xdr:sp macro="" textlink="">
      <xdr:nvSpPr>
        <xdr:cNvPr id="219" name="フローチャート : 判断 218"/>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85</xdr:row>
      <xdr:rowOff>158750</xdr:rowOff>
    </xdr:from>
    <xdr:to>
      <xdr:col>6</xdr:col>
      <xdr:colOff>561975</xdr:colOff>
      <xdr:row>86</xdr:row>
      <xdr:rowOff>88900</xdr:rowOff>
    </xdr:to>
    <xdr:sp macro="" textlink="">
      <xdr:nvSpPr>
        <xdr:cNvPr id="225" name="円/楕円 224"/>
        <xdr:cNvSpPr/>
      </xdr:nvSpPr>
      <xdr:spPr>
        <a:xfrm>
          <a:off x="4584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73677</xdr:rowOff>
    </xdr:from>
    <xdr:ext cx="405111" cy="259045"/>
    <xdr:sp macro="" textlink="">
      <xdr:nvSpPr>
        <xdr:cNvPr id="226" name="【福祉施設】&#10;有形固定資産減価償却率該当値テキスト"/>
        <xdr:cNvSpPr txBox="1"/>
      </xdr:nvSpPr>
      <xdr:spPr>
        <a:xfrm>
          <a:off x="4724400" y="1464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7" name="正方形/長方形 226"/>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4" name="正方形/長方形 233"/>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7" name="テキスト ボックス 236"/>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38" name="直線コネクタ 23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9" name="テキスト ボックス 23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0" name="直線コネクタ 23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1" name="テキスト ボックス 24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2" name="直線コネクタ 24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3" name="テキスト ボックス 24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4" name="直線コネクタ 24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5" name="テキスト ボックス 24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6" name="直線コネクタ 24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7" name="テキスト ボックス 24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8" name="直線コネクタ 24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9" name="テキスト ボックス 24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1" name="テキスト ボックス 25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52"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38100</xdr:rowOff>
    </xdr:from>
    <xdr:to>
      <xdr:col>15</xdr:col>
      <xdr:colOff>180340</xdr:colOff>
      <xdr:row>86</xdr:row>
      <xdr:rowOff>16329</xdr:rowOff>
    </xdr:to>
    <xdr:cxnSp macro="">
      <xdr:nvCxnSpPr>
        <xdr:cNvPr id="253" name="直線コネクタ 252"/>
        <xdr:cNvCxnSpPr/>
      </xdr:nvCxnSpPr>
      <xdr:spPr>
        <a:xfrm flipV="1">
          <a:off x="10476865" y="13411200"/>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20156</xdr:rowOff>
    </xdr:from>
    <xdr:ext cx="469744" cy="259045"/>
    <xdr:sp macro="" textlink="">
      <xdr:nvSpPr>
        <xdr:cNvPr id="254" name="【福祉施設】&#10;一人当たり面積最小値テキスト"/>
        <xdr:cNvSpPr txBox="1"/>
      </xdr:nvSpPr>
      <xdr:spPr>
        <a:xfrm>
          <a:off x="10566400" y="1476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0.044</a:t>
          </a:r>
          <a:endParaRPr kumimoji="1" lang="ja-JP" altLang="en-US" sz="1000" b="1">
            <a:latin typeface="ＭＳ Ｐゴシック"/>
          </a:endParaRPr>
        </a:p>
      </xdr:txBody>
    </xdr:sp>
    <xdr:clientData/>
  </xdr:oneCellAnchor>
  <xdr:twoCellAnchor>
    <xdr:from>
      <xdr:col>15</xdr:col>
      <xdr:colOff>92075</xdr:colOff>
      <xdr:row>86</xdr:row>
      <xdr:rowOff>16329</xdr:rowOff>
    </xdr:from>
    <xdr:to>
      <xdr:col>15</xdr:col>
      <xdr:colOff>269875</xdr:colOff>
      <xdr:row>86</xdr:row>
      <xdr:rowOff>16329</xdr:rowOff>
    </xdr:to>
    <xdr:cxnSp macro="">
      <xdr:nvCxnSpPr>
        <xdr:cNvPr id="255" name="直線コネクタ 254"/>
        <xdr:cNvCxnSpPr/>
      </xdr:nvCxnSpPr>
      <xdr:spPr>
        <a:xfrm>
          <a:off x="10388600" y="1476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156227</xdr:rowOff>
    </xdr:from>
    <xdr:ext cx="469744" cy="259045"/>
    <xdr:sp macro="" textlink="">
      <xdr:nvSpPr>
        <xdr:cNvPr id="256" name="【福祉施設】&#10;一人当たり面積最大値テキスト"/>
        <xdr:cNvSpPr txBox="1"/>
      </xdr:nvSpPr>
      <xdr:spPr>
        <a:xfrm>
          <a:off x="10566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0.168</a:t>
          </a:r>
          <a:endParaRPr kumimoji="1" lang="ja-JP" altLang="en-US" sz="1000" b="1">
            <a:latin typeface="ＭＳ Ｐゴシック"/>
          </a:endParaRPr>
        </a:p>
      </xdr:txBody>
    </xdr:sp>
    <xdr:clientData/>
  </xdr:oneCellAnchor>
  <xdr:twoCellAnchor>
    <xdr:from>
      <xdr:col>15</xdr:col>
      <xdr:colOff>92075</xdr:colOff>
      <xdr:row>78</xdr:row>
      <xdr:rowOff>38100</xdr:rowOff>
    </xdr:from>
    <xdr:to>
      <xdr:col>15</xdr:col>
      <xdr:colOff>269875</xdr:colOff>
      <xdr:row>78</xdr:row>
      <xdr:rowOff>38100</xdr:rowOff>
    </xdr:to>
    <xdr:cxnSp macro="">
      <xdr:nvCxnSpPr>
        <xdr:cNvPr id="257" name="直線コネクタ 256"/>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126291</xdr:rowOff>
    </xdr:from>
    <xdr:ext cx="469744" cy="259045"/>
    <xdr:sp macro="" textlink="">
      <xdr:nvSpPr>
        <xdr:cNvPr id="258" name="【福祉施設】&#10;一人当たり面積平均値テキスト"/>
        <xdr:cNvSpPr txBox="1"/>
      </xdr:nvSpPr>
      <xdr:spPr>
        <a:xfrm>
          <a:off x="10566400" y="14013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0.106</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147864</xdr:rowOff>
    </xdr:from>
    <xdr:to>
      <xdr:col>15</xdr:col>
      <xdr:colOff>231775</xdr:colOff>
      <xdr:row>82</xdr:row>
      <xdr:rowOff>78014</xdr:rowOff>
    </xdr:to>
    <xdr:sp macro="" textlink="">
      <xdr:nvSpPr>
        <xdr:cNvPr id="259" name="フローチャート : 判断 258"/>
        <xdr:cNvSpPr/>
      </xdr:nvSpPr>
      <xdr:spPr>
        <a:xfrm>
          <a:off x="10426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80</xdr:row>
      <xdr:rowOff>14514</xdr:rowOff>
    </xdr:from>
    <xdr:to>
      <xdr:col>15</xdr:col>
      <xdr:colOff>231775</xdr:colOff>
      <xdr:row>80</xdr:row>
      <xdr:rowOff>116114</xdr:rowOff>
    </xdr:to>
    <xdr:sp macro="" textlink="">
      <xdr:nvSpPr>
        <xdr:cNvPr id="265" name="円/楕円 264"/>
        <xdr:cNvSpPr/>
      </xdr:nvSpPr>
      <xdr:spPr>
        <a:xfrm>
          <a:off x="10426700" y="1373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79</xdr:row>
      <xdr:rowOff>37391</xdr:rowOff>
    </xdr:from>
    <xdr:ext cx="469744" cy="259045"/>
    <xdr:sp macro="" textlink="">
      <xdr:nvSpPr>
        <xdr:cNvPr id="266" name="【福祉施設】&#10;一人当たり面積該当値テキスト"/>
        <xdr:cNvSpPr txBox="1"/>
      </xdr:nvSpPr>
      <xdr:spPr>
        <a:xfrm>
          <a:off x="10566400" y="1358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7" name="正方形/長方形 266"/>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74" name="正方形/長方形 273"/>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5" name="テキスト ボックス 27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6" name="直線コネクタ 27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7" name="テキスト ボックス 27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8" name="直線コネクタ 27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9" name="テキスト ボックス 27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0" name="直線コネクタ 27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1" name="テキスト ボックス 28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2" name="直線コネクタ 28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3" name="テキスト ボックス 28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4" name="直線コネクタ 28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5" name="テキスト ボックス 28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6" name="直線コネクタ 28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7" name="テキスト ボックス 28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8" name="直線コネクタ 28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9" name="テキスト ボックス 28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90"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118111</xdr:rowOff>
    </xdr:from>
    <xdr:to>
      <xdr:col>6</xdr:col>
      <xdr:colOff>510540</xdr:colOff>
      <xdr:row>109</xdr:row>
      <xdr:rowOff>0</xdr:rowOff>
    </xdr:to>
    <xdr:cxnSp macro="">
      <xdr:nvCxnSpPr>
        <xdr:cNvPr id="291" name="直線コネクタ 290"/>
        <xdr:cNvCxnSpPr/>
      </xdr:nvCxnSpPr>
      <xdr:spPr>
        <a:xfrm flipV="1">
          <a:off x="4634865" y="17263111"/>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3827</xdr:rowOff>
    </xdr:from>
    <xdr:ext cx="405111" cy="259045"/>
    <xdr:sp macro="" textlink="">
      <xdr:nvSpPr>
        <xdr:cNvPr id="292" name="【市民会館】&#10;有形固定資産減価償却率最小値テキスト"/>
        <xdr:cNvSpPr txBox="1"/>
      </xdr:nvSpPr>
      <xdr:spPr>
        <a:xfrm>
          <a:off x="4724400" y="186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109</xdr:row>
      <xdr:rowOff>0</xdr:rowOff>
    </xdr:from>
    <xdr:to>
      <xdr:col>6</xdr:col>
      <xdr:colOff>600075</xdr:colOff>
      <xdr:row>109</xdr:row>
      <xdr:rowOff>0</xdr:rowOff>
    </xdr:to>
    <xdr:cxnSp macro="">
      <xdr:nvCxnSpPr>
        <xdr:cNvPr id="293" name="直線コネクタ 292"/>
        <xdr:cNvCxnSpPr/>
      </xdr:nvCxnSpPr>
      <xdr:spPr>
        <a:xfrm>
          <a:off x="4546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64788</xdr:rowOff>
    </xdr:from>
    <xdr:ext cx="405111" cy="259045"/>
    <xdr:sp macro="" textlink="">
      <xdr:nvSpPr>
        <xdr:cNvPr id="294" name="【市民会館】&#10;有形固定資産減価償却率最大値テキスト"/>
        <xdr:cNvSpPr txBox="1"/>
      </xdr:nvSpPr>
      <xdr:spPr>
        <a:xfrm>
          <a:off x="4724400" y="17038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a:t>
          </a:r>
          <a:endParaRPr kumimoji="1" lang="ja-JP" altLang="en-US" sz="1000" b="1">
            <a:latin typeface="ＭＳ Ｐゴシック"/>
          </a:endParaRPr>
        </a:p>
      </xdr:txBody>
    </xdr:sp>
    <xdr:clientData/>
  </xdr:oneCellAnchor>
  <xdr:twoCellAnchor>
    <xdr:from>
      <xdr:col>6</xdr:col>
      <xdr:colOff>422275</xdr:colOff>
      <xdr:row>100</xdr:row>
      <xdr:rowOff>118111</xdr:rowOff>
    </xdr:from>
    <xdr:to>
      <xdr:col>6</xdr:col>
      <xdr:colOff>600075</xdr:colOff>
      <xdr:row>100</xdr:row>
      <xdr:rowOff>118111</xdr:rowOff>
    </xdr:to>
    <xdr:cxnSp macro="">
      <xdr:nvCxnSpPr>
        <xdr:cNvPr id="295" name="直線コネクタ 294"/>
        <xdr:cNvCxnSpPr/>
      </xdr:nvCxnSpPr>
      <xdr:spPr>
        <a:xfrm>
          <a:off x="4546600" y="17263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57166</xdr:rowOff>
    </xdr:from>
    <xdr:ext cx="405111" cy="259045"/>
    <xdr:sp macro="" textlink="">
      <xdr:nvSpPr>
        <xdr:cNvPr id="296" name="【市民会館】&#10;有形固定資産減価償却率平均値テキスト"/>
        <xdr:cNvSpPr txBox="1"/>
      </xdr:nvSpPr>
      <xdr:spPr>
        <a:xfrm>
          <a:off x="4724400" y="18402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6</xdr:col>
      <xdr:colOff>460375</xdr:colOff>
      <xdr:row>107</xdr:row>
      <xdr:rowOff>78739</xdr:rowOff>
    </xdr:from>
    <xdr:to>
      <xdr:col>6</xdr:col>
      <xdr:colOff>561975</xdr:colOff>
      <xdr:row>108</xdr:row>
      <xdr:rowOff>8889</xdr:rowOff>
    </xdr:to>
    <xdr:sp macro="" textlink="">
      <xdr:nvSpPr>
        <xdr:cNvPr id="297" name="フローチャート : 判断 296"/>
        <xdr:cNvSpPr/>
      </xdr:nvSpPr>
      <xdr:spPr>
        <a:xfrm>
          <a:off x="4584700" y="184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8" name="テキスト ボックス 2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9" name="テキスト ボックス 2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0" name="テキスト ボックス 2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1" name="テキスト ボックス 3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2" name="テキスト ボックス 3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100</xdr:row>
      <xdr:rowOff>67311</xdr:rowOff>
    </xdr:from>
    <xdr:to>
      <xdr:col>6</xdr:col>
      <xdr:colOff>561975</xdr:colOff>
      <xdr:row>100</xdr:row>
      <xdr:rowOff>168911</xdr:rowOff>
    </xdr:to>
    <xdr:sp macro="" textlink="">
      <xdr:nvSpPr>
        <xdr:cNvPr id="303" name="円/楕円 302"/>
        <xdr:cNvSpPr/>
      </xdr:nvSpPr>
      <xdr:spPr>
        <a:xfrm>
          <a:off x="4584700" y="172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20338</xdr:rowOff>
    </xdr:from>
    <xdr:ext cx="405111" cy="259045"/>
    <xdr:sp macro="" textlink="">
      <xdr:nvSpPr>
        <xdr:cNvPr id="304" name="【市民会館】&#10;有形固定資産減価償却率該当値テキスト"/>
        <xdr:cNvSpPr txBox="1"/>
      </xdr:nvSpPr>
      <xdr:spPr>
        <a:xfrm>
          <a:off x="4724400" y="17165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305" name="正方形/長方形 30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6" name="正方形/長方形 3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7" name="正方形/長方形 3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8" name="正方形/長方形 3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9" name="正方形/長方形 3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0" name="正方形/長方形 3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1" name="正方形/長方形 3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12" name="正方形/長方形 311"/>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3" name="テキスト ボックス 3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4" name="直線コネクタ 3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5" name="直線コネクタ 31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6" name="テキスト ボックス 31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7" name="直線コネクタ 31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8" name="テキスト ボックス 31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9" name="直線コネクタ 31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0" name="テキスト ボックス 31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1" name="直線コネクタ 32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2" name="テキスト ボックス 32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3" name="直線コネクタ 32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4" name="テキスト ボックス 32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5" name="直線コネクタ 32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6" name="テキスト ボックス 32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27"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133350</xdr:rowOff>
    </xdr:from>
    <xdr:to>
      <xdr:col>15</xdr:col>
      <xdr:colOff>180340</xdr:colOff>
      <xdr:row>108</xdr:row>
      <xdr:rowOff>22861</xdr:rowOff>
    </xdr:to>
    <xdr:cxnSp macro="">
      <xdr:nvCxnSpPr>
        <xdr:cNvPr id="328" name="直線コネクタ 327"/>
        <xdr:cNvCxnSpPr/>
      </xdr:nvCxnSpPr>
      <xdr:spPr>
        <a:xfrm flipV="1">
          <a:off x="10476865" y="1727835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26688</xdr:rowOff>
    </xdr:from>
    <xdr:ext cx="469744" cy="259045"/>
    <xdr:sp macro="" textlink="">
      <xdr:nvSpPr>
        <xdr:cNvPr id="329" name="【市民会館】&#10;一人当たり面積最小値テキスト"/>
        <xdr:cNvSpPr txBox="1"/>
      </xdr:nvSpPr>
      <xdr:spPr>
        <a:xfrm>
          <a:off x="105664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108</xdr:row>
      <xdr:rowOff>22861</xdr:rowOff>
    </xdr:from>
    <xdr:to>
      <xdr:col>15</xdr:col>
      <xdr:colOff>269875</xdr:colOff>
      <xdr:row>108</xdr:row>
      <xdr:rowOff>22861</xdr:rowOff>
    </xdr:to>
    <xdr:cxnSp macro="">
      <xdr:nvCxnSpPr>
        <xdr:cNvPr id="330" name="直線コネクタ 329"/>
        <xdr:cNvCxnSpPr/>
      </xdr:nvCxnSpPr>
      <xdr:spPr>
        <a:xfrm>
          <a:off x="10388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80027</xdr:rowOff>
    </xdr:from>
    <xdr:ext cx="469744" cy="259045"/>
    <xdr:sp macro="" textlink="">
      <xdr:nvSpPr>
        <xdr:cNvPr id="331" name="【市民会館】&#10;一人当たり面積最大値テキスト"/>
        <xdr:cNvSpPr txBox="1"/>
      </xdr:nvSpPr>
      <xdr:spPr>
        <a:xfrm>
          <a:off x="10566400" y="1705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0.365</a:t>
          </a:r>
          <a:endParaRPr kumimoji="1" lang="ja-JP" altLang="en-US" sz="1000" b="1">
            <a:latin typeface="ＭＳ Ｐゴシック"/>
          </a:endParaRPr>
        </a:p>
      </xdr:txBody>
    </xdr:sp>
    <xdr:clientData/>
  </xdr:oneCellAnchor>
  <xdr:twoCellAnchor>
    <xdr:from>
      <xdr:col>15</xdr:col>
      <xdr:colOff>92075</xdr:colOff>
      <xdr:row>100</xdr:row>
      <xdr:rowOff>133350</xdr:rowOff>
    </xdr:from>
    <xdr:to>
      <xdr:col>15</xdr:col>
      <xdr:colOff>269875</xdr:colOff>
      <xdr:row>100</xdr:row>
      <xdr:rowOff>133350</xdr:rowOff>
    </xdr:to>
    <xdr:cxnSp macro="">
      <xdr:nvCxnSpPr>
        <xdr:cNvPr id="332" name="直線コネクタ 331"/>
        <xdr:cNvCxnSpPr/>
      </xdr:nvCxnSpPr>
      <xdr:spPr>
        <a:xfrm>
          <a:off x="10388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105427</xdr:rowOff>
    </xdr:from>
    <xdr:ext cx="469744" cy="259045"/>
    <xdr:sp macro="" textlink="">
      <xdr:nvSpPr>
        <xdr:cNvPr id="333" name="【市民会館】&#10;一人当たり面積平均値テキスト"/>
        <xdr:cNvSpPr txBox="1"/>
      </xdr:nvSpPr>
      <xdr:spPr>
        <a:xfrm>
          <a:off x="10566400" y="1776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82550</xdr:rowOff>
    </xdr:from>
    <xdr:to>
      <xdr:col>15</xdr:col>
      <xdr:colOff>231775</xdr:colOff>
      <xdr:row>105</xdr:row>
      <xdr:rowOff>12700</xdr:rowOff>
    </xdr:to>
    <xdr:sp macro="" textlink="">
      <xdr:nvSpPr>
        <xdr:cNvPr id="334" name="フローチャート : 判断 333"/>
        <xdr:cNvSpPr/>
      </xdr:nvSpPr>
      <xdr:spPr>
        <a:xfrm>
          <a:off x="10426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5" name="テキスト ボックス 3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6" name="テキスト ボックス 3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7" name="テキスト ボックス 3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8" name="テキスト ボックス 3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9" name="テキスト ボックス 3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107</xdr:row>
      <xdr:rowOff>143511</xdr:rowOff>
    </xdr:from>
    <xdr:to>
      <xdr:col>15</xdr:col>
      <xdr:colOff>231775</xdr:colOff>
      <xdr:row>108</xdr:row>
      <xdr:rowOff>73661</xdr:rowOff>
    </xdr:to>
    <xdr:sp macro="" textlink="">
      <xdr:nvSpPr>
        <xdr:cNvPr id="340" name="円/楕円 339"/>
        <xdr:cNvSpPr/>
      </xdr:nvSpPr>
      <xdr:spPr>
        <a:xfrm>
          <a:off x="104267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58438</xdr:rowOff>
    </xdr:from>
    <xdr:ext cx="469744" cy="259045"/>
    <xdr:sp macro="" textlink="">
      <xdr:nvSpPr>
        <xdr:cNvPr id="341" name="【市民会館】&#10;一人当たり面積該当値テキスト"/>
        <xdr:cNvSpPr txBox="1"/>
      </xdr:nvSpPr>
      <xdr:spPr>
        <a:xfrm>
          <a:off x="10566400" y="1840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42" name="正方形/長方形 341"/>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3" name="正方形/長方形 3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4" name="正方形/長方形 3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5" name="正方形/長方形 3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6" name="正方形/長方形 3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7" name="正方形/長方形 3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8" name="正方形/長方形 3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49" name="正方形/長方形 348"/>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0" name="テキスト ボックス 3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1" name="直線コネクタ 3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41</xdr:row>
      <xdr:rowOff>133350</xdr:rowOff>
    </xdr:from>
    <xdr:to>
      <xdr:col>24</xdr:col>
      <xdr:colOff>644525</xdr:colOff>
      <xdr:row>41</xdr:row>
      <xdr:rowOff>133350</xdr:rowOff>
    </xdr:to>
    <xdr:cxnSp macro="">
      <xdr:nvCxnSpPr>
        <xdr:cNvPr id="352" name="直線コネクタ 35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40</xdr:row>
      <xdr:rowOff>162577</xdr:rowOff>
    </xdr:from>
    <xdr:ext cx="338939" cy="259045"/>
    <xdr:sp macro="" textlink="">
      <xdr:nvSpPr>
        <xdr:cNvPr id="353" name="テキスト ボックス 352"/>
        <xdr:cNvSpPr txBox="1"/>
      </xdr:nvSpPr>
      <xdr:spPr>
        <a:xfrm>
          <a:off x="12107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4" name="直線コネクタ 35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55" name="テキスト ボックス 35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56" name="直線コネクタ 35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57" name="テキスト ボックス 35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58" name="直線コネクタ 35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59" name="テキスト ボックス 35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0" name="直線コネクタ 35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61" name="テキスト ボックス 36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62"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108204</xdr:rowOff>
    </xdr:from>
    <xdr:to>
      <xdr:col>23</xdr:col>
      <xdr:colOff>516889</xdr:colOff>
      <xdr:row>41</xdr:row>
      <xdr:rowOff>115062</xdr:rowOff>
    </xdr:to>
    <xdr:cxnSp macro="">
      <xdr:nvCxnSpPr>
        <xdr:cNvPr id="363" name="直線コネクタ 362"/>
        <xdr:cNvCxnSpPr/>
      </xdr:nvCxnSpPr>
      <xdr:spPr>
        <a:xfrm flipV="1">
          <a:off x="16318864" y="5766054"/>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118889</xdr:rowOff>
    </xdr:from>
    <xdr:ext cx="340478" cy="259045"/>
    <xdr:sp macro="" textlink="">
      <xdr:nvSpPr>
        <xdr:cNvPr id="364" name="【一般廃棄物処理施設】&#10;有形固定資産減価償却率最小値テキスト"/>
        <xdr:cNvSpPr txBox="1"/>
      </xdr:nvSpPr>
      <xdr:spPr>
        <a:xfrm>
          <a:off x="16408400" y="71483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23</xdr:col>
      <xdr:colOff>428625</xdr:colOff>
      <xdr:row>41</xdr:row>
      <xdr:rowOff>115062</xdr:rowOff>
    </xdr:from>
    <xdr:to>
      <xdr:col>23</xdr:col>
      <xdr:colOff>606425</xdr:colOff>
      <xdr:row>41</xdr:row>
      <xdr:rowOff>115062</xdr:rowOff>
    </xdr:to>
    <xdr:cxnSp macro="">
      <xdr:nvCxnSpPr>
        <xdr:cNvPr id="365" name="直線コネクタ 364"/>
        <xdr:cNvCxnSpPr/>
      </xdr:nvCxnSpPr>
      <xdr:spPr>
        <a:xfrm>
          <a:off x="16230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54881</xdr:rowOff>
    </xdr:from>
    <xdr:ext cx="405111" cy="259045"/>
    <xdr:sp macro="" textlink="">
      <xdr:nvSpPr>
        <xdr:cNvPr id="366" name="【一般廃棄物処理施設】&#10;有形固定資産減価償却率最大値テキスト"/>
        <xdr:cNvSpPr txBox="1"/>
      </xdr:nvSpPr>
      <xdr:spPr>
        <a:xfrm>
          <a:off x="16408400" y="5541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a:t>
          </a:r>
          <a:endParaRPr kumimoji="1" lang="ja-JP" altLang="en-US" sz="1000" b="1">
            <a:latin typeface="ＭＳ Ｐゴシック"/>
          </a:endParaRPr>
        </a:p>
      </xdr:txBody>
    </xdr:sp>
    <xdr:clientData/>
  </xdr:oneCellAnchor>
  <xdr:twoCellAnchor>
    <xdr:from>
      <xdr:col>23</xdr:col>
      <xdr:colOff>428625</xdr:colOff>
      <xdr:row>33</xdr:row>
      <xdr:rowOff>108204</xdr:rowOff>
    </xdr:from>
    <xdr:to>
      <xdr:col>23</xdr:col>
      <xdr:colOff>606425</xdr:colOff>
      <xdr:row>33</xdr:row>
      <xdr:rowOff>108204</xdr:rowOff>
    </xdr:to>
    <xdr:cxnSp macro="">
      <xdr:nvCxnSpPr>
        <xdr:cNvPr id="367" name="直線コネクタ 366"/>
        <xdr:cNvCxnSpPr/>
      </xdr:nvCxnSpPr>
      <xdr:spPr>
        <a:xfrm>
          <a:off x="16230600" y="576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86123</xdr:rowOff>
    </xdr:from>
    <xdr:ext cx="405111" cy="259045"/>
    <xdr:sp macro="" textlink="">
      <xdr:nvSpPr>
        <xdr:cNvPr id="368" name="【一般廃棄物処理施設】&#10;有形固定資産減価償却率平均値テキスト"/>
        <xdr:cNvSpPr txBox="1"/>
      </xdr:nvSpPr>
      <xdr:spPr>
        <a:xfrm>
          <a:off x="16408400" y="6086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107696</xdr:rowOff>
    </xdr:from>
    <xdr:to>
      <xdr:col>23</xdr:col>
      <xdr:colOff>568325</xdr:colOff>
      <xdr:row>36</xdr:row>
      <xdr:rowOff>37846</xdr:rowOff>
    </xdr:to>
    <xdr:sp macro="" textlink="">
      <xdr:nvSpPr>
        <xdr:cNvPr id="369" name="フローチャート : 判断 368"/>
        <xdr:cNvSpPr/>
      </xdr:nvSpPr>
      <xdr:spPr>
        <a:xfrm>
          <a:off x="16268700" y="610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0" name="テキスト ボックス 36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1" name="テキスト ボックス 37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2" name="テキスト ボックス 37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3" name="テキスト ボックス 37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4" name="テキスト ボックス 37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254</xdr:rowOff>
    </xdr:from>
    <xdr:to>
      <xdr:col>23</xdr:col>
      <xdr:colOff>568325</xdr:colOff>
      <xdr:row>35</xdr:row>
      <xdr:rowOff>101854</xdr:rowOff>
    </xdr:to>
    <xdr:sp macro="" textlink="">
      <xdr:nvSpPr>
        <xdr:cNvPr id="375" name="円/楕円 374"/>
        <xdr:cNvSpPr/>
      </xdr:nvSpPr>
      <xdr:spPr>
        <a:xfrm>
          <a:off x="16268700" y="600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23131</xdr:rowOff>
    </xdr:from>
    <xdr:ext cx="405111" cy="259045"/>
    <xdr:sp macro="" textlink="">
      <xdr:nvSpPr>
        <xdr:cNvPr id="376" name="【一般廃棄物処理施設】&#10;有形固定資産減価償却率該当値テキスト"/>
        <xdr:cNvSpPr txBox="1"/>
      </xdr:nvSpPr>
      <xdr:spPr>
        <a:xfrm>
          <a:off x="16408400" y="585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77" name="正方形/長方形 376"/>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26,647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84" name="正方形/長方形 383"/>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5" name="テキスト ボックス 3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6" name="直線コネクタ 3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387" name="テキスト ボックス 386"/>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88" name="直線コネクタ 38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389" name="テキスト ボックス 388"/>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90" name="直線コネクタ 38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391" name="テキスト ボックス 390"/>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92" name="直線コネクタ 39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393" name="テキスト ボックス 392"/>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94" name="直線コネクタ 39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395" name="テキスト ボックス 394"/>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96" name="直線コネクタ 39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15620</xdr:rowOff>
    </xdr:from>
    <xdr:ext cx="531299" cy="259045"/>
    <xdr:sp macro="" textlink="">
      <xdr:nvSpPr>
        <xdr:cNvPr id="397" name="テキスト ボックス 396"/>
        <xdr:cNvSpPr txBox="1"/>
      </xdr:nvSpPr>
      <xdr:spPr>
        <a:xfrm>
          <a:off x="17756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32,000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98" name="直線コネクタ 39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31949</xdr:rowOff>
    </xdr:from>
    <xdr:ext cx="531299" cy="259045"/>
    <xdr:sp macro="" textlink="">
      <xdr:nvSpPr>
        <xdr:cNvPr id="399" name="テキスト ボックス 398"/>
        <xdr:cNvSpPr txBox="1"/>
      </xdr:nvSpPr>
      <xdr:spPr>
        <a:xfrm>
          <a:off x="17756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34,000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0" name="直線コネクタ 3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401" name="テキスト ボックス 400"/>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402"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84364</xdr:rowOff>
    </xdr:from>
    <xdr:to>
      <xdr:col>32</xdr:col>
      <xdr:colOff>186689</xdr:colOff>
      <xdr:row>41</xdr:row>
      <xdr:rowOff>122083</xdr:rowOff>
    </xdr:to>
    <xdr:cxnSp macro="">
      <xdr:nvCxnSpPr>
        <xdr:cNvPr id="403" name="直線コネクタ 402"/>
        <xdr:cNvCxnSpPr/>
      </xdr:nvCxnSpPr>
      <xdr:spPr>
        <a:xfrm flipV="1">
          <a:off x="22160864" y="5742214"/>
          <a:ext cx="0" cy="140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125910</xdr:rowOff>
    </xdr:from>
    <xdr:ext cx="534377" cy="259045"/>
    <xdr:sp macro="" textlink="">
      <xdr:nvSpPr>
        <xdr:cNvPr id="404" name="【一般廃棄物処理施設】&#10;一人当たり有形固定資産（償却資産）額最小値テキスト"/>
        <xdr:cNvSpPr txBox="1"/>
      </xdr:nvSpPr>
      <xdr:spPr>
        <a:xfrm>
          <a:off x="22250400" y="715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24,869</a:t>
          </a:r>
          <a:endParaRPr kumimoji="1" lang="ja-JP" altLang="en-US" sz="1000" b="1">
            <a:latin typeface="ＭＳ Ｐゴシック"/>
          </a:endParaRPr>
        </a:p>
      </xdr:txBody>
    </xdr:sp>
    <xdr:clientData/>
  </xdr:oneCellAnchor>
  <xdr:twoCellAnchor>
    <xdr:from>
      <xdr:col>32</xdr:col>
      <xdr:colOff>98425</xdr:colOff>
      <xdr:row>41</xdr:row>
      <xdr:rowOff>122083</xdr:rowOff>
    </xdr:from>
    <xdr:to>
      <xdr:col>32</xdr:col>
      <xdr:colOff>276225</xdr:colOff>
      <xdr:row>41</xdr:row>
      <xdr:rowOff>122083</xdr:rowOff>
    </xdr:to>
    <xdr:cxnSp macro="">
      <xdr:nvCxnSpPr>
        <xdr:cNvPr id="405" name="直線コネクタ 404"/>
        <xdr:cNvCxnSpPr/>
      </xdr:nvCxnSpPr>
      <xdr:spPr>
        <a:xfrm>
          <a:off x="22072600" y="715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31041</xdr:rowOff>
    </xdr:from>
    <xdr:ext cx="534377" cy="259045"/>
    <xdr:sp macro="" textlink="">
      <xdr:nvSpPr>
        <xdr:cNvPr id="406" name="【一般廃棄物処理施設】&#10;一人当たり有形固定資産（償却資産）額最大値テキスト"/>
        <xdr:cNvSpPr txBox="1"/>
      </xdr:nvSpPr>
      <xdr:spPr>
        <a:xfrm>
          <a:off x="22250400" y="551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33,500</a:t>
          </a:r>
          <a:endParaRPr kumimoji="1" lang="ja-JP" altLang="en-US" sz="1000" b="1">
            <a:latin typeface="ＭＳ Ｐゴシック"/>
          </a:endParaRPr>
        </a:p>
      </xdr:txBody>
    </xdr:sp>
    <xdr:clientData/>
  </xdr:oneCellAnchor>
  <xdr:twoCellAnchor>
    <xdr:from>
      <xdr:col>32</xdr:col>
      <xdr:colOff>98425</xdr:colOff>
      <xdr:row>33</xdr:row>
      <xdr:rowOff>84364</xdr:rowOff>
    </xdr:from>
    <xdr:to>
      <xdr:col>32</xdr:col>
      <xdr:colOff>276225</xdr:colOff>
      <xdr:row>33</xdr:row>
      <xdr:rowOff>84364</xdr:rowOff>
    </xdr:to>
    <xdr:cxnSp macro="">
      <xdr:nvCxnSpPr>
        <xdr:cNvPr id="407" name="直線コネクタ 406"/>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155393</xdr:rowOff>
    </xdr:from>
    <xdr:ext cx="534377" cy="259045"/>
    <xdr:sp macro="" textlink="">
      <xdr:nvSpPr>
        <xdr:cNvPr id="408" name="【一般廃棄物処理施設】&#10;一人当たり有形固定資産（償却資産）額平均値テキスト"/>
        <xdr:cNvSpPr txBox="1"/>
      </xdr:nvSpPr>
      <xdr:spPr>
        <a:xfrm>
          <a:off x="22250400" y="6327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28,694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132516</xdr:rowOff>
    </xdr:from>
    <xdr:to>
      <xdr:col>32</xdr:col>
      <xdr:colOff>238125</xdr:colOff>
      <xdr:row>38</xdr:row>
      <xdr:rowOff>62666</xdr:rowOff>
    </xdr:to>
    <xdr:sp macro="" textlink="">
      <xdr:nvSpPr>
        <xdr:cNvPr id="409" name="フローチャート : 判断 408"/>
        <xdr:cNvSpPr/>
      </xdr:nvSpPr>
      <xdr:spPr>
        <a:xfrm>
          <a:off x="22110700" y="64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0" name="テキスト ボックス 4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1" name="テキスト ボックス 4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2" name="テキスト ボックス 4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3" name="テキスト ボックス 4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4" name="テキスト ボックス 4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41</xdr:row>
      <xdr:rowOff>71283</xdr:rowOff>
    </xdr:from>
    <xdr:to>
      <xdr:col>32</xdr:col>
      <xdr:colOff>238125</xdr:colOff>
      <xdr:row>42</xdr:row>
      <xdr:rowOff>1433</xdr:rowOff>
    </xdr:to>
    <xdr:sp macro="" textlink="">
      <xdr:nvSpPr>
        <xdr:cNvPr id="415" name="円/楕円 414"/>
        <xdr:cNvSpPr/>
      </xdr:nvSpPr>
      <xdr:spPr>
        <a:xfrm>
          <a:off x="22110700" y="7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157660</xdr:rowOff>
    </xdr:from>
    <xdr:ext cx="534377" cy="259045"/>
    <xdr:sp macro="" textlink="">
      <xdr:nvSpPr>
        <xdr:cNvPr id="416" name="【一般廃棄物処理施設】&#10;一人当たり有形固定資産（償却資産）額該当値テキスト"/>
        <xdr:cNvSpPr txBox="1"/>
      </xdr:nvSpPr>
      <xdr:spPr>
        <a:xfrm>
          <a:off x="22250400" y="701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24,869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17" name="正方形/長方形 416"/>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8" name="正方形/長方形 4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9" name="正方形/長方形 4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0" name="正方形/長方形 4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1" name="正方形/長方形 4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2" name="正方形/長方形 4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3" name="正方形/長方形 4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24" name="正方形/長方形 423"/>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5" name="テキスト ボックス 42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6" name="直線コネクタ 42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27" name="テキスト ボックス 42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28" name="直線コネクタ 42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29" name="テキスト ボックス 42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30" name="直線コネクタ 42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31" name="テキスト ボックス 43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32" name="直線コネクタ 43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33" name="テキスト ボックス 43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34" name="直線コネクタ 43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35" name="テキスト ボックス 43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6" name="直線コネクタ 4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37" name="テキスト ボックス 43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38"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102870</xdr:rowOff>
    </xdr:from>
    <xdr:to>
      <xdr:col>23</xdr:col>
      <xdr:colOff>516889</xdr:colOff>
      <xdr:row>63</xdr:row>
      <xdr:rowOff>70866</xdr:rowOff>
    </xdr:to>
    <xdr:cxnSp macro="">
      <xdr:nvCxnSpPr>
        <xdr:cNvPr id="439" name="直線コネクタ 438"/>
        <xdr:cNvCxnSpPr/>
      </xdr:nvCxnSpPr>
      <xdr:spPr>
        <a:xfrm flipV="1">
          <a:off x="16318864" y="987552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74693</xdr:rowOff>
    </xdr:from>
    <xdr:ext cx="405111" cy="259045"/>
    <xdr:sp macro="" textlink="">
      <xdr:nvSpPr>
        <xdr:cNvPr id="440" name="【保健センター・保健所】&#10;有形固定資産減価償却率最小値テキスト"/>
        <xdr:cNvSpPr txBox="1"/>
      </xdr:nvSpPr>
      <xdr:spPr>
        <a:xfrm>
          <a:off x="16408400" y="1087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23</xdr:col>
      <xdr:colOff>428625</xdr:colOff>
      <xdr:row>63</xdr:row>
      <xdr:rowOff>70866</xdr:rowOff>
    </xdr:from>
    <xdr:to>
      <xdr:col>23</xdr:col>
      <xdr:colOff>606425</xdr:colOff>
      <xdr:row>63</xdr:row>
      <xdr:rowOff>70866</xdr:rowOff>
    </xdr:to>
    <xdr:cxnSp macro="">
      <xdr:nvCxnSpPr>
        <xdr:cNvPr id="441" name="直線コネクタ 440"/>
        <xdr:cNvCxnSpPr/>
      </xdr:nvCxnSpPr>
      <xdr:spPr>
        <a:xfrm>
          <a:off x="16230600" y="1087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49547</xdr:rowOff>
    </xdr:from>
    <xdr:ext cx="405111" cy="259045"/>
    <xdr:sp macro="" textlink="">
      <xdr:nvSpPr>
        <xdr:cNvPr id="442" name="【保健センター・保健所】&#10;有形固定資産減価償却率最大値テキスト"/>
        <xdr:cNvSpPr txBox="1"/>
      </xdr:nvSpPr>
      <xdr:spPr>
        <a:xfrm>
          <a:off x="16408400" y="965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428625</xdr:colOff>
      <xdr:row>57</xdr:row>
      <xdr:rowOff>102870</xdr:rowOff>
    </xdr:from>
    <xdr:to>
      <xdr:col>23</xdr:col>
      <xdr:colOff>606425</xdr:colOff>
      <xdr:row>57</xdr:row>
      <xdr:rowOff>102870</xdr:rowOff>
    </xdr:to>
    <xdr:cxnSp macro="">
      <xdr:nvCxnSpPr>
        <xdr:cNvPr id="443" name="直線コネクタ 442"/>
        <xdr:cNvCxnSpPr/>
      </xdr:nvCxnSpPr>
      <xdr:spPr>
        <a:xfrm>
          <a:off x="16230600" y="987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3065</xdr:rowOff>
    </xdr:from>
    <xdr:ext cx="405111" cy="259045"/>
    <xdr:sp macro="" textlink="">
      <xdr:nvSpPr>
        <xdr:cNvPr id="444" name="【保健センター・保健所】&#10;有形固定資産減価償却率平均値テキスト"/>
        <xdr:cNvSpPr txBox="1"/>
      </xdr:nvSpPr>
      <xdr:spPr>
        <a:xfrm>
          <a:off x="16408400" y="10461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24638</xdr:rowOff>
    </xdr:from>
    <xdr:to>
      <xdr:col>23</xdr:col>
      <xdr:colOff>568325</xdr:colOff>
      <xdr:row>61</xdr:row>
      <xdr:rowOff>126238</xdr:rowOff>
    </xdr:to>
    <xdr:sp macro="" textlink="">
      <xdr:nvSpPr>
        <xdr:cNvPr id="445" name="フローチャート : 判断 444"/>
        <xdr:cNvSpPr/>
      </xdr:nvSpPr>
      <xdr:spPr>
        <a:xfrm>
          <a:off x="162687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6" name="テキスト ボックス 4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7" name="テキスト ボックス 4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8" name="テキスト ボックス 4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9" name="テキスト ボックス 4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0" name="テキスト ボックス 4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159512</xdr:rowOff>
    </xdr:from>
    <xdr:to>
      <xdr:col>23</xdr:col>
      <xdr:colOff>568325</xdr:colOff>
      <xdr:row>59</xdr:row>
      <xdr:rowOff>89662</xdr:rowOff>
    </xdr:to>
    <xdr:sp macro="" textlink="">
      <xdr:nvSpPr>
        <xdr:cNvPr id="451" name="円/楕円 450"/>
        <xdr:cNvSpPr/>
      </xdr:nvSpPr>
      <xdr:spPr>
        <a:xfrm>
          <a:off x="16268700" y="101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10939</xdr:rowOff>
    </xdr:from>
    <xdr:ext cx="405111" cy="259045"/>
    <xdr:sp macro="" textlink="">
      <xdr:nvSpPr>
        <xdr:cNvPr id="452" name="【保健センター・保健所】&#10;有形固定資産減価償却率該当値テキスト"/>
        <xdr:cNvSpPr txBox="1"/>
      </xdr:nvSpPr>
      <xdr:spPr>
        <a:xfrm>
          <a:off x="16408400" y="995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53" name="正方形/長方形 452"/>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4" name="正方形/長方形 4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5" name="正方形/長方形 4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6" name="正方形/長方形 4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7" name="正方形/長方形 4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8" name="正方形/長方形 4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9" name="正方形/長方形 4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60" name="正方形/長方形 459"/>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1" name="テキスト ボックス 4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2" name="直線コネクタ 4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63" name="テキスト ボックス 46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64" name="直線コネクタ 46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65" name="テキスト ボックス 46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66" name="直線コネクタ 46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67" name="テキスト ボックス 46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68" name="直線コネクタ 46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69" name="テキスト ボックス 46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70" name="直線コネクタ 46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71" name="テキスト ボックス 47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72" name="直線コネクタ 47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73" name="テキスト ボックス 47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74" name="直線コネクタ 47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75" name="テキスト ボックス 47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6" name="直線コネクタ 4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7" name="テキスト ボックス 4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78"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16328</xdr:rowOff>
    </xdr:from>
    <xdr:to>
      <xdr:col>32</xdr:col>
      <xdr:colOff>186689</xdr:colOff>
      <xdr:row>65</xdr:row>
      <xdr:rowOff>40822</xdr:rowOff>
    </xdr:to>
    <xdr:cxnSp macro="">
      <xdr:nvCxnSpPr>
        <xdr:cNvPr id="479" name="直線コネクタ 478"/>
        <xdr:cNvCxnSpPr/>
      </xdr:nvCxnSpPr>
      <xdr:spPr>
        <a:xfrm flipV="1">
          <a:off x="22160864" y="9617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65</xdr:row>
      <xdr:rowOff>44649</xdr:rowOff>
    </xdr:from>
    <xdr:ext cx="469744" cy="259045"/>
    <xdr:sp macro="" textlink="">
      <xdr:nvSpPr>
        <xdr:cNvPr id="480" name="【保健センター・保健所】&#10;一人当たり面積最小値テキスト"/>
        <xdr:cNvSpPr txBox="1"/>
      </xdr:nvSpPr>
      <xdr:spPr>
        <a:xfrm>
          <a:off x="22250400" y="1118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65</xdr:row>
      <xdr:rowOff>40822</xdr:rowOff>
    </xdr:from>
    <xdr:to>
      <xdr:col>32</xdr:col>
      <xdr:colOff>276225</xdr:colOff>
      <xdr:row>65</xdr:row>
      <xdr:rowOff>40822</xdr:rowOff>
    </xdr:to>
    <xdr:cxnSp macro="">
      <xdr:nvCxnSpPr>
        <xdr:cNvPr id="481" name="直線コネクタ 480"/>
        <xdr:cNvCxnSpPr/>
      </xdr:nvCxnSpPr>
      <xdr:spPr>
        <a:xfrm>
          <a:off x="22072600" y="1118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134455</xdr:rowOff>
    </xdr:from>
    <xdr:ext cx="469744" cy="259045"/>
    <xdr:sp macro="" textlink="">
      <xdr:nvSpPr>
        <xdr:cNvPr id="482" name="【保健センター・保健所】&#10;一人当たり面積最大値テキスト"/>
        <xdr:cNvSpPr txBox="1"/>
      </xdr:nvSpPr>
      <xdr:spPr>
        <a:xfrm>
          <a:off x="222504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0.111</a:t>
          </a:r>
          <a:endParaRPr kumimoji="1" lang="ja-JP" altLang="en-US" sz="1000" b="1">
            <a:latin typeface="ＭＳ Ｐゴシック"/>
          </a:endParaRPr>
        </a:p>
      </xdr:txBody>
    </xdr:sp>
    <xdr:clientData/>
  </xdr:oneCellAnchor>
  <xdr:twoCellAnchor>
    <xdr:from>
      <xdr:col>32</xdr:col>
      <xdr:colOff>98425</xdr:colOff>
      <xdr:row>56</xdr:row>
      <xdr:rowOff>16328</xdr:rowOff>
    </xdr:from>
    <xdr:to>
      <xdr:col>32</xdr:col>
      <xdr:colOff>276225</xdr:colOff>
      <xdr:row>56</xdr:row>
      <xdr:rowOff>16328</xdr:rowOff>
    </xdr:to>
    <xdr:cxnSp macro="">
      <xdr:nvCxnSpPr>
        <xdr:cNvPr id="483" name="直線コネクタ 482"/>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159855</xdr:rowOff>
    </xdr:from>
    <xdr:ext cx="469744" cy="259045"/>
    <xdr:sp macro="" textlink="">
      <xdr:nvSpPr>
        <xdr:cNvPr id="484" name="【保健センター・保健所】&#10;一人当たり面積平均値テキスト"/>
        <xdr:cNvSpPr txBox="1"/>
      </xdr:nvSpPr>
      <xdr:spPr>
        <a:xfrm>
          <a:off x="222504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136978</xdr:rowOff>
    </xdr:from>
    <xdr:to>
      <xdr:col>32</xdr:col>
      <xdr:colOff>238125</xdr:colOff>
      <xdr:row>62</xdr:row>
      <xdr:rowOff>67128</xdr:rowOff>
    </xdr:to>
    <xdr:sp macro="" textlink="">
      <xdr:nvSpPr>
        <xdr:cNvPr id="485" name="フローチャート : 判断 484"/>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6" name="テキスト ボックス 4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7" name="テキスト ボックス 4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8" name="テキスト ボックス 4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9" name="テキスト ボックス 4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0" name="テキスト ボックス 4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61</xdr:row>
      <xdr:rowOff>136978</xdr:rowOff>
    </xdr:from>
    <xdr:to>
      <xdr:col>32</xdr:col>
      <xdr:colOff>238125</xdr:colOff>
      <xdr:row>62</xdr:row>
      <xdr:rowOff>67128</xdr:rowOff>
    </xdr:to>
    <xdr:sp macro="" textlink="">
      <xdr:nvSpPr>
        <xdr:cNvPr id="491" name="円/楕円 490"/>
        <xdr:cNvSpPr/>
      </xdr:nvSpPr>
      <xdr:spPr>
        <a:xfrm>
          <a:off x="221107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115405</xdr:rowOff>
    </xdr:from>
    <xdr:ext cx="469744" cy="259045"/>
    <xdr:sp macro="" textlink="">
      <xdr:nvSpPr>
        <xdr:cNvPr id="492" name="【保健センター・保健所】&#10;一人当たり面積該当値テキスト"/>
        <xdr:cNvSpPr txBox="1"/>
      </xdr:nvSpPr>
      <xdr:spPr>
        <a:xfrm>
          <a:off x="22250400" y="105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93" name="正方形/長方形 492"/>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500" name="正方形/長方形 499"/>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1" name="テキスト ボックス 5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2" name="直線コネクタ 5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03" name="テキスト ボックス 50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04" name="直線コネクタ 50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05" name="テキスト ボックス 50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06" name="直線コネクタ 50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07" name="テキスト ボックス 50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08" name="直線コネクタ 50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09" name="テキスト ボックス 50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10" name="直線コネクタ 50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11" name="テキスト ボックス 51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2" name="直線コネクタ 5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13" name="テキスト ボックス 51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514"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47244</xdr:rowOff>
    </xdr:from>
    <xdr:to>
      <xdr:col>23</xdr:col>
      <xdr:colOff>516889</xdr:colOff>
      <xdr:row>86</xdr:row>
      <xdr:rowOff>124968</xdr:rowOff>
    </xdr:to>
    <xdr:cxnSp macro="">
      <xdr:nvCxnSpPr>
        <xdr:cNvPr id="515" name="直線コネクタ 514"/>
        <xdr:cNvCxnSpPr/>
      </xdr:nvCxnSpPr>
      <xdr:spPr>
        <a:xfrm flipV="1">
          <a:off x="16318864" y="13420344"/>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128795</xdr:rowOff>
    </xdr:from>
    <xdr:ext cx="405111" cy="259045"/>
    <xdr:sp macro="" textlink="">
      <xdr:nvSpPr>
        <xdr:cNvPr id="516" name="【消防施設】&#10;有形固定資産減価償却率最小値テキスト"/>
        <xdr:cNvSpPr txBox="1"/>
      </xdr:nvSpPr>
      <xdr:spPr>
        <a:xfrm>
          <a:off x="16408400" y="1487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23</xdr:col>
      <xdr:colOff>428625</xdr:colOff>
      <xdr:row>86</xdr:row>
      <xdr:rowOff>124968</xdr:rowOff>
    </xdr:from>
    <xdr:to>
      <xdr:col>23</xdr:col>
      <xdr:colOff>606425</xdr:colOff>
      <xdr:row>86</xdr:row>
      <xdr:rowOff>124968</xdr:rowOff>
    </xdr:to>
    <xdr:cxnSp macro="">
      <xdr:nvCxnSpPr>
        <xdr:cNvPr id="517" name="直線コネクタ 516"/>
        <xdr:cNvCxnSpPr/>
      </xdr:nvCxnSpPr>
      <xdr:spPr>
        <a:xfrm>
          <a:off x="16230600" y="1486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165371</xdr:rowOff>
    </xdr:from>
    <xdr:ext cx="405111" cy="259045"/>
    <xdr:sp macro="" textlink="">
      <xdr:nvSpPr>
        <xdr:cNvPr id="518" name="【消防施設】&#10;有形固定資産減価償却率最大値テキスト"/>
        <xdr:cNvSpPr txBox="1"/>
      </xdr:nvSpPr>
      <xdr:spPr>
        <a:xfrm>
          <a:off x="16408400" y="1319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23</xdr:col>
      <xdr:colOff>428625</xdr:colOff>
      <xdr:row>78</xdr:row>
      <xdr:rowOff>47244</xdr:rowOff>
    </xdr:from>
    <xdr:to>
      <xdr:col>23</xdr:col>
      <xdr:colOff>606425</xdr:colOff>
      <xdr:row>78</xdr:row>
      <xdr:rowOff>47244</xdr:rowOff>
    </xdr:to>
    <xdr:cxnSp macro="">
      <xdr:nvCxnSpPr>
        <xdr:cNvPr id="519" name="直線コネクタ 518"/>
        <xdr:cNvCxnSpPr/>
      </xdr:nvCxnSpPr>
      <xdr:spPr>
        <a:xfrm>
          <a:off x="16230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135907</xdr:rowOff>
    </xdr:from>
    <xdr:ext cx="405111" cy="259045"/>
    <xdr:sp macro="" textlink="">
      <xdr:nvSpPr>
        <xdr:cNvPr id="520" name="【消防施設】&#10;有形固定資産減価償却率平均値テキスト"/>
        <xdr:cNvSpPr txBox="1"/>
      </xdr:nvSpPr>
      <xdr:spPr>
        <a:xfrm>
          <a:off x="16408400" y="14194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113030</xdr:rowOff>
    </xdr:from>
    <xdr:to>
      <xdr:col>23</xdr:col>
      <xdr:colOff>568325</xdr:colOff>
      <xdr:row>84</xdr:row>
      <xdr:rowOff>43180</xdr:rowOff>
    </xdr:to>
    <xdr:sp macro="" textlink="">
      <xdr:nvSpPr>
        <xdr:cNvPr id="521" name="フローチャート : 判断 520"/>
        <xdr:cNvSpPr/>
      </xdr:nvSpPr>
      <xdr:spPr>
        <a:xfrm>
          <a:off x="16268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2" name="テキスト ボックス 5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3" name="テキスト ボックス 5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4" name="テキスト ボックス 5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5" name="テキスト ボックス 5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6" name="テキスト ボックス 5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86</xdr:row>
      <xdr:rowOff>74168</xdr:rowOff>
    </xdr:from>
    <xdr:to>
      <xdr:col>23</xdr:col>
      <xdr:colOff>568325</xdr:colOff>
      <xdr:row>87</xdr:row>
      <xdr:rowOff>4318</xdr:rowOff>
    </xdr:to>
    <xdr:sp macro="" textlink="">
      <xdr:nvSpPr>
        <xdr:cNvPr id="527" name="円/楕円 526"/>
        <xdr:cNvSpPr/>
      </xdr:nvSpPr>
      <xdr:spPr>
        <a:xfrm>
          <a:off x="16268700" y="1481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85</xdr:row>
      <xdr:rowOff>160545</xdr:rowOff>
    </xdr:from>
    <xdr:ext cx="405111" cy="259045"/>
    <xdr:sp macro="" textlink="">
      <xdr:nvSpPr>
        <xdr:cNvPr id="528" name="【消防施設】&#10;有形固定資産減価償却率該当値テキスト"/>
        <xdr:cNvSpPr txBox="1"/>
      </xdr:nvSpPr>
      <xdr:spPr>
        <a:xfrm>
          <a:off x="16408400" y="14733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529" name="正方形/長方形 528"/>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0" name="正方形/長方形 5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1" name="正方形/長方形 5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2" name="正方形/長方形 5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3" name="正方形/長方形 5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4" name="正方形/長方形 5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5" name="正方形/長方形 5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536" name="正方形/長方形 535"/>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7" name="テキスト ボックス 5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8" name="直線コネクタ 5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39" name="テキスト ボックス 538"/>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540" name="直線コネクタ 53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41" name="テキスト ボックス 54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42" name="直線コネクタ 54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43" name="テキスト ボックス 54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44" name="直線コネクタ 54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45" name="テキスト ボックス 54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46" name="直線コネクタ 54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47" name="テキスト ボックス 54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48" name="直線コネクタ 54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49" name="テキスト ボックス 54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0.110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50" name="直線コネクタ 54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51" name="テキスト ボックス 55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2" name="直線コネクタ 5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3" name="テキスト ボックス 5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54"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70757</xdr:rowOff>
    </xdr:from>
    <xdr:to>
      <xdr:col>32</xdr:col>
      <xdr:colOff>186689</xdr:colOff>
      <xdr:row>86</xdr:row>
      <xdr:rowOff>38100</xdr:rowOff>
    </xdr:to>
    <xdr:cxnSp macro="">
      <xdr:nvCxnSpPr>
        <xdr:cNvPr id="555" name="直線コネクタ 554"/>
        <xdr:cNvCxnSpPr/>
      </xdr:nvCxnSpPr>
      <xdr:spPr>
        <a:xfrm flipV="1">
          <a:off x="22160864" y="134438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556"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557" name="直線コネクタ 556"/>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17434</xdr:rowOff>
    </xdr:from>
    <xdr:ext cx="469744" cy="259045"/>
    <xdr:sp macro="" textlink="">
      <xdr:nvSpPr>
        <xdr:cNvPr id="558" name="【消防施設】&#10;一人当たり面積最大値テキスト"/>
        <xdr:cNvSpPr txBox="1"/>
      </xdr:nvSpPr>
      <xdr:spPr>
        <a:xfrm>
          <a:off x="222504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32</xdr:col>
      <xdr:colOff>98425</xdr:colOff>
      <xdr:row>78</xdr:row>
      <xdr:rowOff>70757</xdr:rowOff>
    </xdr:from>
    <xdr:to>
      <xdr:col>32</xdr:col>
      <xdr:colOff>276225</xdr:colOff>
      <xdr:row>78</xdr:row>
      <xdr:rowOff>70757</xdr:rowOff>
    </xdr:to>
    <xdr:cxnSp macro="">
      <xdr:nvCxnSpPr>
        <xdr:cNvPr id="559" name="直線コネクタ 558"/>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80027</xdr:rowOff>
    </xdr:from>
    <xdr:ext cx="469744" cy="259045"/>
    <xdr:sp macro="" textlink="">
      <xdr:nvSpPr>
        <xdr:cNvPr id="560" name="【消防施設】&#10;一人当たり面積平均値テキスト"/>
        <xdr:cNvSpPr txBox="1"/>
      </xdr:nvSpPr>
      <xdr:spPr>
        <a:xfrm>
          <a:off x="22250400" y="13796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0.102</a:t>
          </a:r>
          <a:endParaRPr kumimoji="1" lang="ja-JP" altLang="en-US" sz="1000" b="1">
            <a:solidFill>
              <a:srgbClr val="000080"/>
            </a:solidFill>
            <a:latin typeface="ＭＳ Ｐゴシック"/>
          </a:endParaRPr>
        </a:p>
      </xdr:txBody>
    </xdr:sp>
    <xdr:clientData/>
  </xdr:oneCellAnchor>
  <xdr:twoCellAnchor>
    <xdr:from>
      <xdr:col>32</xdr:col>
      <xdr:colOff>136525</xdr:colOff>
      <xdr:row>80</xdr:row>
      <xdr:rowOff>101600</xdr:rowOff>
    </xdr:from>
    <xdr:to>
      <xdr:col>32</xdr:col>
      <xdr:colOff>238125</xdr:colOff>
      <xdr:row>81</xdr:row>
      <xdr:rowOff>31750</xdr:rowOff>
    </xdr:to>
    <xdr:sp macro="" textlink="">
      <xdr:nvSpPr>
        <xdr:cNvPr id="561" name="フローチャート : 判断 560"/>
        <xdr:cNvSpPr/>
      </xdr:nvSpPr>
      <xdr:spPr>
        <a:xfrm>
          <a:off x="22110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62" name="テキスト ボックス 5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3" name="テキスト ボックス 5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4" name="テキスト ボックス 5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5" name="テキスト ボックス 5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6" name="テキスト ボックス 5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19957</xdr:rowOff>
    </xdr:from>
    <xdr:to>
      <xdr:col>32</xdr:col>
      <xdr:colOff>238125</xdr:colOff>
      <xdr:row>78</xdr:row>
      <xdr:rowOff>121557</xdr:rowOff>
    </xdr:to>
    <xdr:sp macro="" textlink="">
      <xdr:nvSpPr>
        <xdr:cNvPr id="567" name="円/楕円 566"/>
        <xdr:cNvSpPr/>
      </xdr:nvSpPr>
      <xdr:spPr>
        <a:xfrm>
          <a:off x="221107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144434</xdr:rowOff>
    </xdr:from>
    <xdr:ext cx="469744" cy="259045"/>
    <xdr:sp macro="" textlink="">
      <xdr:nvSpPr>
        <xdr:cNvPr id="568" name="【消防施設】&#10;一人当たり面積該当値テキスト"/>
        <xdr:cNvSpPr txBox="1"/>
      </xdr:nvSpPr>
      <xdr:spPr>
        <a:xfrm>
          <a:off x="22250400" y="1334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69" name="正方形/長方形 568"/>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0" name="正方形/長方形 5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1" name="正方形/長方形 5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2" name="正方形/長方形 5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3" name="正方形/長方形 5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4" name="正方形/長方形 5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5" name="正方形/長方形 5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76" name="正方形/長方形 575"/>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7" name="テキスト ボックス 57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8" name="直線コネクタ 57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9" name="テキスト ボックス 57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80" name="直線コネクタ 57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81" name="テキスト ボックス 58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82" name="直線コネクタ 58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83" name="テキスト ボックス 58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84" name="直線コネクタ 58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85" name="テキスト ボックス 58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86" name="直線コネクタ 58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87" name="テキスト ボックス 58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8" name="直線コネクタ 58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89" name="テキスト ボックス 58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90"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23622</xdr:rowOff>
    </xdr:from>
    <xdr:to>
      <xdr:col>23</xdr:col>
      <xdr:colOff>516889</xdr:colOff>
      <xdr:row>106</xdr:row>
      <xdr:rowOff>149352</xdr:rowOff>
    </xdr:to>
    <xdr:cxnSp macro="">
      <xdr:nvCxnSpPr>
        <xdr:cNvPr id="591" name="直線コネクタ 590"/>
        <xdr:cNvCxnSpPr/>
      </xdr:nvCxnSpPr>
      <xdr:spPr>
        <a:xfrm flipV="1">
          <a:off x="16318864" y="1734007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153179</xdr:rowOff>
    </xdr:from>
    <xdr:ext cx="405111" cy="259045"/>
    <xdr:sp macro="" textlink="">
      <xdr:nvSpPr>
        <xdr:cNvPr id="592" name="【庁舎】&#10;有形固定資産減価償却率最小値テキスト"/>
        <xdr:cNvSpPr txBox="1"/>
      </xdr:nvSpPr>
      <xdr:spPr>
        <a:xfrm>
          <a:off x="16408400" y="18326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23</xdr:col>
      <xdr:colOff>428625</xdr:colOff>
      <xdr:row>106</xdr:row>
      <xdr:rowOff>149352</xdr:rowOff>
    </xdr:from>
    <xdr:to>
      <xdr:col>23</xdr:col>
      <xdr:colOff>606425</xdr:colOff>
      <xdr:row>106</xdr:row>
      <xdr:rowOff>149352</xdr:rowOff>
    </xdr:to>
    <xdr:cxnSp macro="">
      <xdr:nvCxnSpPr>
        <xdr:cNvPr id="593" name="直線コネクタ 592"/>
        <xdr:cNvCxnSpPr/>
      </xdr:nvCxnSpPr>
      <xdr:spPr>
        <a:xfrm>
          <a:off x="16230600" y="18323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141749</xdr:rowOff>
    </xdr:from>
    <xdr:ext cx="405111" cy="259045"/>
    <xdr:sp macro="" textlink="">
      <xdr:nvSpPr>
        <xdr:cNvPr id="594" name="【庁舎】&#10;有形固定資産減価償却率最大値テキスト"/>
        <xdr:cNvSpPr txBox="1"/>
      </xdr:nvSpPr>
      <xdr:spPr>
        <a:xfrm>
          <a:off x="16408400" y="1711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67.4</a:t>
          </a:r>
          <a:endParaRPr kumimoji="1" lang="ja-JP" altLang="en-US" sz="1000" b="1">
            <a:latin typeface="ＭＳ Ｐゴシック"/>
          </a:endParaRPr>
        </a:p>
      </xdr:txBody>
    </xdr:sp>
    <xdr:clientData/>
  </xdr:oneCellAnchor>
  <xdr:twoCellAnchor>
    <xdr:from>
      <xdr:col>23</xdr:col>
      <xdr:colOff>428625</xdr:colOff>
      <xdr:row>101</xdr:row>
      <xdr:rowOff>23622</xdr:rowOff>
    </xdr:from>
    <xdr:to>
      <xdr:col>23</xdr:col>
      <xdr:colOff>606425</xdr:colOff>
      <xdr:row>101</xdr:row>
      <xdr:rowOff>23622</xdr:rowOff>
    </xdr:to>
    <xdr:cxnSp macro="">
      <xdr:nvCxnSpPr>
        <xdr:cNvPr id="595" name="直線コネクタ 594"/>
        <xdr:cNvCxnSpPr/>
      </xdr:nvCxnSpPr>
      <xdr:spPr>
        <a:xfrm>
          <a:off x="16230600" y="1734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81551</xdr:rowOff>
    </xdr:from>
    <xdr:ext cx="405111" cy="259045"/>
    <xdr:sp macro="" textlink="">
      <xdr:nvSpPr>
        <xdr:cNvPr id="596" name="【庁舎】&#10;有形固定資産減価償却率平均値テキスト"/>
        <xdr:cNvSpPr txBox="1"/>
      </xdr:nvSpPr>
      <xdr:spPr>
        <a:xfrm>
          <a:off x="16408400" y="1791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103124</xdr:rowOff>
    </xdr:from>
    <xdr:to>
      <xdr:col>23</xdr:col>
      <xdr:colOff>568325</xdr:colOff>
      <xdr:row>105</xdr:row>
      <xdr:rowOff>33274</xdr:rowOff>
    </xdr:to>
    <xdr:sp macro="" textlink="">
      <xdr:nvSpPr>
        <xdr:cNvPr id="597" name="フローチャート : 判断 596"/>
        <xdr:cNvSpPr/>
      </xdr:nvSpPr>
      <xdr:spPr>
        <a:xfrm>
          <a:off x="162687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8" name="テキスト ボックス 59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9" name="テキスト ボックス 59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0" name="テキスト ボックス 59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1" name="テキスト ボックス 60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2" name="テキスト ボックス 60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103</xdr:row>
      <xdr:rowOff>4826</xdr:rowOff>
    </xdr:from>
    <xdr:to>
      <xdr:col>23</xdr:col>
      <xdr:colOff>568325</xdr:colOff>
      <xdr:row>103</xdr:row>
      <xdr:rowOff>106426</xdr:rowOff>
    </xdr:to>
    <xdr:sp macro="" textlink="">
      <xdr:nvSpPr>
        <xdr:cNvPr id="603" name="円/楕円 602"/>
        <xdr:cNvSpPr/>
      </xdr:nvSpPr>
      <xdr:spPr>
        <a:xfrm>
          <a:off x="16268700" y="176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27703</xdr:rowOff>
    </xdr:from>
    <xdr:ext cx="405111" cy="259045"/>
    <xdr:sp macro="" textlink="">
      <xdr:nvSpPr>
        <xdr:cNvPr id="604" name="【庁舎】&#10;有形固定資産減価償却率該当値テキスト"/>
        <xdr:cNvSpPr txBox="1"/>
      </xdr:nvSpPr>
      <xdr:spPr>
        <a:xfrm>
          <a:off x="16408400" y="1751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605" name="正方形/長方形 604"/>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6" name="正方形/長方形 6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7" name="正方形/長方形 6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8" name="正方形/長方形 6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9" name="正方形/長方形 6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0" name="正方形/長方形 6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1" name="正方形/長方形 6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612" name="正方形/長方形 611"/>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3" name="テキスト ボックス 6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4" name="直線コネクタ 6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5" name="テキスト ボックス 61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16" name="直線コネクタ 61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17" name="テキスト ボックス 61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18" name="直線コネクタ 61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19" name="テキスト ボックス 61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20" name="直線コネクタ 61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21" name="テキスト ボックス 62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22" name="直線コネクタ 62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23" name="テキスト ボックス 62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4" name="直線コネクタ 6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5" name="テキスト ボックス 6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626"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102</xdr:row>
      <xdr:rowOff>39624</xdr:rowOff>
    </xdr:from>
    <xdr:to>
      <xdr:col>32</xdr:col>
      <xdr:colOff>186689</xdr:colOff>
      <xdr:row>108</xdr:row>
      <xdr:rowOff>149352</xdr:rowOff>
    </xdr:to>
    <xdr:cxnSp macro="">
      <xdr:nvCxnSpPr>
        <xdr:cNvPr id="627" name="直線コネクタ 626"/>
        <xdr:cNvCxnSpPr/>
      </xdr:nvCxnSpPr>
      <xdr:spPr>
        <a:xfrm flipV="1">
          <a:off x="22160864" y="1752752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153179</xdr:rowOff>
    </xdr:from>
    <xdr:ext cx="469744" cy="259045"/>
    <xdr:sp macro="" textlink="">
      <xdr:nvSpPr>
        <xdr:cNvPr id="628" name="【庁舎】&#10;一人当たり面積最小値テキスト"/>
        <xdr:cNvSpPr txBox="1"/>
      </xdr:nvSpPr>
      <xdr:spPr>
        <a:xfrm>
          <a:off x="22250400" y="1866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0.184</a:t>
          </a:r>
          <a:endParaRPr kumimoji="1" lang="ja-JP" altLang="en-US" sz="1000" b="1">
            <a:latin typeface="ＭＳ Ｐゴシック"/>
          </a:endParaRPr>
        </a:p>
      </xdr:txBody>
    </xdr:sp>
    <xdr:clientData/>
  </xdr:oneCellAnchor>
  <xdr:twoCellAnchor>
    <xdr:from>
      <xdr:col>32</xdr:col>
      <xdr:colOff>98425</xdr:colOff>
      <xdr:row>108</xdr:row>
      <xdr:rowOff>149352</xdr:rowOff>
    </xdr:from>
    <xdr:to>
      <xdr:col>32</xdr:col>
      <xdr:colOff>276225</xdr:colOff>
      <xdr:row>108</xdr:row>
      <xdr:rowOff>149352</xdr:rowOff>
    </xdr:to>
    <xdr:cxnSp macro="">
      <xdr:nvCxnSpPr>
        <xdr:cNvPr id="629" name="直線コネクタ 628"/>
        <xdr:cNvCxnSpPr/>
      </xdr:nvCxnSpPr>
      <xdr:spPr>
        <a:xfrm>
          <a:off x="22072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157751</xdr:rowOff>
    </xdr:from>
    <xdr:ext cx="469744" cy="259045"/>
    <xdr:sp macro="" textlink="">
      <xdr:nvSpPr>
        <xdr:cNvPr id="630" name="【庁舎】&#10;一人当たり面積最大値テキスト"/>
        <xdr:cNvSpPr txBox="1"/>
      </xdr:nvSpPr>
      <xdr:spPr>
        <a:xfrm>
          <a:off x="22250400" y="1730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0.433</a:t>
          </a:r>
          <a:endParaRPr kumimoji="1" lang="ja-JP" altLang="en-US" sz="1000" b="1">
            <a:latin typeface="ＭＳ Ｐゴシック"/>
          </a:endParaRPr>
        </a:p>
      </xdr:txBody>
    </xdr:sp>
    <xdr:clientData/>
  </xdr:oneCellAnchor>
  <xdr:twoCellAnchor>
    <xdr:from>
      <xdr:col>32</xdr:col>
      <xdr:colOff>98425</xdr:colOff>
      <xdr:row>102</xdr:row>
      <xdr:rowOff>39624</xdr:rowOff>
    </xdr:from>
    <xdr:to>
      <xdr:col>32</xdr:col>
      <xdr:colOff>276225</xdr:colOff>
      <xdr:row>102</xdr:row>
      <xdr:rowOff>39624</xdr:rowOff>
    </xdr:to>
    <xdr:cxnSp macro="">
      <xdr:nvCxnSpPr>
        <xdr:cNvPr id="631" name="直線コネクタ 630"/>
        <xdr:cNvCxnSpPr/>
      </xdr:nvCxnSpPr>
      <xdr:spPr>
        <a:xfrm>
          <a:off x="22072600" y="1752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143273</xdr:rowOff>
    </xdr:from>
    <xdr:ext cx="469744" cy="259045"/>
    <xdr:sp macro="" textlink="">
      <xdr:nvSpPr>
        <xdr:cNvPr id="632" name="【庁舎】&#10;一人当たり面積平均値テキスト"/>
        <xdr:cNvSpPr txBox="1"/>
      </xdr:nvSpPr>
      <xdr:spPr>
        <a:xfrm>
          <a:off x="22250400" y="18145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164846</xdr:rowOff>
    </xdr:from>
    <xdr:to>
      <xdr:col>32</xdr:col>
      <xdr:colOff>238125</xdr:colOff>
      <xdr:row>106</xdr:row>
      <xdr:rowOff>94996</xdr:rowOff>
    </xdr:to>
    <xdr:sp macro="" textlink="">
      <xdr:nvSpPr>
        <xdr:cNvPr id="633" name="フローチャート : 判断 632"/>
        <xdr:cNvSpPr/>
      </xdr:nvSpPr>
      <xdr:spPr>
        <a:xfrm>
          <a:off x="22110700" y="1816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4" name="テキスト ボックス 6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5" name="テキスト ボックス 6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6" name="テキスト ボックス 6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7" name="テキスト ボックス 6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8" name="テキスト ボックス 6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105</xdr:row>
      <xdr:rowOff>128270</xdr:rowOff>
    </xdr:from>
    <xdr:to>
      <xdr:col>32</xdr:col>
      <xdr:colOff>238125</xdr:colOff>
      <xdr:row>106</xdr:row>
      <xdr:rowOff>58420</xdr:rowOff>
    </xdr:to>
    <xdr:sp macro="" textlink="">
      <xdr:nvSpPr>
        <xdr:cNvPr id="639" name="円/楕円 638"/>
        <xdr:cNvSpPr/>
      </xdr:nvSpPr>
      <xdr:spPr>
        <a:xfrm>
          <a:off x="22110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151147</xdr:rowOff>
    </xdr:from>
    <xdr:ext cx="469744" cy="259045"/>
    <xdr:sp macro="" textlink="">
      <xdr:nvSpPr>
        <xdr:cNvPr id="640" name="【庁舎】&#10;一人当たり面積該当値テキスト"/>
        <xdr:cNvSpPr txBox="1"/>
      </xdr:nvSpPr>
      <xdr:spPr>
        <a:xfrm>
          <a:off x="22250400" y="179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0.290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641" name="正方形/長方形 640"/>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2" name="正方形/長方形 6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643" name="テキスト ボックス 642"/>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図書館及び消防施設において、中央施設の更新を平成２４年～２６年頃に行ったことから有形固定資産減価償却率の大幅な減少につながり、類似団体平均より１０％以上低い結果となった。</a:t>
          </a:r>
          <a:endParaRPr kumimoji="1" lang="en-US" altLang="ja-JP" sz="1400">
            <a:latin typeface="ＭＳ Ｐゴシック"/>
          </a:endParaRPr>
        </a:p>
        <a:p>
          <a:r>
            <a:rPr kumimoji="1" lang="ja-JP" altLang="en-US" sz="1400">
              <a:latin typeface="ＭＳ Ｐゴシック"/>
            </a:rPr>
            <a:t>平均以下のものについては、市民会館について大型の施設更新が先送りになったこともあり大幅な乖離が生じている。また、体育館・プールについては学校関連施設を中心に老朽化が進んでおり、償却期間を過ぎてしまっているものも存在する。</a:t>
          </a:r>
          <a:endParaRPr kumimoji="1" lang="en-US" altLang="ja-JP" sz="1400">
            <a:latin typeface="ＭＳ Ｐゴシック"/>
          </a:endParaRPr>
        </a:p>
        <a:p>
          <a:r>
            <a:rPr kumimoji="1" lang="ja-JP" altLang="en-US" sz="1400">
              <a:latin typeface="ＭＳ Ｐゴシック"/>
            </a:rPr>
            <a:t>用途廃止した体育館・プールなどは公共施設マネジメント計画に沿って施設の利活用や売却等の検討を進めている。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京都府福知山市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80,019
79,176
552.54
43,997,192
43,005,022
736,938
23,991,425
53,899,447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93.9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近年、法人税収の回復（</a:t>
          </a:r>
          <a:r>
            <a:rPr kumimoji="1" lang="en-US" altLang="ja-JP" sz="1300">
              <a:solidFill>
                <a:schemeClr val="dk1"/>
              </a:solidFill>
              <a:effectLst/>
              <a:latin typeface="+mn-lt"/>
              <a:ea typeface="+mn-ea"/>
              <a:cs typeface="+mn-cs"/>
            </a:rPr>
            <a:t>H24</a:t>
          </a:r>
          <a:r>
            <a:rPr kumimoji="1" lang="ja-JP" altLang="en-US" sz="1300">
              <a:solidFill>
                <a:schemeClr val="dk1"/>
              </a:solidFill>
              <a:effectLst/>
              <a:latin typeface="+mn-lt"/>
              <a:ea typeface="+mn-ea"/>
              <a:cs typeface="+mn-cs"/>
            </a:rPr>
            <a:t>より</a:t>
          </a:r>
          <a:r>
            <a:rPr kumimoji="1" lang="en-US" altLang="ja-JP" sz="1300">
              <a:solidFill>
                <a:schemeClr val="dk1"/>
              </a:solidFill>
              <a:effectLst/>
              <a:latin typeface="+mn-lt"/>
              <a:ea typeface="+mn-ea"/>
              <a:cs typeface="+mn-cs"/>
            </a:rPr>
            <a:t>3</a:t>
          </a:r>
          <a:r>
            <a:rPr kumimoji="1" lang="ja-JP" altLang="en-US" sz="1300">
              <a:solidFill>
                <a:schemeClr val="dk1"/>
              </a:solidFill>
              <a:effectLst/>
              <a:latin typeface="+mn-lt"/>
              <a:ea typeface="+mn-ea"/>
              <a:cs typeface="+mn-cs"/>
            </a:rPr>
            <a:t>年連続増加）により上昇傾向にある一方で大型投資による市債の元金償還が始まったことにより基準財政需要額が</a:t>
          </a:r>
          <a:r>
            <a:rPr kumimoji="1" lang="en-US" altLang="ja-JP" sz="1300">
              <a:solidFill>
                <a:schemeClr val="dk1"/>
              </a:solidFill>
              <a:effectLst/>
              <a:latin typeface="+mn-lt"/>
              <a:ea typeface="+mn-ea"/>
              <a:cs typeface="+mn-cs"/>
            </a:rPr>
            <a:t>H26</a:t>
          </a:r>
          <a:r>
            <a:rPr kumimoji="1" lang="ja-JP" altLang="en-US" sz="1300">
              <a:solidFill>
                <a:schemeClr val="dk1"/>
              </a:solidFill>
              <a:effectLst/>
              <a:latin typeface="+mn-lt"/>
              <a:ea typeface="+mn-ea"/>
              <a:cs typeface="+mn-cs"/>
            </a:rPr>
            <a:t>より増加に転じており、今後の財政力指数の低下が見込まれる。そのため行政改革をさらに推し進め平成</a:t>
          </a:r>
          <a:r>
            <a:rPr kumimoji="1" lang="en-US" altLang="ja-JP" sz="1300">
              <a:solidFill>
                <a:schemeClr val="dk1"/>
              </a:solidFill>
              <a:effectLst/>
              <a:latin typeface="+mn-lt"/>
              <a:ea typeface="+mn-ea"/>
              <a:cs typeface="+mn-cs"/>
            </a:rPr>
            <a:t>32</a:t>
          </a:r>
          <a:r>
            <a:rPr kumimoji="1" lang="ja-JP" altLang="en-US" sz="1300">
              <a:solidFill>
                <a:schemeClr val="dk1"/>
              </a:solidFill>
              <a:effectLst/>
              <a:latin typeface="+mn-lt"/>
              <a:ea typeface="+mn-ea"/>
              <a:cs typeface="+mn-cs"/>
            </a:rPr>
            <a:t>年度までに</a:t>
          </a:r>
          <a:r>
            <a:rPr kumimoji="1" lang="en-US" altLang="ja-JP" sz="1300">
              <a:solidFill>
                <a:schemeClr val="dk1"/>
              </a:solidFill>
              <a:effectLst/>
              <a:latin typeface="+mn-lt"/>
              <a:ea typeface="+mn-ea"/>
              <a:cs typeface="+mn-cs"/>
            </a:rPr>
            <a:t>9.1</a:t>
          </a:r>
          <a:r>
            <a:rPr kumimoji="1" lang="ja-JP" altLang="en-US" sz="1300">
              <a:solidFill>
                <a:schemeClr val="dk1"/>
              </a:solidFill>
              <a:effectLst/>
              <a:latin typeface="+mn-lt"/>
              <a:ea typeface="+mn-ea"/>
              <a:cs typeface="+mn-cs"/>
            </a:rPr>
            <a:t>億円の歳出削減を実施し財政基盤の強化に努める。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76200</xdr:rowOff>
    </xdr:to>
    <xdr:cxnSp macro="">
      <xdr:nvCxnSpPr>
        <xdr:cNvPr id="68" name="直線コネクタ 67"/>
        <xdr:cNvCxnSpPr/>
      </xdr:nvCxnSpPr>
      <xdr:spPr>
        <a:xfrm>
          <a:off x="41148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96308</xdr:rowOff>
    </xdr:to>
    <xdr:cxnSp macro="">
      <xdr:nvCxnSpPr>
        <xdr:cNvPr id="71" name="直線コネクタ 70"/>
        <xdr:cNvCxnSpPr/>
      </xdr:nvCxnSpPr>
      <xdr:spPr>
        <a:xfrm flipV="1">
          <a:off x="3225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96308</xdr:rowOff>
    </xdr:from>
    <xdr:to>
      <xdr:col>4</xdr:col>
      <xdr:colOff>482600</xdr:colOff>
      <xdr:row>41</xdr:row>
      <xdr:rowOff>116417</xdr:rowOff>
    </xdr:to>
    <xdr:cxnSp macro="">
      <xdr:nvCxnSpPr>
        <xdr:cNvPr id="74" name="直線コネクタ 73"/>
        <xdr:cNvCxnSpPr/>
      </xdr:nvCxnSpPr>
      <xdr:spPr>
        <a:xfrm flipV="1">
          <a:off x="2336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96308</xdr:rowOff>
    </xdr:from>
    <xdr:to>
      <xdr:col>3</xdr:col>
      <xdr:colOff>279400</xdr:colOff>
      <xdr:row>41</xdr:row>
      <xdr:rowOff>116417</xdr:rowOff>
    </xdr:to>
    <xdr:cxnSp macro="">
      <xdr:nvCxnSpPr>
        <xdr:cNvPr id="77" name="直線コネクタ 76"/>
        <xdr:cNvCxnSpPr/>
      </xdr:nvCxnSpPr>
      <xdr:spPr>
        <a:xfrm>
          <a:off x="1447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7" name="円/楕円 86"/>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41927</xdr:rowOff>
    </xdr:from>
    <xdr:ext cx="762000" cy="259045"/>
    <xdr:sp macro="" textlink="">
      <xdr:nvSpPr>
        <xdr:cNvPr id="88"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89" name="円/楕円 88"/>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90" name="テキスト ボックス 89"/>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45508</xdr:rowOff>
    </xdr:from>
    <xdr:to>
      <xdr:col>4</xdr:col>
      <xdr:colOff>533400</xdr:colOff>
      <xdr:row>41</xdr:row>
      <xdr:rowOff>147108</xdr:rowOff>
    </xdr:to>
    <xdr:sp macro="" textlink="">
      <xdr:nvSpPr>
        <xdr:cNvPr id="91" name="円/楕円 90"/>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131885</xdr:rowOff>
    </xdr:from>
    <xdr:ext cx="762000" cy="259045"/>
    <xdr:sp macro="" textlink="">
      <xdr:nvSpPr>
        <xdr:cNvPr id="92" name="テキスト ボックス 91"/>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65617</xdr:rowOff>
    </xdr:from>
    <xdr:to>
      <xdr:col>3</xdr:col>
      <xdr:colOff>330200</xdr:colOff>
      <xdr:row>41</xdr:row>
      <xdr:rowOff>167217</xdr:rowOff>
    </xdr:to>
    <xdr:sp macro="" textlink="">
      <xdr:nvSpPr>
        <xdr:cNvPr id="93" name="円/楕円 92"/>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151994</xdr:rowOff>
    </xdr:from>
    <xdr:ext cx="762000" cy="259045"/>
    <xdr:sp macro="" textlink="">
      <xdr:nvSpPr>
        <xdr:cNvPr id="94" name="テキスト ボックス 93"/>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45508</xdr:rowOff>
    </xdr:from>
    <xdr:to>
      <xdr:col>2</xdr:col>
      <xdr:colOff>127000</xdr:colOff>
      <xdr:row>41</xdr:row>
      <xdr:rowOff>147108</xdr:rowOff>
    </xdr:to>
    <xdr:sp macro="" textlink="">
      <xdr:nvSpPr>
        <xdr:cNvPr id="95" name="円/楕円 94"/>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131885</xdr:rowOff>
    </xdr:from>
    <xdr:ext cx="762000" cy="259045"/>
    <xdr:sp macro="" textlink="">
      <xdr:nvSpPr>
        <xdr:cNvPr id="96" name="テキスト ボックス 95"/>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扶助費や公債費、特別会計・企業会計への繰出しの増加により毎年悪化している。類似団体平均の</a:t>
          </a:r>
          <a:r>
            <a:rPr kumimoji="1" lang="en-US" altLang="ja-JP" sz="1300">
              <a:solidFill>
                <a:schemeClr val="dk1"/>
              </a:solidFill>
              <a:effectLst/>
              <a:latin typeface="+mn-lt"/>
              <a:ea typeface="+mn-ea"/>
              <a:cs typeface="+mn-cs"/>
            </a:rPr>
            <a:t>88.7%</a:t>
          </a:r>
          <a:r>
            <a:rPr kumimoji="1" lang="ja-JP" altLang="en-US" sz="1300">
              <a:solidFill>
                <a:schemeClr val="dk1"/>
              </a:solidFill>
              <a:effectLst/>
              <a:latin typeface="+mn-lt"/>
              <a:ea typeface="+mn-ea"/>
              <a:cs typeface="+mn-cs"/>
            </a:rPr>
            <a:t>よりも上回っているのも、公債費・補助費が類似団体よりも多いためである。今後は投資の節減と新規発行市債の償還年数の見直しにより公債費の削減を図っていく。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9253</xdr:rowOff>
    </xdr:from>
    <xdr:to>
      <xdr:col>7</xdr:col>
      <xdr:colOff>152400</xdr:colOff>
      <xdr:row>65</xdr:row>
      <xdr:rowOff>64407</xdr:rowOff>
    </xdr:to>
    <xdr:cxnSp macro="">
      <xdr:nvCxnSpPr>
        <xdr:cNvPr id="133" name="直線コネクタ 132"/>
        <xdr:cNvCxnSpPr/>
      </xdr:nvCxnSpPr>
      <xdr:spPr>
        <a:xfrm>
          <a:off x="4114800" y="11153503"/>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42108</xdr:rowOff>
    </xdr:from>
    <xdr:ext cx="762000" cy="259045"/>
    <xdr:sp macro="" textlink="">
      <xdr:nvSpPr>
        <xdr:cNvPr id="134" name="財政構造の弾力性平均値テキスト"/>
        <xdr:cNvSpPr txBox="1"/>
      </xdr:nvSpPr>
      <xdr:spPr>
        <a:xfrm>
          <a:off x="5041900" y="10672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131535</xdr:rowOff>
    </xdr:from>
    <xdr:to>
      <xdr:col>6</xdr:col>
      <xdr:colOff>0</xdr:colOff>
      <xdr:row>65</xdr:row>
      <xdr:rowOff>9253</xdr:rowOff>
    </xdr:to>
    <xdr:cxnSp macro="">
      <xdr:nvCxnSpPr>
        <xdr:cNvPr id="136" name="直線コネクタ 135"/>
        <xdr:cNvCxnSpPr/>
      </xdr:nvCxnSpPr>
      <xdr:spPr>
        <a:xfrm>
          <a:off x="3225800" y="10932885"/>
          <a:ext cx="889000" cy="22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117583</xdr:rowOff>
    </xdr:from>
    <xdr:ext cx="736600" cy="259045"/>
    <xdr:sp macro="" textlink="">
      <xdr:nvSpPr>
        <xdr:cNvPr id="138" name="テキスト ボックス 137"/>
        <xdr:cNvSpPr txBox="1"/>
      </xdr:nvSpPr>
      <xdr:spPr>
        <a:xfrm>
          <a:off x="3733800" y="10747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28122</xdr:rowOff>
    </xdr:from>
    <xdr:to>
      <xdr:col>4</xdr:col>
      <xdr:colOff>482600</xdr:colOff>
      <xdr:row>63</xdr:row>
      <xdr:rowOff>131535</xdr:rowOff>
    </xdr:to>
    <xdr:cxnSp macro="">
      <xdr:nvCxnSpPr>
        <xdr:cNvPr id="139" name="直線コネクタ 138"/>
        <xdr:cNvCxnSpPr/>
      </xdr:nvCxnSpPr>
      <xdr:spPr>
        <a:xfrm>
          <a:off x="2336800" y="1082947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1" name="テキスト ボックス 140"/>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61685</xdr:rowOff>
    </xdr:from>
    <xdr:to>
      <xdr:col>3</xdr:col>
      <xdr:colOff>279400</xdr:colOff>
      <xdr:row>63</xdr:row>
      <xdr:rowOff>28122</xdr:rowOff>
    </xdr:to>
    <xdr:cxnSp macro="">
      <xdr:nvCxnSpPr>
        <xdr:cNvPr id="142" name="直線コネクタ 141"/>
        <xdr:cNvCxnSpPr/>
      </xdr:nvCxnSpPr>
      <xdr:spPr>
        <a:xfrm>
          <a:off x="1447800" y="10691585"/>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43923</xdr:rowOff>
    </xdr:from>
    <xdr:ext cx="762000" cy="259045"/>
    <xdr:sp macro="" textlink="">
      <xdr:nvSpPr>
        <xdr:cNvPr id="144" name="テキスト ボックス 143"/>
        <xdr:cNvSpPr txBox="1"/>
      </xdr:nvSpPr>
      <xdr:spPr>
        <a:xfrm>
          <a:off x="1955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13607</xdr:rowOff>
    </xdr:from>
    <xdr:to>
      <xdr:col>7</xdr:col>
      <xdr:colOff>203200</xdr:colOff>
      <xdr:row>65</xdr:row>
      <xdr:rowOff>115207</xdr:rowOff>
    </xdr:to>
    <xdr:sp macro="" textlink="">
      <xdr:nvSpPr>
        <xdr:cNvPr id="152" name="円/楕円 151"/>
        <xdr:cNvSpPr/>
      </xdr:nvSpPr>
      <xdr:spPr>
        <a:xfrm>
          <a:off x="49022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157134</xdr:rowOff>
    </xdr:from>
    <xdr:ext cx="762000" cy="259045"/>
    <xdr:sp macro="" textlink="">
      <xdr:nvSpPr>
        <xdr:cNvPr id="153" name="財政構造の弾力性該当値テキスト"/>
        <xdr:cNvSpPr txBox="1"/>
      </xdr:nvSpPr>
      <xdr:spPr>
        <a:xfrm>
          <a:off x="5041900" y="1112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129903</xdr:rowOff>
    </xdr:from>
    <xdr:to>
      <xdr:col>6</xdr:col>
      <xdr:colOff>50800</xdr:colOff>
      <xdr:row>65</xdr:row>
      <xdr:rowOff>60053</xdr:rowOff>
    </xdr:to>
    <xdr:sp macro="" textlink="">
      <xdr:nvSpPr>
        <xdr:cNvPr id="154" name="円/楕円 153"/>
        <xdr:cNvSpPr/>
      </xdr:nvSpPr>
      <xdr:spPr>
        <a:xfrm>
          <a:off x="40640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44830</xdr:rowOff>
    </xdr:from>
    <xdr:ext cx="736600" cy="259045"/>
    <xdr:sp macro="" textlink="">
      <xdr:nvSpPr>
        <xdr:cNvPr id="155" name="テキスト ボックス 154"/>
        <xdr:cNvSpPr txBox="1"/>
      </xdr:nvSpPr>
      <xdr:spPr>
        <a:xfrm>
          <a:off x="3733800" y="11189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80735</xdr:rowOff>
    </xdr:from>
    <xdr:to>
      <xdr:col>4</xdr:col>
      <xdr:colOff>533400</xdr:colOff>
      <xdr:row>64</xdr:row>
      <xdr:rowOff>10885</xdr:rowOff>
    </xdr:to>
    <xdr:sp macro="" textlink="">
      <xdr:nvSpPr>
        <xdr:cNvPr id="156" name="円/楕円 155"/>
        <xdr:cNvSpPr/>
      </xdr:nvSpPr>
      <xdr:spPr>
        <a:xfrm>
          <a:off x="3175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21062</xdr:rowOff>
    </xdr:from>
    <xdr:ext cx="762000" cy="259045"/>
    <xdr:sp macro="" textlink="">
      <xdr:nvSpPr>
        <xdr:cNvPr id="157" name="テキスト ボックス 156"/>
        <xdr:cNvSpPr txBox="1"/>
      </xdr:nvSpPr>
      <xdr:spPr>
        <a:xfrm>
          <a:off x="2844800" y="1065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148772</xdr:rowOff>
    </xdr:from>
    <xdr:to>
      <xdr:col>3</xdr:col>
      <xdr:colOff>330200</xdr:colOff>
      <xdr:row>63</xdr:row>
      <xdr:rowOff>78922</xdr:rowOff>
    </xdr:to>
    <xdr:sp macro="" textlink="">
      <xdr:nvSpPr>
        <xdr:cNvPr id="158" name="円/楕円 157"/>
        <xdr:cNvSpPr/>
      </xdr:nvSpPr>
      <xdr:spPr>
        <a:xfrm>
          <a:off x="2286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89099</xdr:rowOff>
    </xdr:from>
    <xdr:ext cx="762000" cy="259045"/>
    <xdr:sp macro="" textlink="">
      <xdr:nvSpPr>
        <xdr:cNvPr id="159" name="テキスト ボックス 158"/>
        <xdr:cNvSpPr txBox="1"/>
      </xdr:nvSpPr>
      <xdr:spPr>
        <a:xfrm>
          <a:off x="1955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10885</xdr:rowOff>
    </xdr:from>
    <xdr:to>
      <xdr:col>2</xdr:col>
      <xdr:colOff>127000</xdr:colOff>
      <xdr:row>62</xdr:row>
      <xdr:rowOff>112485</xdr:rowOff>
    </xdr:to>
    <xdr:sp macro="" textlink="">
      <xdr:nvSpPr>
        <xdr:cNvPr id="160" name="円/楕円 159"/>
        <xdr:cNvSpPr/>
      </xdr:nvSpPr>
      <xdr:spPr>
        <a:xfrm>
          <a:off x="1397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122662</xdr:rowOff>
    </xdr:from>
    <xdr:ext cx="762000" cy="259045"/>
    <xdr:sp macro="" textlink="">
      <xdr:nvSpPr>
        <xdr:cNvPr id="161" name="テキスト ボックス 160"/>
        <xdr:cNvSpPr txBox="1"/>
      </xdr:nvSpPr>
      <xdr:spPr>
        <a:xfrm>
          <a:off x="1066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[150,826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solidFill>
                <a:schemeClr val="dk1"/>
              </a:solidFill>
              <a:effectLst/>
              <a:latin typeface="+mn-lt"/>
              <a:ea typeface="+mn-ea"/>
              <a:cs typeface="+mn-cs"/>
            </a:rPr>
            <a:t>　人口当たりの職員数が多いことによる人件費および有害鳥獣防除の報償費等による物件費が多いために、類似団体と比較して高い水準にある。また、施設の維持管理経費の増大等により毎年増加しているが、</a:t>
          </a:r>
          <a:r>
            <a:rPr kumimoji="1" lang="en-US" altLang="ja-JP" sz="1300" b="0">
              <a:solidFill>
                <a:schemeClr val="dk1"/>
              </a:solidFill>
              <a:effectLst/>
              <a:latin typeface="+mn-lt"/>
              <a:ea typeface="+mn-ea"/>
              <a:cs typeface="+mn-cs"/>
            </a:rPr>
            <a:t>H27</a:t>
          </a:r>
          <a:r>
            <a:rPr kumimoji="1" lang="ja-JP" altLang="en-US" sz="1300" b="0">
              <a:solidFill>
                <a:schemeClr val="dk1"/>
              </a:solidFill>
              <a:effectLst/>
              <a:latin typeface="+mn-lt"/>
              <a:ea typeface="+mn-ea"/>
              <a:cs typeface="+mn-cs"/>
            </a:rPr>
            <a:t>においては地域経済の復興を進めるため「ふくちやま復興プレミアム商品券発行事業」を実施したことが大きな増額要因となっている。今後については平成</a:t>
          </a:r>
          <a:r>
            <a:rPr kumimoji="1" lang="en-US" altLang="ja-JP" sz="1300" b="0">
              <a:solidFill>
                <a:schemeClr val="dk1"/>
              </a:solidFill>
              <a:effectLst/>
              <a:latin typeface="+mn-lt"/>
              <a:ea typeface="+mn-ea"/>
              <a:cs typeface="+mn-cs"/>
            </a:rPr>
            <a:t>32</a:t>
          </a:r>
          <a:r>
            <a:rPr kumimoji="1" lang="ja-JP" altLang="en-US" sz="1300" b="0">
              <a:solidFill>
                <a:schemeClr val="dk1"/>
              </a:solidFill>
              <a:effectLst/>
              <a:latin typeface="+mn-lt"/>
              <a:ea typeface="+mn-ea"/>
              <a:cs typeface="+mn-cs"/>
            </a:rPr>
            <a:t>年度までに職員数（病院・消防を除く）を</a:t>
          </a:r>
          <a:r>
            <a:rPr kumimoji="1" lang="en-US" altLang="ja-JP" sz="1300" b="0">
              <a:solidFill>
                <a:schemeClr val="dk1"/>
              </a:solidFill>
              <a:effectLst/>
              <a:latin typeface="+mn-lt"/>
              <a:ea typeface="+mn-ea"/>
              <a:cs typeface="+mn-cs"/>
            </a:rPr>
            <a:t>15</a:t>
          </a:r>
          <a:r>
            <a:rPr kumimoji="1" lang="ja-JP" altLang="en-US" sz="1300" b="0">
              <a:solidFill>
                <a:schemeClr val="dk1"/>
              </a:solidFill>
              <a:effectLst/>
              <a:latin typeface="+mn-lt"/>
              <a:ea typeface="+mn-ea"/>
              <a:cs typeface="+mn-cs"/>
            </a:rPr>
            <a:t>人削減し、人件費の抑制を行う。</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26408</xdr:rowOff>
    </xdr:from>
    <xdr:to>
      <xdr:col>7</xdr:col>
      <xdr:colOff>152400</xdr:colOff>
      <xdr:row>81</xdr:row>
      <xdr:rowOff>29071</xdr:rowOff>
    </xdr:to>
    <xdr:cxnSp macro="">
      <xdr:nvCxnSpPr>
        <xdr:cNvPr id="197" name="直線コネクタ 196"/>
        <xdr:cNvCxnSpPr/>
      </xdr:nvCxnSpPr>
      <xdr:spPr>
        <a:xfrm>
          <a:off x="4114800" y="13913858"/>
          <a:ext cx="838200" cy="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159605</xdr:rowOff>
    </xdr:from>
    <xdr:ext cx="762000" cy="259045"/>
    <xdr:sp macro="" textlink="">
      <xdr:nvSpPr>
        <xdr:cNvPr id="198" name="人件費・物件費等の状況平均値テキスト"/>
        <xdr:cNvSpPr txBox="1"/>
      </xdr:nvSpPr>
      <xdr:spPr>
        <a:xfrm>
          <a:off x="5041900" y="1370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15543</xdr:rowOff>
    </xdr:from>
    <xdr:to>
      <xdr:col>6</xdr:col>
      <xdr:colOff>0</xdr:colOff>
      <xdr:row>81</xdr:row>
      <xdr:rowOff>26408</xdr:rowOff>
    </xdr:to>
    <xdr:cxnSp macro="">
      <xdr:nvCxnSpPr>
        <xdr:cNvPr id="200" name="直線コネクタ 199"/>
        <xdr:cNvCxnSpPr/>
      </xdr:nvCxnSpPr>
      <xdr:spPr>
        <a:xfrm>
          <a:off x="3225800" y="13902993"/>
          <a:ext cx="889000" cy="1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56134</xdr:rowOff>
    </xdr:from>
    <xdr:ext cx="736600" cy="259045"/>
    <xdr:sp macro="" textlink="">
      <xdr:nvSpPr>
        <xdr:cNvPr id="202" name="テキスト ボックス 201"/>
        <xdr:cNvSpPr txBox="1"/>
      </xdr:nvSpPr>
      <xdr:spPr>
        <a:xfrm>
          <a:off x="3733800" y="13600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12105</xdr:rowOff>
    </xdr:from>
    <xdr:to>
      <xdr:col>4</xdr:col>
      <xdr:colOff>482600</xdr:colOff>
      <xdr:row>81</xdr:row>
      <xdr:rowOff>15543</xdr:rowOff>
    </xdr:to>
    <xdr:cxnSp macro="">
      <xdr:nvCxnSpPr>
        <xdr:cNvPr id="203" name="直線コネクタ 202"/>
        <xdr:cNvCxnSpPr/>
      </xdr:nvCxnSpPr>
      <xdr:spPr>
        <a:xfrm>
          <a:off x="2336800" y="13899555"/>
          <a:ext cx="889000" cy="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55002</xdr:rowOff>
    </xdr:from>
    <xdr:ext cx="762000" cy="259045"/>
    <xdr:sp macro="" textlink="">
      <xdr:nvSpPr>
        <xdr:cNvPr id="205" name="テキスト ボックス 204"/>
        <xdr:cNvSpPr txBox="1"/>
      </xdr:nvSpPr>
      <xdr:spPr>
        <a:xfrm>
          <a:off x="2844800" y="1359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12105</xdr:rowOff>
    </xdr:from>
    <xdr:to>
      <xdr:col>3</xdr:col>
      <xdr:colOff>279400</xdr:colOff>
      <xdr:row>81</xdr:row>
      <xdr:rowOff>14787</xdr:rowOff>
    </xdr:to>
    <xdr:cxnSp macro="">
      <xdr:nvCxnSpPr>
        <xdr:cNvPr id="206" name="直線コネクタ 205"/>
        <xdr:cNvCxnSpPr/>
      </xdr:nvCxnSpPr>
      <xdr:spPr>
        <a:xfrm flipV="1">
          <a:off x="1447800" y="13899555"/>
          <a:ext cx="889000" cy="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53270</xdr:rowOff>
    </xdr:from>
    <xdr:ext cx="762000" cy="259045"/>
    <xdr:sp macro="" textlink="">
      <xdr:nvSpPr>
        <xdr:cNvPr id="208" name="テキスト ボックス 207"/>
        <xdr:cNvSpPr txBox="1"/>
      </xdr:nvSpPr>
      <xdr:spPr>
        <a:xfrm>
          <a:off x="1955800" y="135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54674</xdr:rowOff>
    </xdr:from>
    <xdr:ext cx="762000" cy="259045"/>
    <xdr:sp macro="" textlink="">
      <xdr:nvSpPr>
        <xdr:cNvPr id="210" name="テキスト ボックス 209"/>
        <xdr:cNvSpPr txBox="1"/>
      </xdr:nvSpPr>
      <xdr:spPr>
        <a:xfrm>
          <a:off x="1066800" y="1359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149721</xdr:rowOff>
    </xdr:from>
    <xdr:to>
      <xdr:col>7</xdr:col>
      <xdr:colOff>203200</xdr:colOff>
      <xdr:row>81</xdr:row>
      <xdr:rowOff>79871</xdr:rowOff>
    </xdr:to>
    <xdr:sp macro="" textlink="">
      <xdr:nvSpPr>
        <xdr:cNvPr id="216" name="円/楕円 215"/>
        <xdr:cNvSpPr/>
      </xdr:nvSpPr>
      <xdr:spPr>
        <a:xfrm>
          <a:off x="4902200" y="1386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26548</xdr:rowOff>
    </xdr:from>
    <xdr:ext cx="762000" cy="259045"/>
    <xdr:sp macro="" textlink="">
      <xdr:nvSpPr>
        <xdr:cNvPr id="217" name="人件費・物件費等の状況該当値テキスト"/>
        <xdr:cNvSpPr txBox="1"/>
      </xdr:nvSpPr>
      <xdr:spPr>
        <a:xfrm>
          <a:off x="5041900" y="1391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150,826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147058</xdr:rowOff>
    </xdr:from>
    <xdr:to>
      <xdr:col>6</xdr:col>
      <xdr:colOff>50800</xdr:colOff>
      <xdr:row>81</xdr:row>
      <xdr:rowOff>77208</xdr:rowOff>
    </xdr:to>
    <xdr:sp macro="" textlink="">
      <xdr:nvSpPr>
        <xdr:cNvPr id="218" name="円/楕円 217"/>
        <xdr:cNvSpPr/>
      </xdr:nvSpPr>
      <xdr:spPr>
        <a:xfrm>
          <a:off x="4064000" y="1386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61985</xdr:rowOff>
    </xdr:from>
    <xdr:ext cx="736600" cy="259045"/>
    <xdr:sp macro="" textlink="">
      <xdr:nvSpPr>
        <xdr:cNvPr id="219" name="テキスト ボックス 218"/>
        <xdr:cNvSpPr txBox="1"/>
      </xdr:nvSpPr>
      <xdr:spPr>
        <a:xfrm>
          <a:off x="3733800" y="13949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148,508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136193</xdr:rowOff>
    </xdr:from>
    <xdr:to>
      <xdr:col>4</xdr:col>
      <xdr:colOff>533400</xdr:colOff>
      <xdr:row>81</xdr:row>
      <xdr:rowOff>66343</xdr:rowOff>
    </xdr:to>
    <xdr:sp macro="" textlink="">
      <xdr:nvSpPr>
        <xdr:cNvPr id="220" name="円/楕円 219"/>
        <xdr:cNvSpPr/>
      </xdr:nvSpPr>
      <xdr:spPr>
        <a:xfrm>
          <a:off x="3175000" y="138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51120</xdr:rowOff>
    </xdr:from>
    <xdr:ext cx="762000" cy="259045"/>
    <xdr:sp macro="" textlink="">
      <xdr:nvSpPr>
        <xdr:cNvPr id="221" name="テキスト ボックス 220"/>
        <xdr:cNvSpPr txBox="1"/>
      </xdr:nvSpPr>
      <xdr:spPr>
        <a:xfrm>
          <a:off x="2844800" y="13938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139,053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132755</xdr:rowOff>
    </xdr:from>
    <xdr:to>
      <xdr:col>3</xdr:col>
      <xdr:colOff>330200</xdr:colOff>
      <xdr:row>81</xdr:row>
      <xdr:rowOff>62905</xdr:rowOff>
    </xdr:to>
    <xdr:sp macro="" textlink="">
      <xdr:nvSpPr>
        <xdr:cNvPr id="222" name="円/楕円 221"/>
        <xdr:cNvSpPr/>
      </xdr:nvSpPr>
      <xdr:spPr>
        <a:xfrm>
          <a:off x="2286000" y="138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47682</xdr:rowOff>
    </xdr:from>
    <xdr:ext cx="762000" cy="259045"/>
    <xdr:sp macro="" textlink="">
      <xdr:nvSpPr>
        <xdr:cNvPr id="223" name="テキスト ボックス 222"/>
        <xdr:cNvSpPr txBox="1"/>
      </xdr:nvSpPr>
      <xdr:spPr>
        <a:xfrm>
          <a:off x="1955800" y="1393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136,061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135437</xdr:rowOff>
    </xdr:from>
    <xdr:to>
      <xdr:col>2</xdr:col>
      <xdr:colOff>127000</xdr:colOff>
      <xdr:row>81</xdr:row>
      <xdr:rowOff>65587</xdr:rowOff>
    </xdr:to>
    <xdr:sp macro="" textlink="">
      <xdr:nvSpPr>
        <xdr:cNvPr id="224" name="円/楕円 223"/>
        <xdr:cNvSpPr/>
      </xdr:nvSpPr>
      <xdr:spPr>
        <a:xfrm>
          <a:off x="1397000" y="1385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50364</xdr:rowOff>
    </xdr:from>
    <xdr:ext cx="762000" cy="259045"/>
    <xdr:sp macro="" textlink="">
      <xdr:nvSpPr>
        <xdr:cNvPr id="225" name="テキスト ボックス 224"/>
        <xdr:cNvSpPr txBox="1"/>
      </xdr:nvSpPr>
      <xdr:spPr>
        <a:xfrm>
          <a:off x="1066800" y="1393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138,395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給与の総合的見直しが国より遅れたため、全国平均を上回っている。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1" name="直線コネクタ 240"/>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2" name="テキスト ボックス 241"/>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3" name="直線コネクタ 24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4" name="テキスト ボックス 24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5" name="直線コネクタ 244"/>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6" name="テキスト ボックス 245"/>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9" name="直線コネクタ 248"/>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50" name="テキスト ボックス 249"/>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1" name="直線コネクタ 25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2" name="テキスト ボックス 25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3" name="直線コネクタ 252"/>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4" name="テキスト ボックス 253"/>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87</xdr:row>
      <xdr:rowOff>30691</xdr:rowOff>
    </xdr:to>
    <xdr:cxnSp macro="">
      <xdr:nvCxnSpPr>
        <xdr:cNvPr id="258" name="直線コネクタ 257"/>
        <xdr:cNvCxnSpPr/>
      </xdr:nvCxnSpPr>
      <xdr:spPr>
        <a:xfrm flipV="1">
          <a:off x="17018000" y="13881100"/>
          <a:ext cx="0" cy="1065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2768</xdr:rowOff>
    </xdr:from>
    <xdr:ext cx="762000" cy="259045"/>
    <xdr:sp macro="" textlink="">
      <xdr:nvSpPr>
        <xdr:cNvPr id="259" name="給与水準   （国との比較）最小値テキスト"/>
        <xdr:cNvSpPr txBox="1"/>
      </xdr:nvSpPr>
      <xdr:spPr>
        <a:xfrm>
          <a:off x="17106900" y="1491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30691</xdr:rowOff>
    </xdr:from>
    <xdr:to>
      <xdr:col>24</xdr:col>
      <xdr:colOff>647700</xdr:colOff>
      <xdr:row>87</xdr:row>
      <xdr:rowOff>30691</xdr:rowOff>
    </xdr:to>
    <xdr:cxnSp macro="">
      <xdr:nvCxnSpPr>
        <xdr:cNvPr id="260" name="直線コネクタ 259"/>
        <xdr:cNvCxnSpPr/>
      </xdr:nvCxnSpPr>
      <xdr:spPr>
        <a:xfrm>
          <a:off x="16929100" y="1494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61"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62" name="直線コネクタ 261"/>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11641</xdr:rowOff>
    </xdr:from>
    <xdr:to>
      <xdr:col>24</xdr:col>
      <xdr:colOff>558800</xdr:colOff>
      <xdr:row>85</xdr:row>
      <xdr:rowOff>162454</xdr:rowOff>
    </xdr:to>
    <xdr:cxnSp macro="">
      <xdr:nvCxnSpPr>
        <xdr:cNvPr id="263" name="直線コネクタ 262"/>
        <xdr:cNvCxnSpPr/>
      </xdr:nvCxnSpPr>
      <xdr:spPr>
        <a:xfrm>
          <a:off x="16179800" y="14584891"/>
          <a:ext cx="8382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98548</xdr:rowOff>
    </xdr:from>
    <xdr:ext cx="762000" cy="259045"/>
    <xdr:sp macro="" textlink="">
      <xdr:nvSpPr>
        <xdr:cNvPr id="264" name="給与水準   （国との比較）平均値テキスト"/>
        <xdr:cNvSpPr txBox="1"/>
      </xdr:nvSpPr>
      <xdr:spPr>
        <a:xfrm>
          <a:off x="17106900" y="14328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82021</xdr:rowOff>
    </xdr:from>
    <xdr:to>
      <xdr:col>24</xdr:col>
      <xdr:colOff>609600</xdr:colOff>
      <xdr:row>85</xdr:row>
      <xdr:rowOff>12171</xdr:rowOff>
    </xdr:to>
    <xdr:sp macro="" textlink="">
      <xdr:nvSpPr>
        <xdr:cNvPr id="265" name="フローチャート : 判断 264"/>
        <xdr:cNvSpPr/>
      </xdr:nvSpPr>
      <xdr:spPr>
        <a:xfrm>
          <a:off x="16967200" y="1448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152929</xdr:rowOff>
    </xdr:from>
    <xdr:to>
      <xdr:col>23</xdr:col>
      <xdr:colOff>406400</xdr:colOff>
      <xdr:row>85</xdr:row>
      <xdr:rowOff>11641</xdr:rowOff>
    </xdr:to>
    <xdr:cxnSp macro="">
      <xdr:nvCxnSpPr>
        <xdr:cNvPr id="266" name="直線コネクタ 265"/>
        <xdr:cNvCxnSpPr/>
      </xdr:nvCxnSpPr>
      <xdr:spPr>
        <a:xfrm>
          <a:off x="15290800" y="14554729"/>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61913</xdr:rowOff>
    </xdr:from>
    <xdr:to>
      <xdr:col>23</xdr:col>
      <xdr:colOff>457200</xdr:colOff>
      <xdr:row>84</xdr:row>
      <xdr:rowOff>163513</xdr:rowOff>
    </xdr:to>
    <xdr:sp macro="" textlink="">
      <xdr:nvSpPr>
        <xdr:cNvPr id="267" name="フローチャート : 判断 266"/>
        <xdr:cNvSpPr/>
      </xdr:nvSpPr>
      <xdr:spPr>
        <a:xfrm>
          <a:off x="16129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2240</xdr:rowOff>
    </xdr:from>
    <xdr:ext cx="736600" cy="259045"/>
    <xdr:sp macro="" textlink="">
      <xdr:nvSpPr>
        <xdr:cNvPr id="268" name="テキスト ボックス 267"/>
        <xdr:cNvSpPr txBox="1"/>
      </xdr:nvSpPr>
      <xdr:spPr>
        <a:xfrm>
          <a:off x="15798800" y="1423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152929</xdr:rowOff>
    </xdr:from>
    <xdr:to>
      <xdr:col>22</xdr:col>
      <xdr:colOff>203200</xdr:colOff>
      <xdr:row>88</xdr:row>
      <xdr:rowOff>120650</xdr:rowOff>
    </xdr:to>
    <xdr:cxnSp macro="">
      <xdr:nvCxnSpPr>
        <xdr:cNvPr id="269" name="直線コネクタ 268"/>
        <xdr:cNvCxnSpPr/>
      </xdr:nvCxnSpPr>
      <xdr:spPr>
        <a:xfrm flipV="1">
          <a:off x="14401800" y="14554729"/>
          <a:ext cx="889000" cy="65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61913</xdr:rowOff>
    </xdr:from>
    <xdr:to>
      <xdr:col>22</xdr:col>
      <xdr:colOff>254000</xdr:colOff>
      <xdr:row>84</xdr:row>
      <xdr:rowOff>163513</xdr:rowOff>
    </xdr:to>
    <xdr:sp macro="" textlink="">
      <xdr:nvSpPr>
        <xdr:cNvPr id="270" name="フローチャート : 判断 269"/>
        <xdr:cNvSpPr/>
      </xdr:nvSpPr>
      <xdr:spPr>
        <a:xfrm>
          <a:off x="15240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2240</xdr:rowOff>
    </xdr:from>
    <xdr:ext cx="762000" cy="259045"/>
    <xdr:sp macro="" textlink="">
      <xdr:nvSpPr>
        <xdr:cNvPr id="271" name="テキスト ボックス 270"/>
        <xdr:cNvSpPr txBox="1"/>
      </xdr:nvSpPr>
      <xdr:spPr>
        <a:xfrm>
          <a:off x="14909800" y="1423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120650</xdr:rowOff>
    </xdr:from>
    <xdr:to>
      <xdr:col>21</xdr:col>
      <xdr:colOff>0</xdr:colOff>
      <xdr:row>88</xdr:row>
      <xdr:rowOff>140759</xdr:rowOff>
    </xdr:to>
    <xdr:cxnSp macro="">
      <xdr:nvCxnSpPr>
        <xdr:cNvPr id="272" name="直線コネクタ 271"/>
        <xdr:cNvCxnSpPr/>
      </xdr:nvCxnSpPr>
      <xdr:spPr>
        <a:xfrm flipV="1">
          <a:off x="13512800" y="152082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170391</xdr:rowOff>
    </xdr:from>
    <xdr:to>
      <xdr:col>21</xdr:col>
      <xdr:colOff>50800</xdr:colOff>
      <xdr:row>89</xdr:row>
      <xdr:rowOff>100541</xdr:rowOff>
    </xdr:to>
    <xdr:sp macro="" textlink="">
      <xdr:nvSpPr>
        <xdr:cNvPr id="273" name="フローチャート : 判断 272"/>
        <xdr:cNvSpPr/>
      </xdr:nvSpPr>
      <xdr:spPr>
        <a:xfrm>
          <a:off x="14351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85318</xdr:rowOff>
    </xdr:from>
    <xdr:ext cx="762000" cy="259045"/>
    <xdr:sp macro="" textlink="">
      <xdr:nvSpPr>
        <xdr:cNvPr id="274" name="テキスト ボックス 273"/>
        <xdr:cNvSpPr txBox="1"/>
      </xdr:nvSpPr>
      <xdr:spPr>
        <a:xfrm>
          <a:off x="14020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170391</xdr:rowOff>
    </xdr:from>
    <xdr:to>
      <xdr:col>19</xdr:col>
      <xdr:colOff>533400</xdr:colOff>
      <xdr:row>89</xdr:row>
      <xdr:rowOff>100541</xdr:rowOff>
    </xdr:to>
    <xdr:sp macro="" textlink="">
      <xdr:nvSpPr>
        <xdr:cNvPr id="275" name="フローチャート : 判断 274"/>
        <xdr:cNvSpPr/>
      </xdr:nvSpPr>
      <xdr:spPr>
        <a:xfrm>
          <a:off x="13462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85318</xdr:rowOff>
    </xdr:from>
    <xdr:ext cx="762000" cy="259045"/>
    <xdr:sp macro="" textlink="">
      <xdr:nvSpPr>
        <xdr:cNvPr id="276" name="テキスト ボックス 275"/>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111654</xdr:rowOff>
    </xdr:from>
    <xdr:to>
      <xdr:col>24</xdr:col>
      <xdr:colOff>609600</xdr:colOff>
      <xdr:row>86</xdr:row>
      <xdr:rowOff>41804</xdr:rowOff>
    </xdr:to>
    <xdr:sp macro="" textlink="">
      <xdr:nvSpPr>
        <xdr:cNvPr id="282" name="円/楕円 281"/>
        <xdr:cNvSpPr/>
      </xdr:nvSpPr>
      <xdr:spPr>
        <a:xfrm>
          <a:off x="16967200" y="146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83731</xdr:rowOff>
    </xdr:from>
    <xdr:ext cx="762000" cy="259045"/>
    <xdr:sp macro="" textlink="">
      <xdr:nvSpPr>
        <xdr:cNvPr id="283" name="給与水準   （国との比較）該当値テキスト"/>
        <xdr:cNvSpPr txBox="1"/>
      </xdr:nvSpPr>
      <xdr:spPr>
        <a:xfrm>
          <a:off x="17106900" y="1465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132291</xdr:rowOff>
    </xdr:from>
    <xdr:to>
      <xdr:col>23</xdr:col>
      <xdr:colOff>457200</xdr:colOff>
      <xdr:row>85</xdr:row>
      <xdr:rowOff>62441</xdr:rowOff>
    </xdr:to>
    <xdr:sp macro="" textlink="">
      <xdr:nvSpPr>
        <xdr:cNvPr id="284" name="円/楕円 283"/>
        <xdr:cNvSpPr/>
      </xdr:nvSpPr>
      <xdr:spPr>
        <a:xfrm>
          <a:off x="16129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47218</xdr:rowOff>
    </xdr:from>
    <xdr:ext cx="736600" cy="259045"/>
    <xdr:sp macro="" textlink="">
      <xdr:nvSpPr>
        <xdr:cNvPr id="285" name="テキスト ボックス 284"/>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102129</xdr:rowOff>
    </xdr:from>
    <xdr:to>
      <xdr:col>22</xdr:col>
      <xdr:colOff>254000</xdr:colOff>
      <xdr:row>85</xdr:row>
      <xdr:rowOff>32279</xdr:rowOff>
    </xdr:to>
    <xdr:sp macro="" textlink="">
      <xdr:nvSpPr>
        <xdr:cNvPr id="286" name="円/楕円 285"/>
        <xdr:cNvSpPr/>
      </xdr:nvSpPr>
      <xdr:spPr>
        <a:xfrm>
          <a:off x="15240000" y="1450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17056</xdr:rowOff>
    </xdr:from>
    <xdr:ext cx="762000" cy="259045"/>
    <xdr:sp macro="" textlink="">
      <xdr:nvSpPr>
        <xdr:cNvPr id="287" name="テキスト ボックス 286"/>
        <xdr:cNvSpPr txBox="1"/>
      </xdr:nvSpPr>
      <xdr:spPr>
        <a:xfrm>
          <a:off x="14909800" y="145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69850</xdr:rowOff>
    </xdr:from>
    <xdr:to>
      <xdr:col>21</xdr:col>
      <xdr:colOff>50800</xdr:colOff>
      <xdr:row>89</xdr:row>
      <xdr:rowOff>0</xdr:rowOff>
    </xdr:to>
    <xdr:sp macro="" textlink="">
      <xdr:nvSpPr>
        <xdr:cNvPr id="288" name="円/楕円 287"/>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10177</xdr:rowOff>
    </xdr:from>
    <xdr:ext cx="762000" cy="259045"/>
    <xdr:sp macro="" textlink="">
      <xdr:nvSpPr>
        <xdr:cNvPr id="289" name="テキスト ボックス 288"/>
        <xdr:cNvSpPr txBox="1"/>
      </xdr:nvSpPr>
      <xdr:spPr>
        <a:xfrm>
          <a:off x="14020800" y="149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89959</xdr:rowOff>
    </xdr:from>
    <xdr:to>
      <xdr:col>19</xdr:col>
      <xdr:colOff>533400</xdr:colOff>
      <xdr:row>89</xdr:row>
      <xdr:rowOff>20109</xdr:rowOff>
    </xdr:to>
    <xdr:sp macro="" textlink="">
      <xdr:nvSpPr>
        <xdr:cNvPr id="290" name="円/楕円 289"/>
        <xdr:cNvSpPr/>
      </xdr:nvSpPr>
      <xdr:spPr>
        <a:xfrm>
          <a:off x="134620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30286</xdr:rowOff>
    </xdr:from>
    <xdr:ext cx="762000" cy="259045"/>
    <xdr:sp macro="" textlink="">
      <xdr:nvSpPr>
        <xdr:cNvPr id="291" name="テキスト ボックス 290"/>
        <xdr:cNvSpPr txBox="1"/>
      </xdr:nvSpPr>
      <xdr:spPr>
        <a:xfrm>
          <a:off x="13131800" y="1494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合併により増加した職員数</a:t>
          </a:r>
          <a:r>
            <a:rPr kumimoji="1" lang="ja-JP" altLang="en-US" sz="1300">
              <a:solidFill>
                <a:schemeClr val="dk1"/>
              </a:solidFill>
              <a:effectLst/>
              <a:latin typeface="+mn-lt"/>
              <a:ea typeface="+mn-ea"/>
              <a:cs typeface="+mn-cs"/>
            </a:rPr>
            <a:t>について</a:t>
          </a:r>
          <a:r>
            <a:rPr kumimoji="1" lang="ja-JP" altLang="ja-JP" sz="1300">
              <a:solidFill>
                <a:schemeClr val="dk1"/>
              </a:solidFill>
              <a:effectLst/>
              <a:latin typeface="+mn-lt"/>
              <a:ea typeface="+mn-ea"/>
              <a:cs typeface="+mn-cs"/>
            </a:rPr>
            <a:t>、行政改革大綱に基づ</a:t>
          </a:r>
          <a:r>
            <a:rPr kumimoji="1" lang="ja-JP" altLang="en-US" sz="1300">
              <a:solidFill>
                <a:schemeClr val="dk1"/>
              </a:solidFill>
              <a:effectLst/>
              <a:latin typeface="+mn-lt"/>
              <a:ea typeface="+mn-ea"/>
              <a:cs typeface="+mn-cs"/>
            </a:rPr>
            <a:t>いた</a:t>
          </a:r>
          <a:r>
            <a:rPr kumimoji="1" lang="ja-JP" altLang="ja-JP" sz="1300">
              <a:solidFill>
                <a:schemeClr val="dk1"/>
              </a:solidFill>
              <a:effectLst/>
              <a:latin typeface="+mn-lt"/>
              <a:ea typeface="+mn-ea"/>
              <a:cs typeface="+mn-cs"/>
            </a:rPr>
            <a:t>計画的</a:t>
          </a:r>
          <a:r>
            <a:rPr kumimoji="1" lang="ja-JP" altLang="en-US" sz="1300">
              <a:solidFill>
                <a:schemeClr val="dk1"/>
              </a:solidFill>
              <a:effectLst/>
              <a:latin typeface="+mn-lt"/>
              <a:ea typeface="+mn-ea"/>
              <a:cs typeface="+mn-cs"/>
            </a:rPr>
            <a:t>な</a:t>
          </a:r>
          <a:r>
            <a:rPr kumimoji="1" lang="ja-JP" altLang="ja-JP" sz="1300">
              <a:solidFill>
                <a:schemeClr val="dk1"/>
              </a:solidFill>
              <a:effectLst/>
              <a:latin typeface="+mn-lt"/>
              <a:ea typeface="+mn-ea"/>
              <a:cs typeface="+mn-cs"/>
            </a:rPr>
            <a:t>削減に努めている。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23" name="直線コネクタ 322"/>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4"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5" name="直線コネクタ 324"/>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6"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7" name="直線コネクタ 326"/>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121678</xdr:rowOff>
    </xdr:from>
    <xdr:to>
      <xdr:col>24</xdr:col>
      <xdr:colOff>558800</xdr:colOff>
      <xdr:row>61</xdr:row>
      <xdr:rowOff>126274</xdr:rowOff>
    </xdr:to>
    <xdr:cxnSp macro="">
      <xdr:nvCxnSpPr>
        <xdr:cNvPr id="328" name="直線コネクタ 327"/>
        <xdr:cNvCxnSpPr/>
      </xdr:nvCxnSpPr>
      <xdr:spPr>
        <a:xfrm>
          <a:off x="16179800" y="10580128"/>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10419</xdr:rowOff>
    </xdr:from>
    <xdr:ext cx="762000" cy="259045"/>
    <xdr:sp macro="" textlink="">
      <xdr:nvSpPr>
        <xdr:cNvPr id="329" name="定員管理の状況平均値テキスト"/>
        <xdr:cNvSpPr txBox="1"/>
      </xdr:nvSpPr>
      <xdr:spPr>
        <a:xfrm>
          <a:off x="17106900" y="1029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30" name="フローチャート : 判断 329"/>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121678</xdr:rowOff>
    </xdr:from>
    <xdr:to>
      <xdr:col>23</xdr:col>
      <xdr:colOff>406400</xdr:colOff>
      <xdr:row>61</xdr:row>
      <xdr:rowOff>126274</xdr:rowOff>
    </xdr:to>
    <xdr:cxnSp macro="">
      <xdr:nvCxnSpPr>
        <xdr:cNvPr id="331" name="直線コネクタ 330"/>
        <xdr:cNvCxnSpPr/>
      </xdr:nvCxnSpPr>
      <xdr:spPr>
        <a:xfrm flipV="1">
          <a:off x="15290800" y="10580128"/>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32" name="フローチャート : 判断 331"/>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10298</xdr:rowOff>
    </xdr:from>
    <xdr:ext cx="736600" cy="259045"/>
    <xdr:sp macro="" textlink="">
      <xdr:nvSpPr>
        <xdr:cNvPr id="333" name="テキスト ボックス 332"/>
        <xdr:cNvSpPr txBox="1"/>
      </xdr:nvSpPr>
      <xdr:spPr>
        <a:xfrm>
          <a:off x="15798800" y="101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126274</xdr:rowOff>
    </xdr:from>
    <xdr:to>
      <xdr:col>22</xdr:col>
      <xdr:colOff>203200</xdr:colOff>
      <xdr:row>61</xdr:row>
      <xdr:rowOff>134317</xdr:rowOff>
    </xdr:to>
    <xdr:cxnSp macro="">
      <xdr:nvCxnSpPr>
        <xdr:cNvPr id="334" name="直線コネクタ 333"/>
        <xdr:cNvCxnSpPr/>
      </xdr:nvCxnSpPr>
      <xdr:spPr>
        <a:xfrm flipV="1">
          <a:off x="14401800" y="1058472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5" name="フローチャート : 判断 334"/>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14894</xdr:rowOff>
    </xdr:from>
    <xdr:ext cx="762000" cy="259045"/>
    <xdr:sp macro="" textlink="">
      <xdr:nvSpPr>
        <xdr:cNvPr id="336" name="テキスト ボックス 335"/>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134317</xdr:rowOff>
    </xdr:from>
    <xdr:to>
      <xdr:col>21</xdr:col>
      <xdr:colOff>0</xdr:colOff>
      <xdr:row>61</xdr:row>
      <xdr:rowOff>140063</xdr:rowOff>
    </xdr:to>
    <xdr:cxnSp macro="">
      <xdr:nvCxnSpPr>
        <xdr:cNvPr id="337" name="直線コネクタ 336"/>
        <xdr:cNvCxnSpPr/>
      </xdr:nvCxnSpPr>
      <xdr:spPr>
        <a:xfrm flipV="1">
          <a:off x="13512800" y="10592767"/>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8" name="フローチャート : 判断 337"/>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24086</xdr:rowOff>
    </xdr:from>
    <xdr:ext cx="762000" cy="259045"/>
    <xdr:sp macro="" textlink="">
      <xdr:nvSpPr>
        <xdr:cNvPr id="339" name="テキスト ボックス 338"/>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40" name="フローチャート : 判断 339"/>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37875</xdr:rowOff>
    </xdr:from>
    <xdr:ext cx="762000" cy="259045"/>
    <xdr:sp macro="" textlink="">
      <xdr:nvSpPr>
        <xdr:cNvPr id="341" name="テキスト ボックス 340"/>
        <xdr:cNvSpPr txBox="1"/>
      </xdr:nvSpPr>
      <xdr:spPr>
        <a:xfrm>
          <a:off x="13131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75474</xdr:rowOff>
    </xdr:from>
    <xdr:to>
      <xdr:col>24</xdr:col>
      <xdr:colOff>609600</xdr:colOff>
      <xdr:row>62</xdr:row>
      <xdr:rowOff>5624</xdr:rowOff>
    </xdr:to>
    <xdr:sp macro="" textlink="">
      <xdr:nvSpPr>
        <xdr:cNvPr id="347" name="円/楕円 346"/>
        <xdr:cNvSpPr/>
      </xdr:nvSpPr>
      <xdr:spPr>
        <a:xfrm>
          <a:off x="169672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47551</xdr:rowOff>
    </xdr:from>
    <xdr:ext cx="762000" cy="259045"/>
    <xdr:sp macro="" textlink="">
      <xdr:nvSpPr>
        <xdr:cNvPr id="348" name="定員管理の状況該当値テキスト"/>
        <xdr:cNvSpPr txBox="1"/>
      </xdr:nvSpPr>
      <xdr:spPr>
        <a:xfrm>
          <a:off x="17106900" y="1050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70878</xdr:rowOff>
    </xdr:from>
    <xdr:to>
      <xdr:col>23</xdr:col>
      <xdr:colOff>457200</xdr:colOff>
      <xdr:row>62</xdr:row>
      <xdr:rowOff>1028</xdr:rowOff>
    </xdr:to>
    <xdr:sp macro="" textlink="">
      <xdr:nvSpPr>
        <xdr:cNvPr id="349" name="円/楕円 348"/>
        <xdr:cNvSpPr/>
      </xdr:nvSpPr>
      <xdr:spPr>
        <a:xfrm>
          <a:off x="16129000" y="1052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157255</xdr:rowOff>
    </xdr:from>
    <xdr:ext cx="736600" cy="259045"/>
    <xdr:sp macro="" textlink="">
      <xdr:nvSpPr>
        <xdr:cNvPr id="350" name="テキスト ボックス 349"/>
        <xdr:cNvSpPr txBox="1"/>
      </xdr:nvSpPr>
      <xdr:spPr>
        <a:xfrm>
          <a:off x="15798800" y="1061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75474</xdr:rowOff>
    </xdr:from>
    <xdr:to>
      <xdr:col>22</xdr:col>
      <xdr:colOff>254000</xdr:colOff>
      <xdr:row>62</xdr:row>
      <xdr:rowOff>5624</xdr:rowOff>
    </xdr:to>
    <xdr:sp macro="" textlink="">
      <xdr:nvSpPr>
        <xdr:cNvPr id="351" name="円/楕円 350"/>
        <xdr:cNvSpPr/>
      </xdr:nvSpPr>
      <xdr:spPr>
        <a:xfrm>
          <a:off x="15240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161851</xdr:rowOff>
    </xdr:from>
    <xdr:ext cx="762000" cy="259045"/>
    <xdr:sp macro="" textlink="">
      <xdr:nvSpPr>
        <xdr:cNvPr id="352" name="テキスト ボックス 351"/>
        <xdr:cNvSpPr txBox="1"/>
      </xdr:nvSpPr>
      <xdr:spPr>
        <a:xfrm>
          <a:off x="14909800" y="1062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83517</xdr:rowOff>
    </xdr:from>
    <xdr:to>
      <xdr:col>21</xdr:col>
      <xdr:colOff>50800</xdr:colOff>
      <xdr:row>62</xdr:row>
      <xdr:rowOff>13667</xdr:rowOff>
    </xdr:to>
    <xdr:sp macro="" textlink="">
      <xdr:nvSpPr>
        <xdr:cNvPr id="353" name="円/楕円 352"/>
        <xdr:cNvSpPr/>
      </xdr:nvSpPr>
      <xdr:spPr>
        <a:xfrm>
          <a:off x="14351000" y="105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169894</xdr:rowOff>
    </xdr:from>
    <xdr:ext cx="762000" cy="259045"/>
    <xdr:sp macro="" textlink="">
      <xdr:nvSpPr>
        <xdr:cNvPr id="354" name="テキスト ボックス 353"/>
        <xdr:cNvSpPr txBox="1"/>
      </xdr:nvSpPr>
      <xdr:spPr>
        <a:xfrm>
          <a:off x="14020800" y="1062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89263</xdr:rowOff>
    </xdr:from>
    <xdr:to>
      <xdr:col>19</xdr:col>
      <xdr:colOff>533400</xdr:colOff>
      <xdr:row>62</xdr:row>
      <xdr:rowOff>19413</xdr:rowOff>
    </xdr:to>
    <xdr:sp macro="" textlink="">
      <xdr:nvSpPr>
        <xdr:cNvPr id="355" name="円/楕円 354"/>
        <xdr:cNvSpPr/>
      </xdr:nvSpPr>
      <xdr:spPr>
        <a:xfrm>
          <a:off x="13462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4190</xdr:rowOff>
    </xdr:from>
    <xdr:ext cx="762000" cy="259045"/>
    <xdr:sp macro="" textlink="">
      <xdr:nvSpPr>
        <xdr:cNvPr id="356" name="テキスト ボックス 355"/>
        <xdr:cNvSpPr txBox="1"/>
      </xdr:nvSpPr>
      <xdr:spPr>
        <a:xfrm>
          <a:off x="13131800" y="1063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年度は一般会計の元利償還金が</a:t>
          </a:r>
          <a:r>
            <a:rPr kumimoji="1" lang="en-US" altLang="ja-JP" sz="1300">
              <a:solidFill>
                <a:schemeClr val="dk1"/>
              </a:solidFill>
              <a:effectLst/>
              <a:latin typeface="+mn-lt"/>
              <a:ea typeface="+mn-ea"/>
              <a:cs typeface="+mn-cs"/>
            </a:rPr>
            <a:t>+33</a:t>
          </a:r>
          <a:r>
            <a:rPr kumimoji="1" lang="ja-JP" altLang="en-US" sz="1300">
              <a:solidFill>
                <a:schemeClr val="dk1"/>
              </a:solidFill>
              <a:effectLst/>
              <a:latin typeface="+mn-lt"/>
              <a:ea typeface="+mn-ea"/>
              <a:cs typeface="+mn-cs"/>
            </a:rPr>
            <a:t>百万円の増、公営企業の元利償還金に対する繰入額は、農業集落排水事業、大江分院分で微増となった影響で全体として</a:t>
          </a:r>
          <a:r>
            <a:rPr kumimoji="1" lang="en-US" altLang="ja-JP" sz="1300">
              <a:solidFill>
                <a:schemeClr val="dk1"/>
              </a:solidFill>
              <a:effectLst/>
              <a:latin typeface="+mn-lt"/>
              <a:ea typeface="+mn-ea"/>
              <a:cs typeface="+mn-cs"/>
            </a:rPr>
            <a:t>+17</a:t>
          </a:r>
          <a:r>
            <a:rPr kumimoji="1" lang="ja-JP" altLang="en-US" sz="1300">
              <a:solidFill>
                <a:schemeClr val="dk1"/>
              </a:solidFill>
              <a:effectLst/>
              <a:latin typeface="+mn-lt"/>
              <a:ea typeface="+mn-ea"/>
              <a:cs typeface="+mn-cs"/>
            </a:rPr>
            <a:t>百万円の増となった。一方、普通交付税は</a:t>
          </a:r>
          <a:r>
            <a:rPr kumimoji="1" lang="en-US" altLang="ja-JP" sz="1300">
              <a:solidFill>
                <a:schemeClr val="dk1"/>
              </a:solidFill>
              <a:effectLst/>
              <a:latin typeface="+mn-lt"/>
              <a:ea typeface="+mn-ea"/>
              <a:cs typeface="+mn-cs"/>
            </a:rPr>
            <a:t>+79</a:t>
          </a:r>
          <a:r>
            <a:rPr kumimoji="1" lang="ja-JP" altLang="en-US" sz="1300">
              <a:solidFill>
                <a:schemeClr val="dk1"/>
              </a:solidFill>
              <a:effectLst/>
              <a:latin typeface="+mn-lt"/>
              <a:ea typeface="+mn-ea"/>
              <a:cs typeface="+mn-cs"/>
            </a:rPr>
            <a:t>百万円増、臨財債は発行抑制により▲</a:t>
          </a:r>
          <a:r>
            <a:rPr kumimoji="1" lang="en-US" altLang="ja-JP" sz="1300">
              <a:solidFill>
                <a:schemeClr val="dk1"/>
              </a:solidFill>
              <a:effectLst/>
              <a:latin typeface="+mn-lt"/>
              <a:ea typeface="+mn-ea"/>
              <a:cs typeface="+mn-cs"/>
            </a:rPr>
            <a:t>57</a:t>
          </a:r>
          <a:r>
            <a:rPr kumimoji="1" lang="ja-JP" altLang="en-US" sz="1300">
              <a:solidFill>
                <a:schemeClr val="dk1"/>
              </a:solidFill>
              <a:effectLst/>
              <a:latin typeface="+mn-lt"/>
              <a:ea typeface="+mn-ea"/>
              <a:cs typeface="+mn-cs"/>
            </a:rPr>
            <a:t>百万円減となっている。事業費補正の算入額が▲</a:t>
          </a:r>
          <a:r>
            <a:rPr kumimoji="1" lang="en-US" altLang="ja-JP" sz="1300">
              <a:solidFill>
                <a:schemeClr val="dk1"/>
              </a:solidFill>
              <a:effectLst/>
              <a:latin typeface="+mn-lt"/>
              <a:ea typeface="+mn-ea"/>
              <a:cs typeface="+mn-cs"/>
            </a:rPr>
            <a:t>18</a:t>
          </a:r>
          <a:r>
            <a:rPr kumimoji="1" lang="ja-JP" altLang="en-US" sz="1300">
              <a:solidFill>
                <a:schemeClr val="dk1"/>
              </a:solidFill>
              <a:effectLst/>
              <a:latin typeface="+mn-lt"/>
              <a:ea typeface="+mn-ea"/>
              <a:cs typeface="+mn-cs"/>
            </a:rPr>
            <a:t>百万円減となった。分子は例年とほぼ同額であった、分母は標準財政規模が</a:t>
          </a:r>
          <a:r>
            <a:rPr kumimoji="1" lang="en-US" altLang="ja-JP" sz="1300">
              <a:solidFill>
                <a:schemeClr val="dk1"/>
              </a:solidFill>
              <a:effectLst/>
              <a:latin typeface="+mn-lt"/>
              <a:ea typeface="+mn-ea"/>
              <a:cs typeface="+mn-cs"/>
            </a:rPr>
            <a:t>+257</a:t>
          </a:r>
          <a:r>
            <a:rPr kumimoji="1" lang="ja-JP" altLang="en-US" sz="1300">
              <a:solidFill>
                <a:schemeClr val="dk1"/>
              </a:solidFill>
              <a:effectLst/>
              <a:latin typeface="+mn-lt"/>
              <a:ea typeface="+mn-ea"/>
              <a:cs typeface="+mn-cs"/>
            </a:rPr>
            <a:t>百万円で大きくなったことから悪化した。 </a:t>
          </a:r>
        </a:p>
      </xdr:txBody>
    </xdr:sp>
    <xdr:clientData/>
  </xdr:twoCellAnchor>
  <xdr:oneCellAnchor>
    <xdr:from>
      <xdr:col>18</xdr:col>
      <xdr:colOff>444500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3" name="直線コネクタ 37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4" name="テキスト ボックス 37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5" name="直線コネクタ 37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6" name="テキスト ボックス 37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7" name="直線コネクタ 37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8" name="テキスト ボックス 37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9" name="直線コネクタ 37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80" name="テキスト ボックス 37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81" name="直線コネクタ 38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2" name="テキスト ボックス 38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3" name="直線コネクタ 38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6" name="直線コネクタ 385"/>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8" name="直線コネクタ 38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9"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90" name="直線コネクタ 389"/>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141696</xdr:rowOff>
    </xdr:from>
    <xdr:to>
      <xdr:col>24</xdr:col>
      <xdr:colOff>558800</xdr:colOff>
      <xdr:row>41</xdr:row>
      <xdr:rowOff>169273</xdr:rowOff>
    </xdr:to>
    <xdr:cxnSp macro="">
      <xdr:nvCxnSpPr>
        <xdr:cNvPr id="391" name="直線コネクタ 390"/>
        <xdr:cNvCxnSpPr/>
      </xdr:nvCxnSpPr>
      <xdr:spPr>
        <a:xfrm>
          <a:off x="16179800" y="7171146"/>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24692</xdr:rowOff>
    </xdr:from>
    <xdr:ext cx="762000" cy="259045"/>
    <xdr:sp macro="" textlink="">
      <xdr:nvSpPr>
        <xdr:cNvPr id="392" name="公債費負担の状況平均値テキスト"/>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93" name="フローチャート : 判断 392"/>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141696</xdr:rowOff>
    </xdr:from>
    <xdr:to>
      <xdr:col>23</xdr:col>
      <xdr:colOff>406400</xdr:colOff>
      <xdr:row>41</xdr:row>
      <xdr:rowOff>148590</xdr:rowOff>
    </xdr:to>
    <xdr:cxnSp macro="">
      <xdr:nvCxnSpPr>
        <xdr:cNvPr id="394" name="直線コネクタ 393"/>
        <xdr:cNvCxnSpPr/>
      </xdr:nvCxnSpPr>
      <xdr:spPr>
        <a:xfrm flipV="1">
          <a:off x="15290800" y="717114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5" name="フローチャート : 判断 394"/>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106153</xdr:rowOff>
    </xdr:from>
    <xdr:ext cx="736600" cy="259045"/>
    <xdr:sp macro="" textlink="">
      <xdr:nvSpPr>
        <xdr:cNvPr id="396" name="テキスト ボックス 395"/>
        <xdr:cNvSpPr txBox="1"/>
      </xdr:nvSpPr>
      <xdr:spPr>
        <a:xfrm>
          <a:off x="15798800" y="679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148590</xdr:rowOff>
    </xdr:from>
    <xdr:to>
      <xdr:col>22</xdr:col>
      <xdr:colOff>203200</xdr:colOff>
      <xdr:row>42</xdr:row>
      <xdr:rowOff>11612</xdr:rowOff>
    </xdr:to>
    <xdr:cxnSp macro="">
      <xdr:nvCxnSpPr>
        <xdr:cNvPr id="397" name="直線コネクタ 396"/>
        <xdr:cNvCxnSpPr/>
      </xdr:nvCxnSpPr>
      <xdr:spPr>
        <a:xfrm flipV="1">
          <a:off x="14401800" y="717804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8" name="フローチャート : 判断 39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399" name="テキスト ボックス 398"/>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11612</xdr:rowOff>
    </xdr:from>
    <xdr:to>
      <xdr:col>21</xdr:col>
      <xdr:colOff>0</xdr:colOff>
      <xdr:row>42</xdr:row>
      <xdr:rowOff>87449</xdr:rowOff>
    </xdr:to>
    <xdr:cxnSp macro="">
      <xdr:nvCxnSpPr>
        <xdr:cNvPr id="400" name="直線コネクタ 399"/>
        <xdr:cNvCxnSpPr/>
      </xdr:nvCxnSpPr>
      <xdr:spPr>
        <a:xfrm flipV="1">
          <a:off x="13512800" y="7212512"/>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401" name="フローチャート : 判断 400"/>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402" name="テキスト ボックス 401"/>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403" name="フローチャート : 判断 402"/>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93271</xdr:rowOff>
    </xdr:from>
    <xdr:ext cx="762000" cy="259045"/>
    <xdr:sp macro="" textlink="">
      <xdr:nvSpPr>
        <xdr:cNvPr id="404" name="テキスト ボックス 403"/>
        <xdr:cNvSpPr txBox="1"/>
      </xdr:nvSpPr>
      <xdr:spPr>
        <a:xfrm>
          <a:off x="13131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118473</xdr:rowOff>
    </xdr:from>
    <xdr:to>
      <xdr:col>24</xdr:col>
      <xdr:colOff>609600</xdr:colOff>
      <xdr:row>42</xdr:row>
      <xdr:rowOff>48623</xdr:rowOff>
    </xdr:to>
    <xdr:sp macro="" textlink="">
      <xdr:nvSpPr>
        <xdr:cNvPr id="410" name="円/楕円 409"/>
        <xdr:cNvSpPr/>
      </xdr:nvSpPr>
      <xdr:spPr>
        <a:xfrm>
          <a:off x="169672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90550</xdr:rowOff>
    </xdr:from>
    <xdr:ext cx="762000" cy="259045"/>
    <xdr:sp macro="" textlink="">
      <xdr:nvSpPr>
        <xdr:cNvPr id="411" name="公債費負担の状況該当値テキスト"/>
        <xdr:cNvSpPr txBox="1"/>
      </xdr:nvSpPr>
      <xdr:spPr>
        <a:xfrm>
          <a:off x="17106900" y="712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90896</xdr:rowOff>
    </xdr:from>
    <xdr:to>
      <xdr:col>23</xdr:col>
      <xdr:colOff>457200</xdr:colOff>
      <xdr:row>42</xdr:row>
      <xdr:rowOff>21046</xdr:rowOff>
    </xdr:to>
    <xdr:sp macro="" textlink="">
      <xdr:nvSpPr>
        <xdr:cNvPr id="412" name="円/楕円 411"/>
        <xdr:cNvSpPr/>
      </xdr:nvSpPr>
      <xdr:spPr>
        <a:xfrm>
          <a:off x="16129000" y="71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5823</xdr:rowOff>
    </xdr:from>
    <xdr:ext cx="736600" cy="259045"/>
    <xdr:sp macro="" textlink="">
      <xdr:nvSpPr>
        <xdr:cNvPr id="413" name="テキスト ボックス 412"/>
        <xdr:cNvSpPr txBox="1"/>
      </xdr:nvSpPr>
      <xdr:spPr>
        <a:xfrm>
          <a:off x="15798800" y="7206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97790</xdr:rowOff>
    </xdr:from>
    <xdr:to>
      <xdr:col>22</xdr:col>
      <xdr:colOff>254000</xdr:colOff>
      <xdr:row>42</xdr:row>
      <xdr:rowOff>27940</xdr:rowOff>
    </xdr:to>
    <xdr:sp macro="" textlink="">
      <xdr:nvSpPr>
        <xdr:cNvPr id="414" name="円/楕円 413"/>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415" name="テキスト ボックス 414"/>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132262</xdr:rowOff>
    </xdr:from>
    <xdr:to>
      <xdr:col>21</xdr:col>
      <xdr:colOff>50800</xdr:colOff>
      <xdr:row>42</xdr:row>
      <xdr:rowOff>62412</xdr:rowOff>
    </xdr:to>
    <xdr:sp macro="" textlink="">
      <xdr:nvSpPr>
        <xdr:cNvPr id="416" name="円/楕円 415"/>
        <xdr:cNvSpPr/>
      </xdr:nvSpPr>
      <xdr:spPr>
        <a:xfrm>
          <a:off x="14351000" y="71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47189</xdr:rowOff>
    </xdr:from>
    <xdr:ext cx="762000" cy="259045"/>
    <xdr:sp macro="" textlink="">
      <xdr:nvSpPr>
        <xdr:cNvPr id="417" name="テキスト ボックス 416"/>
        <xdr:cNvSpPr txBox="1"/>
      </xdr:nvSpPr>
      <xdr:spPr>
        <a:xfrm>
          <a:off x="14020800" y="72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36649</xdr:rowOff>
    </xdr:from>
    <xdr:to>
      <xdr:col>19</xdr:col>
      <xdr:colOff>533400</xdr:colOff>
      <xdr:row>42</xdr:row>
      <xdr:rowOff>138249</xdr:rowOff>
    </xdr:to>
    <xdr:sp macro="" textlink="">
      <xdr:nvSpPr>
        <xdr:cNvPr id="418" name="円/楕円 417"/>
        <xdr:cNvSpPr/>
      </xdr:nvSpPr>
      <xdr:spPr>
        <a:xfrm>
          <a:off x="13462000" y="72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123026</xdr:rowOff>
    </xdr:from>
    <xdr:ext cx="762000" cy="259045"/>
    <xdr:sp macro="" textlink="">
      <xdr:nvSpPr>
        <xdr:cNvPr id="419" name="テキスト ボックス 418"/>
        <xdr:cNvSpPr txBox="1"/>
      </xdr:nvSpPr>
      <xdr:spPr>
        <a:xfrm>
          <a:off x="13131800" y="732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　</a:t>
          </a:r>
          <a:r>
            <a:rPr kumimoji="1" lang="en-US" altLang="ja-JP" sz="1050">
              <a:solidFill>
                <a:schemeClr val="dk1"/>
              </a:solidFill>
              <a:effectLst/>
              <a:latin typeface="+mn-lt"/>
              <a:ea typeface="+mn-ea"/>
              <a:cs typeface="+mn-cs"/>
            </a:rPr>
            <a:t>27</a:t>
          </a:r>
          <a:r>
            <a:rPr kumimoji="1" lang="ja-JP" altLang="en-US" sz="1050">
              <a:solidFill>
                <a:schemeClr val="dk1"/>
              </a:solidFill>
              <a:effectLst/>
              <a:latin typeface="+mn-lt"/>
              <a:ea typeface="+mn-ea"/>
              <a:cs typeface="+mn-cs"/>
            </a:rPr>
            <a:t>年度については普通会計の市債残高は減少し、特別会計は増加したものの準元利償還金見合いが減小した（市債残高▲</a:t>
          </a:r>
          <a:r>
            <a:rPr kumimoji="1" lang="en-US" altLang="ja-JP" sz="1050">
              <a:solidFill>
                <a:schemeClr val="dk1"/>
              </a:solidFill>
              <a:effectLst/>
              <a:latin typeface="+mn-lt"/>
              <a:ea typeface="+mn-ea"/>
              <a:cs typeface="+mn-cs"/>
            </a:rPr>
            <a:t>5.5</a:t>
          </a:r>
          <a:r>
            <a:rPr kumimoji="1" lang="ja-JP" altLang="en-US" sz="1050">
              <a:solidFill>
                <a:schemeClr val="dk1"/>
              </a:solidFill>
              <a:effectLst/>
              <a:latin typeface="+mn-lt"/>
              <a:ea typeface="+mn-ea"/>
              <a:cs typeface="+mn-cs"/>
            </a:rPr>
            <a:t>億、準元利償還金見込▲８億）。一方で負債から差し引く充当可能財源は、財政調整基金</a:t>
          </a:r>
          <a:r>
            <a:rPr kumimoji="1" lang="en-US" altLang="ja-JP" sz="1050">
              <a:solidFill>
                <a:schemeClr val="dk1"/>
              </a:solidFill>
              <a:effectLst/>
              <a:latin typeface="+mn-lt"/>
              <a:ea typeface="+mn-ea"/>
              <a:cs typeface="+mn-cs"/>
            </a:rPr>
            <a:t>+430</a:t>
          </a:r>
          <a:r>
            <a:rPr kumimoji="1" lang="ja-JP" altLang="en-US" sz="1050">
              <a:solidFill>
                <a:schemeClr val="dk1"/>
              </a:solidFill>
              <a:effectLst/>
              <a:latin typeface="+mn-lt"/>
              <a:ea typeface="+mn-ea"/>
              <a:cs typeface="+mn-cs"/>
            </a:rPr>
            <a:t>百万増、減債基金</a:t>
          </a:r>
          <a:r>
            <a:rPr kumimoji="1" lang="en-US" altLang="ja-JP" sz="1050">
              <a:solidFill>
                <a:schemeClr val="dk1"/>
              </a:solidFill>
              <a:effectLst/>
              <a:latin typeface="+mn-lt"/>
              <a:ea typeface="+mn-ea"/>
              <a:cs typeface="+mn-cs"/>
            </a:rPr>
            <a:t>+410</a:t>
          </a:r>
          <a:r>
            <a:rPr kumimoji="1" lang="ja-JP" altLang="en-US" sz="1050">
              <a:solidFill>
                <a:schemeClr val="dk1"/>
              </a:solidFill>
              <a:effectLst/>
              <a:latin typeface="+mn-lt"/>
              <a:ea typeface="+mn-ea"/>
              <a:cs typeface="+mn-cs"/>
            </a:rPr>
            <a:t>百万円増の影響で</a:t>
          </a:r>
          <a:r>
            <a:rPr kumimoji="1" lang="en-US" altLang="ja-JP" sz="1050">
              <a:solidFill>
                <a:schemeClr val="dk1"/>
              </a:solidFill>
              <a:effectLst/>
              <a:latin typeface="+mn-lt"/>
              <a:ea typeface="+mn-ea"/>
              <a:cs typeface="+mn-cs"/>
            </a:rPr>
            <a:t>+1,005</a:t>
          </a:r>
          <a:r>
            <a:rPr kumimoji="1" lang="ja-JP" altLang="en-US" sz="1050">
              <a:solidFill>
                <a:schemeClr val="dk1"/>
              </a:solidFill>
              <a:effectLst/>
              <a:latin typeface="+mn-lt"/>
              <a:ea typeface="+mn-ea"/>
              <a:cs typeface="+mn-cs"/>
            </a:rPr>
            <a:t>百万円と大きく伸びた。市債残高に占める交付税算入額は旧合併特例債の起債により、</a:t>
          </a:r>
          <a:r>
            <a:rPr kumimoji="1" lang="en-US" altLang="ja-JP" sz="1050">
              <a:solidFill>
                <a:schemeClr val="dk1"/>
              </a:solidFill>
              <a:effectLst/>
              <a:latin typeface="+mn-lt"/>
              <a:ea typeface="+mn-ea"/>
              <a:cs typeface="+mn-cs"/>
            </a:rPr>
            <a:t>894</a:t>
          </a:r>
          <a:r>
            <a:rPr kumimoji="1" lang="ja-JP" altLang="en-US" sz="1050">
              <a:solidFill>
                <a:schemeClr val="dk1"/>
              </a:solidFill>
              <a:effectLst/>
              <a:latin typeface="+mn-lt"/>
              <a:ea typeface="+mn-ea"/>
              <a:cs typeface="+mn-cs"/>
            </a:rPr>
            <a:t>百万増加したが、その他費目について、算入率の見直しが影響して全体で</a:t>
          </a:r>
          <a:r>
            <a:rPr kumimoji="1" lang="en-US" altLang="ja-JP" sz="1050">
              <a:solidFill>
                <a:schemeClr val="dk1"/>
              </a:solidFill>
              <a:effectLst/>
              <a:latin typeface="+mn-lt"/>
              <a:ea typeface="+mn-ea"/>
              <a:cs typeface="+mn-cs"/>
            </a:rPr>
            <a:t>+21</a:t>
          </a:r>
          <a:r>
            <a:rPr kumimoji="1" lang="ja-JP" altLang="en-US" sz="1050">
              <a:solidFill>
                <a:schemeClr val="dk1"/>
              </a:solidFill>
              <a:effectLst/>
              <a:latin typeface="+mn-lt"/>
              <a:ea typeface="+mn-ea"/>
              <a:cs typeface="+mn-cs"/>
            </a:rPr>
            <a:t>百万円増に留まった。また充当可能特定歳入が住宅使用料の収入落ち込みや産業廃棄物手数料などが充当出来なかったため</a:t>
          </a:r>
          <a:r>
            <a:rPr kumimoji="1" lang="en-US" altLang="ja-JP" sz="1050">
              <a:solidFill>
                <a:schemeClr val="dk1"/>
              </a:solidFill>
              <a:effectLst/>
              <a:latin typeface="+mn-lt"/>
              <a:ea typeface="+mn-ea"/>
              <a:cs typeface="+mn-cs"/>
            </a:rPr>
            <a:t>197</a:t>
          </a:r>
          <a:r>
            <a:rPr kumimoji="1" lang="ja-JP" altLang="en-US" sz="1050">
              <a:solidFill>
                <a:schemeClr val="dk1"/>
              </a:solidFill>
              <a:effectLst/>
              <a:latin typeface="+mn-lt"/>
              <a:ea typeface="+mn-ea"/>
              <a:cs typeface="+mn-cs"/>
            </a:rPr>
            <a:t>百万円と減少した。（他の経費増で充当できない状況が経常化）</a:t>
          </a:r>
          <a:br>
            <a:rPr kumimoji="1" lang="ja-JP" altLang="en-US" sz="1050">
              <a:solidFill>
                <a:schemeClr val="dk1"/>
              </a:solidFill>
              <a:effectLst/>
              <a:latin typeface="+mn-lt"/>
              <a:ea typeface="+mn-ea"/>
              <a:cs typeface="+mn-cs"/>
            </a:rPr>
          </a:br>
          <a:r>
            <a:rPr kumimoji="1" lang="ja-JP" altLang="en-US" sz="1050">
              <a:solidFill>
                <a:schemeClr val="dk1"/>
              </a:solidFill>
              <a:effectLst/>
              <a:latin typeface="+mn-lt"/>
              <a:ea typeface="+mn-ea"/>
              <a:cs typeface="+mn-cs"/>
            </a:rPr>
            <a:t>　　算定分母は実質公債費比率同様に標準財政規模の増加により大きくなり、分子も基金が増加したことにより減小しその結果、前年度比▲</a:t>
          </a:r>
          <a:r>
            <a:rPr kumimoji="1" lang="en-US" altLang="ja-JP" sz="1050">
              <a:solidFill>
                <a:schemeClr val="dk1"/>
              </a:solidFill>
              <a:effectLst/>
              <a:latin typeface="+mn-lt"/>
              <a:ea typeface="+mn-ea"/>
              <a:cs typeface="+mn-cs"/>
            </a:rPr>
            <a:t>11.6</a:t>
          </a:r>
          <a:r>
            <a:rPr kumimoji="1" lang="ja-JP" altLang="en-US" sz="1050">
              <a:solidFill>
                <a:schemeClr val="dk1"/>
              </a:solidFill>
              <a:effectLst/>
              <a:latin typeface="+mn-lt"/>
              <a:ea typeface="+mn-ea"/>
              <a:cs typeface="+mn-cs"/>
            </a:rPr>
            <a:t>ポイント好転した。</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8" name="直線コネクタ 447"/>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9"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50" name="直線コネクタ 449"/>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39836</xdr:rowOff>
    </xdr:from>
    <xdr:to>
      <xdr:col>24</xdr:col>
      <xdr:colOff>558800</xdr:colOff>
      <xdr:row>18</xdr:row>
      <xdr:rowOff>133138</xdr:rowOff>
    </xdr:to>
    <xdr:cxnSp macro="">
      <xdr:nvCxnSpPr>
        <xdr:cNvPr id="453" name="直線コネクタ 452"/>
        <xdr:cNvCxnSpPr/>
      </xdr:nvCxnSpPr>
      <xdr:spPr>
        <a:xfrm flipV="1">
          <a:off x="16179800" y="3125936"/>
          <a:ext cx="838200" cy="9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78334</xdr:rowOff>
    </xdr:from>
    <xdr:ext cx="762000" cy="259045"/>
    <xdr:sp macro="" textlink="">
      <xdr:nvSpPr>
        <xdr:cNvPr id="454" name="将来負担の状況平均値テキスト"/>
        <xdr:cNvSpPr txBox="1"/>
      </xdr:nvSpPr>
      <xdr:spPr>
        <a:xfrm>
          <a:off x="17106900" y="24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5" name="フローチャート : 判断 454"/>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96139</xdr:rowOff>
    </xdr:from>
    <xdr:to>
      <xdr:col>23</xdr:col>
      <xdr:colOff>406400</xdr:colOff>
      <xdr:row>18</xdr:row>
      <xdr:rowOff>133138</xdr:rowOff>
    </xdr:to>
    <xdr:cxnSp macro="">
      <xdr:nvCxnSpPr>
        <xdr:cNvPr id="456" name="直線コネクタ 455"/>
        <xdr:cNvCxnSpPr/>
      </xdr:nvCxnSpPr>
      <xdr:spPr>
        <a:xfrm>
          <a:off x="15290800" y="3182239"/>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7" name="フローチャート : 判断 456"/>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58" name="テキスト ボックス 457"/>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96139</xdr:rowOff>
    </xdr:from>
    <xdr:to>
      <xdr:col>22</xdr:col>
      <xdr:colOff>203200</xdr:colOff>
      <xdr:row>19</xdr:row>
      <xdr:rowOff>42926</xdr:rowOff>
    </xdr:to>
    <xdr:cxnSp macro="">
      <xdr:nvCxnSpPr>
        <xdr:cNvPr id="459" name="直線コネクタ 458"/>
        <xdr:cNvCxnSpPr/>
      </xdr:nvCxnSpPr>
      <xdr:spPr>
        <a:xfrm flipV="1">
          <a:off x="14401800" y="3182239"/>
          <a:ext cx="8890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60" name="フローチャート : 判断 459"/>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61" name="テキスト ボックス 460"/>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42926</xdr:rowOff>
    </xdr:from>
    <xdr:to>
      <xdr:col>21</xdr:col>
      <xdr:colOff>0</xdr:colOff>
      <xdr:row>20</xdr:row>
      <xdr:rowOff>62103</xdr:rowOff>
    </xdr:to>
    <xdr:cxnSp macro="">
      <xdr:nvCxnSpPr>
        <xdr:cNvPr id="462" name="直線コネクタ 461"/>
        <xdr:cNvCxnSpPr/>
      </xdr:nvCxnSpPr>
      <xdr:spPr>
        <a:xfrm flipV="1">
          <a:off x="13512800" y="3300476"/>
          <a:ext cx="889000" cy="1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63" name="フローチャート : 判断 462"/>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64" name="テキスト ボックス 463"/>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5" name="フローチャート : 判断 464"/>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66" name="テキスト ボックス 465"/>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160486</xdr:rowOff>
    </xdr:from>
    <xdr:to>
      <xdr:col>24</xdr:col>
      <xdr:colOff>609600</xdr:colOff>
      <xdr:row>18</xdr:row>
      <xdr:rowOff>90636</xdr:rowOff>
    </xdr:to>
    <xdr:sp macro="" textlink="">
      <xdr:nvSpPr>
        <xdr:cNvPr id="472" name="円/楕円 471"/>
        <xdr:cNvSpPr/>
      </xdr:nvSpPr>
      <xdr:spPr>
        <a:xfrm>
          <a:off x="16967200" y="30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132563</xdr:rowOff>
    </xdr:from>
    <xdr:ext cx="762000" cy="259045"/>
    <xdr:sp macro="" textlink="">
      <xdr:nvSpPr>
        <xdr:cNvPr id="473" name="将来負担の状況該当値テキスト"/>
        <xdr:cNvSpPr txBox="1"/>
      </xdr:nvSpPr>
      <xdr:spPr>
        <a:xfrm>
          <a:off x="17106900" y="304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82338</xdr:rowOff>
    </xdr:from>
    <xdr:to>
      <xdr:col>23</xdr:col>
      <xdr:colOff>457200</xdr:colOff>
      <xdr:row>19</xdr:row>
      <xdr:rowOff>12488</xdr:rowOff>
    </xdr:to>
    <xdr:sp macro="" textlink="">
      <xdr:nvSpPr>
        <xdr:cNvPr id="474" name="円/楕円 473"/>
        <xdr:cNvSpPr/>
      </xdr:nvSpPr>
      <xdr:spPr>
        <a:xfrm>
          <a:off x="16129000" y="316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168715</xdr:rowOff>
    </xdr:from>
    <xdr:ext cx="736600" cy="259045"/>
    <xdr:sp macro="" textlink="">
      <xdr:nvSpPr>
        <xdr:cNvPr id="475" name="テキスト ボックス 474"/>
        <xdr:cNvSpPr txBox="1"/>
      </xdr:nvSpPr>
      <xdr:spPr>
        <a:xfrm>
          <a:off x="15798800" y="3254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45339</xdr:rowOff>
    </xdr:from>
    <xdr:to>
      <xdr:col>22</xdr:col>
      <xdr:colOff>254000</xdr:colOff>
      <xdr:row>18</xdr:row>
      <xdr:rowOff>146939</xdr:rowOff>
    </xdr:to>
    <xdr:sp macro="" textlink="">
      <xdr:nvSpPr>
        <xdr:cNvPr id="476" name="円/楕円 475"/>
        <xdr:cNvSpPr/>
      </xdr:nvSpPr>
      <xdr:spPr>
        <a:xfrm>
          <a:off x="15240000" y="313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131716</xdr:rowOff>
    </xdr:from>
    <xdr:ext cx="762000" cy="259045"/>
    <xdr:sp macro="" textlink="">
      <xdr:nvSpPr>
        <xdr:cNvPr id="477" name="テキスト ボックス 476"/>
        <xdr:cNvSpPr txBox="1"/>
      </xdr:nvSpPr>
      <xdr:spPr>
        <a:xfrm>
          <a:off x="14909800" y="321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163576</xdr:rowOff>
    </xdr:from>
    <xdr:to>
      <xdr:col>21</xdr:col>
      <xdr:colOff>50800</xdr:colOff>
      <xdr:row>19</xdr:row>
      <xdr:rowOff>93726</xdr:rowOff>
    </xdr:to>
    <xdr:sp macro="" textlink="">
      <xdr:nvSpPr>
        <xdr:cNvPr id="478" name="円/楕円 477"/>
        <xdr:cNvSpPr/>
      </xdr:nvSpPr>
      <xdr:spPr>
        <a:xfrm>
          <a:off x="14351000" y="324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78503</xdr:rowOff>
    </xdr:from>
    <xdr:ext cx="762000" cy="259045"/>
    <xdr:sp macro="" textlink="">
      <xdr:nvSpPr>
        <xdr:cNvPr id="479" name="テキスト ボックス 478"/>
        <xdr:cNvSpPr txBox="1"/>
      </xdr:nvSpPr>
      <xdr:spPr>
        <a:xfrm>
          <a:off x="14020800" y="333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11303</xdr:rowOff>
    </xdr:from>
    <xdr:to>
      <xdr:col>19</xdr:col>
      <xdr:colOff>533400</xdr:colOff>
      <xdr:row>20</xdr:row>
      <xdr:rowOff>112903</xdr:rowOff>
    </xdr:to>
    <xdr:sp macro="" textlink="">
      <xdr:nvSpPr>
        <xdr:cNvPr id="480" name="円/楕円 479"/>
        <xdr:cNvSpPr/>
      </xdr:nvSpPr>
      <xdr:spPr>
        <a:xfrm>
          <a:off x="13462000" y="344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97680</xdr:rowOff>
    </xdr:from>
    <xdr:ext cx="762000" cy="259045"/>
    <xdr:sp macro="" textlink="">
      <xdr:nvSpPr>
        <xdr:cNvPr id="481" name="テキスト ボックス 480"/>
        <xdr:cNvSpPr txBox="1"/>
      </xdr:nvSpPr>
      <xdr:spPr>
        <a:xfrm>
          <a:off x="13131800" y="3526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京都府福知山市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80,019
79,176
552.54
43,997,192
43,005,022
736,938
23,991,425
53,899,447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93.9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早期勧奨退職の取組みを進めることにより、職員定数の削減を行う一方で、通常退職者の増等により、所要経常一般財源は前年度比</a:t>
          </a:r>
          <a:r>
            <a:rPr kumimoji="1" lang="en-US" altLang="ja-JP" sz="1100" baseline="0">
              <a:solidFill>
                <a:schemeClr val="dk1"/>
              </a:solidFill>
              <a:effectLst/>
              <a:latin typeface="+mn-lt"/>
              <a:ea typeface="+mn-ea"/>
              <a:cs typeface="+mn-cs"/>
            </a:rPr>
            <a:t>191</a:t>
          </a:r>
          <a:r>
            <a:rPr kumimoji="1" lang="ja-JP" altLang="ja-JP" sz="1100" baseline="0">
              <a:solidFill>
                <a:schemeClr val="dk1"/>
              </a:solidFill>
              <a:effectLst/>
              <a:latin typeface="+mn-lt"/>
              <a:ea typeface="+mn-ea"/>
              <a:cs typeface="+mn-cs"/>
            </a:rPr>
            <a:t>百万円の増となり、経常収支比率のうちの人件費分の比率が上昇した。</a:t>
          </a:r>
          <a:endParaRPr lang="ja-JP" altLang="ja-JP" sz="1400">
            <a:effectLst/>
          </a:endParaRPr>
        </a:p>
        <a:p>
          <a:r>
            <a:rPr kumimoji="1" lang="ja-JP" altLang="ja-JP" sz="1100" baseline="0">
              <a:solidFill>
                <a:schemeClr val="dk1"/>
              </a:solidFill>
              <a:effectLst/>
              <a:latin typeface="+mn-lt"/>
              <a:ea typeface="+mn-ea"/>
              <a:cs typeface="+mn-cs"/>
            </a:rPr>
            <a:t>　人口一人当たりの決算額は、類似団体の平均を上回っており、今後も人件費関係経費の抑制に取り組んでいく必要がある。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66040</xdr:rowOff>
    </xdr:from>
    <xdr:to>
      <xdr:col>7</xdr:col>
      <xdr:colOff>15875</xdr:colOff>
      <xdr:row>36</xdr:row>
      <xdr:rowOff>96520</xdr:rowOff>
    </xdr:to>
    <xdr:cxnSp macro="">
      <xdr:nvCxnSpPr>
        <xdr:cNvPr id="66" name="直線コネクタ 65"/>
        <xdr:cNvCxnSpPr/>
      </xdr:nvCxnSpPr>
      <xdr:spPr>
        <a:xfrm>
          <a:off x="3987800" y="62382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153670</xdr:rowOff>
    </xdr:from>
    <xdr:to>
      <xdr:col>5</xdr:col>
      <xdr:colOff>549275</xdr:colOff>
      <xdr:row>36</xdr:row>
      <xdr:rowOff>66040</xdr:rowOff>
    </xdr:to>
    <xdr:cxnSp macro="">
      <xdr:nvCxnSpPr>
        <xdr:cNvPr id="69" name="直線コネクタ 68"/>
        <xdr:cNvCxnSpPr/>
      </xdr:nvCxnSpPr>
      <xdr:spPr>
        <a:xfrm>
          <a:off x="3098800" y="61544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153670</xdr:rowOff>
    </xdr:from>
    <xdr:to>
      <xdr:col>4</xdr:col>
      <xdr:colOff>346075</xdr:colOff>
      <xdr:row>36</xdr:row>
      <xdr:rowOff>35560</xdr:rowOff>
    </xdr:to>
    <xdr:cxnSp macro="">
      <xdr:nvCxnSpPr>
        <xdr:cNvPr id="72" name="直線コネクタ 71"/>
        <xdr:cNvCxnSpPr/>
      </xdr:nvCxnSpPr>
      <xdr:spPr>
        <a:xfrm flipV="1">
          <a:off x="2209800" y="6154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35560</xdr:rowOff>
    </xdr:from>
    <xdr:to>
      <xdr:col>3</xdr:col>
      <xdr:colOff>142875</xdr:colOff>
      <xdr:row>36</xdr:row>
      <xdr:rowOff>81280</xdr:rowOff>
    </xdr:to>
    <xdr:cxnSp macro="">
      <xdr:nvCxnSpPr>
        <xdr:cNvPr id="75" name="直線コネクタ 74"/>
        <xdr:cNvCxnSpPr/>
      </xdr:nvCxnSpPr>
      <xdr:spPr>
        <a:xfrm flipV="1">
          <a:off x="1320800" y="6207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45720</xdr:rowOff>
    </xdr:from>
    <xdr:to>
      <xdr:col>7</xdr:col>
      <xdr:colOff>66675</xdr:colOff>
      <xdr:row>36</xdr:row>
      <xdr:rowOff>147320</xdr:rowOff>
    </xdr:to>
    <xdr:sp macro="" textlink="">
      <xdr:nvSpPr>
        <xdr:cNvPr id="85" name="円/楕円 84"/>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62247</xdr:rowOff>
    </xdr:from>
    <xdr:ext cx="762000" cy="259045"/>
    <xdr:sp macro="" textlink="">
      <xdr:nvSpPr>
        <xdr:cNvPr id="86" name="人件費該当値テキスト"/>
        <xdr:cNvSpPr txBox="1"/>
      </xdr:nvSpPr>
      <xdr:spPr>
        <a:xfrm>
          <a:off x="4914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15240</xdr:rowOff>
    </xdr:from>
    <xdr:to>
      <xdr:col>5</xdr:col>
      <xdr:colOff>600075</xdr:colOff>
      <xdr:row>36</xdr:row>
      <xdr:rowOff>116840</xdr:rowOff>
    </xdr:to>
    <xdr:sp macro="" textlink="">
      <xdr:nvSpPr>
        <xdr:cNvPr id="87" name="円/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88" name="テキスト ボックス 87"/>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102870</xdr:rowOff>
    </xdr:from>
    <xdr:to>
      <xdr:col>4</xdr:col>
      <xdr:colOff>396875</xdr:colOff>
      <xdr:row>36</xdr:row>
      <xdr:rowOff>33020</xdr:rowOff>
    </xdr:to>
    <xdr:sp macro="" textlink="">
      <xdr:nvSpPr>
        <xdr:cNvPr id="89" name="円/楕円 88"/>
        <xdr:cNvSpPr/>
      </xdr:nvSpPr>
      <xdr:spPr>
        <a:xfrm>
          <a:off x="3048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43197</xdr:rowOff>
    </xdr:from>
    <xdr:ext cx="762000" cy="259045"/>
    <xdr:sp macro="" textlink="">
      <xdr:nvSpPr>
        <xdr:cNvPr id="90" name="テキスト ボックス 89"/>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156210</xdr:rowOff>
    </xdr:from>
    <xdr:to>
      <xdr:col>3</xdr:col>
      <xdr:colOff>193675</xdr:colOff>
      <xdr:row>36</xdr:row>
      <xdr:rowOff>86360</xdr:rowOff>
    </xdr:to>
    <xdr:sp macro="" textlink="">
      <xdr:nvSpPr>
        <xdr:cNvPr id="91" name="円/楕円 90"/>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92" name="テキスト ボックス 91"/>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93" name="円/楕円 92"/>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142257</xdr:rowOff>
    </xdr:from>
    <xdr:ext cx="762000" cy="259045"/>
    <xdr:sp macro="" textlink="">
      <xdr:nvSpPr>
        <xdr:cNvPr id="94" name="テキスト ボックス 93"/>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電算システム一般管理経費や新市民会館管理運営事業など新規稼動施設の運営経費</a:t>
          </a:r>
          <a:r>
            <a:rPr kumimoji="1" lang="ja-JP" altLang="ja-JP" sz="1100">
              <a:solidFill>
                <a:schemeClr val="dk1"/>
              </a:solidFill>
              <a:effectLst/>
              <a:latin typeface="+mn-lt"/>
              <a:ea typeface="+mn-ea"/>
              <a:cs typeface="+mn-cs"/>
            </a:rPr>
            <a:t>等の増により、所要経常一般財源は前年度比</a:t>
          </a:r>
          <a:r>
            <a:rPr kumimoji="1" lang="en-US" altLang="ja-JP" sz="1100">
              <a:solidFill>
                <a:schemeClr val="dk1"/>
              </a:solidFill>
              <a:effectLst/>
              <a:latin typeface="+mn-lt"/>
              <a:ea typeface="+mn-ea"/>
              <a:cs typeface="+mn-cs"/>
            </a:rPr>
            <a:t>191</a:t>
          </a:r>
          <a:r>
            <a:rPr kumimoji="1" lang="ja-JP" altLang="ja-JP" sz="1100">
              <a:solidFill>
                <a:schemeClr val="dk1"/>
              </a:solidFill>
              <a:effectLst/>
              <a:latin typeface="+mn-lt"/>
              <a:ea typeface="+mn-ea"/>
              <a:cs typeface="+mn-cs"/>
            </a:rPr>
            <a:t>百万円の増となり、経常収支比率のうちの物件費分の比率は、</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ポイント上昇した。</a:t>
          </a:r>
          <a:endParaRPr lang="ja-JP" altLang="ja-JP">
            <a:effectLst/>
          </a:endParaRPr>
        </a:p>
        <a:p>
          <a:r>
            <a:rPr kumimoji="1" lang="ja-JP" altLang="ja-JP" sz="1100">
              <a:solidFill>
                <a:schemeClr val="dk1"/>
              </a:solidFill>
              <a:effectLst/>
              <a:latin typeface="+mn-lt"/>
              <a:ea typeface="+mn-ea"/>
              <a:cs typeface="+mn-cs"/>
            </a:rPr>
            <a:t>　今後も管理運営費の増加が懸念されるが、公共施設マネジメント等の推進により、管理施設数を減らすなどの経費節減努力をより一層推進する必要がある。</a:t>
          </a:r>
          <a:endParaRPr lang="ja-JP" altLang="ja-JP">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107950</xdr:rowOff>
    </xdr:from>
    <xdr:to>
      <xdr:col>24</xdr:col>
      <xdr:colOff>31750</xdr:colOff>
      <xdr:row>16</xdr:row>
      <xdr:rowOff>0</xdr:rowOff>
    </xdr:to>
    <xdr:cxnSp macro="">
      <xdr:nvCxnSpPr>
        <xdr:cNvPr id="127" name="直線コネクタ 126"/>
        <xdr:cNvCxnSpPr/>
      </xdr:nvCxnSpPr>
      <xdr:spPr>
        <a:xfrm>
          <a:off x="15671800" y="2679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143527</xdr:rowOff>
    </xdr:from>
    <xdr:ext cx="762000" cy="259045"/>
    <xdr:sp macro="" textlink="">
      <xdr:nvSpPr>
        <xdr:cNvPr id="128"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19050</xdr:rowOff>
    </xdr:from>
    <xdr:to>
      <xdr:col>22</xdr:col>
      <xdr:colOff>565150</xdr:colOff>
      <xdr:row>15</xdr:row>
      <xdr:rowOff>107950</xdr:rowOff>
    </xdr:to>
    <xdr:cxnSp macro="">
      <xdr:nvCxnSpPr>
        <xdr:cNvPr id="130" name="直線コネクタ 129"/>
        <xdr:cNvCxnSpPr/>
      </xdr:nvCxnSpPr>
      <xdr:spPr>
        <a:xfrm>
          <a:off x="14782800" y="2590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54627</xdr:rowOff>
    </xdr:from>
    <xdr:ext cx="736600" cy="259045"/>
    <xdr:sp macro="" textlink="">
      <xdr:nvSpPr>
        <xdr:cNvPr id="132" name="テキスト ボックス 131"/>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88900</xdr:rowOff>
    </xdr:from>
    <xdr:to>
      <xdr:col>21</xdr:col>
      <xdr:colOff>361950</xdr:colOff>
      <xdr:row>15</xdr:row>
      <xdr:rowOff>19050</xdr:rowOff>
    </xdr:to>
    <xdr:cxnSp macro="">
      <xdr:nvCxnSpPr>
        <xdr:cNvPr id="133" name="直線コネクタ 132"/>
        <xdr:cNvCxnSpPr/>
      </xdr:nvCxnSpPr>
      <xdr:spPr>
        <a:xfrm>
          <a:off x="13893800" y="2489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137177</xdr:rowOff>
    </xdr:from>
    <xdr:ext cx="762000" cy="259045"/>
    <xdr:sp macro="" textlink="">
      <xdr:nvSpPr>
        <xdr:cNvPr id="135" name="テキスト ボックス 134"/>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158750</xdr:rowOff>
    </xdr:from>
    <xdr:to>
      <xdr:col>20</xdr:col>
      <xdr:colOff>158750</xdr:colOff>
      <xdr:row>14</xdr:row>
      <xdr:rowOff>88900</xdr:rowOff>
    </xdr:to>
    <xdr:cxnSp macro="">
      <xdr:nvCxnSpPr>
        <xdr:cNvPr id="136" name="直線コネクタ 135"/>
        <xdr:cNvCxnSpPr/>
      </xdr:nvCxnSpPr>
      <xdr:spPr>
        <a:xfrm>
          <a:off x="13004800" y="2387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0" name="テキスト ボックス 139"/>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120650</xdr:rowOff>
    </xdr:from>
    <xdr:to>
      <xdr:col>24</xdr:col>
      <xdr:colOff>82550</xdr:colOff>
      <xdr:row>16</xdr:row>
      <xdr:rowOff>50800</xdr:rowOff>
    </xdr:to>
    <xdr:sp macro="" textlink="">
      <xdr:nvSpPr>
        <xdr:cNvPr id="146" name="円/楕円 145"/>
        <xdr:cNvSpPr/>
      </xdr:nvSpPr>
      <xdr:spPr>
        <a:xfrm>
          <a:off x="164592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137177</xdr:rowOff>
    </xdr:from>
    <xdr:ext cx="762000" cy="259045"/>
    <xdr:sp macro="" textlink="">
      <xdr:nvSpPr>
        <xdr:cNvPr id="147" name="物件費該当値テキスト"/>
        <xdr:cNvSpPr txBox="1"/>
      </xdr:nvSpPr>
      <xdr:spPr>
        <a:xfrm>
          <a:off x="165989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57150</xdr:rowOff>
    </xdr:from>
    <xdr:to>
      <xdr:col>22</xdr:col>
      <xdr:colOff>615950</xdr:colOff>
      <xdr:row>15</xdr:row>
      <xdr:rowOff>158750</xdr:rowOff>
    </xdr:to>
    <xdr:sp macro="" textlink="">
      <xdr:nvSpPr>
        <xdr:cNvPr id="148" name="円/楕円 147"/>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168927</xdr:rowOff>
    </xdr:from>
    <xdr:ext cx="736600" cy="259045"/>
    <xdr:sp macro="" textlink="">
      <xdr:nvSpPr>
        <xdr:cNvPr id="149" name="テキスト ボックス 148"/>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139700</xdr:rowOff>
    </xdr:from>
    <xdr:to>
      <xdr:col>21</xdr:col>
      <xdr:colOff>412750</xdr:colOff>
      <xdr:row>15</xdr:row>
      <xdr:rowOff>69850</xdr:rowOff>
    </xdr:to>
    <xdr:sp macro="" textlink="">
      <xdr:nvSpPr>
        <xdr:cNvPr id="150" name="円/楕円 149"/>
        <xdr:cNvSpPr/>
      </xdr:nvSpPr>
      <xdr:spPr>
        <a:xfrm>
          <a:off x="14732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80027</xdr:rowOff>
    </xdr:from>
    <xdr:ext cx="762000" cy="259045"/>
    <xdr:sp macro="" textlink="">
      <xdr:nvSpPr>
        <xdr:cNvPr id="151" name="テキスト ボックス 150"/>
        <xdr:cNvSpPr txBox="1"/>
      </xdr:nvSpPr>
      <xdr:spPr>
        <a:xfrm>
          <a:off x="14401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38100</xdr:rowOff>
    </xdr:from>
    <xdr:to>
      <xdr:col>20</xdr:col>
      <xdr:colOff>209550</xdr:colOff>
      <xdr:row>14</xdr:row>
      <xdr:rowOff>139700</xdr:rowOff>
    </xdr:to>
    <xdr:sp macro="" textlink="">
      <xdr:nvSpPr>
        <xdr:cNvPr id="152" name="円/楕円 151"/>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149877</xdr:rowOff>
    </xdr:from>
    <xdr:ext cx="762000" cy="259045"/>
    <xdr:sp macro="" textlink="">
      <xdr:nvSpPr>
        <xdr:cNvPr id="153" name="テキスト ボックス 152"/>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107950</xdr:rowOff>
    </xdr:from>
    <xdr:to>
      <xdr:col>19</xdr:col>
      <xdr:colOff>6350</xdr:colOff>
      <xdr:row>14</xdr:row>
      <xdr:rowOff>38100</xdr:rowOff>
    </xdr:to>
    <xdr:sp macro="" textlink="">
      <xdr:nvSpPr>
        <xdr:cNvPr id="154" name="円/楕円 153"/>
        <xdr:cNvSpPr/>
      </xdr:nvSpPr>
      <xdr:spPr>
        <a:xfrm>
          <a:off x="129540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48277</xdr:rowOff>
    </xdr:from>
    <xdr:ext cx="762000" cy="259045"/>
    <xdr:sp macro="" textlink="">
      <xdr:nvSpPr>
        <xdr:cNvPr id="155" name="テキスト ボックス 154"/>
        <xdr:cNvSpPr txBox="1"/>
      </xdr:nvSpPr>
      <xdr:spPr>
        <a:xfrm>
          <a:off x="12623800" y="21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所要経常一般財源は前年度比</a:t>
          </a:r>
          <a:r>
            <a:rPr kumimoji="1" lang="en-US" altLang="ja-JP" sz="1100">
              <a:solidFill>
                <a:schemeClr val="dk1"/>
              </a:solidFill>
              <a:effectLst/>
              <a:latin typeface="+mn-lt"/>
              <a:ea typeface="+mn-ea"/>
              <a:cs typeface="+mn-cs"/>
            </a:rPr>
            <a:t>124</a:t>
          </a:r>
          <a:r>
            <a:rPr kumimoji="1" lang="ja-JP" altLang="ja-JP" sz="1100">
              <a:solidFill>
                <a:schemeClr val="dk1"/>
              </a:solidFill>
              <a:effectLst/>
              <a:latin typeface="+mn-lt"/>
              <a:ea typeface="+mn-ea"/>
              <a:cs typeface="+mn-cs"/>
            </a:rPr>
            <a:t>百万円の増となり、経常収支比率のうちの扶助費分の比率は</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決算額として、補助・単独事業ともに財政を圧迫する要因となっている。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129722</xdr:rowOff>
    </xdr:from>
    <xdr:to>
      <xdr:col>7</xdr:col>
      <xdr:colOff>15875</xdr:colOff>
      <xdr:row>55</xdr:row>
      <xdr:rowOff>162378</xdr:rowOff>
    </xdr:to>
    <xdr:cxnSp macro="">
      <xdr:nvCxnSpPr>
        <xdr:cNvPr id="190" name="直線コネクタ 189"/>
        <xdr:cNvCxnSpPr/>
      </xdr:nvCxnSpPr>
      <xdr:spPr>
        <a:xfrm>
          <a:off x="3987800" y="95594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136270</xdr:rowOff>
    </xdr:from>
    <xdr:ext cx="762000" cy="259045"/>
    <xdr:sp macro="" textlink="">
      <xdr:nvSpPr>
        <xdr:cNvPr id="191" name="扶助費平均値テキスト"/>
        <xdr:cNvSpPr txBox="1"/>
      </xdr:nvSpPr>
      <xdr:spPr>
        <a:xfrm>
          <a:off x="4914900" y="922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42635</xdr:rowOff>
    </xdr:from>
    <xdr:to>
      <xdr:col>5</xdr:col>
      <xdr:colOff>549275</xdr:colOff>
      <xdr:row>55</xdr:row>
      <xdr:rowOff>129722</xdr:rowOff>
    </xdr:to>
    <xdr:cxnSp macro="">
      <xdr:nvCxnSpPr>
        <xdr:cNvPr id="193" name="直線コネクタ 192"/>
        <xdr:cNvCxnSpPr/>
      </xdr:nvCxnSpPr>
      <xdr:spPr>
        <a:xfrm>
          <a:off x="3098800" y="94723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103612</xdr:rowOff>
    </xdr:from>
    <xdr:ext cx="736600" cy="259045"/>
    <xdr:sp macro="" textlink="">
      <xdr:nvSpPr>
        <xdr:cNvPr id="195" name="テキスト ボックス 194"/>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42635</xdr:rowOff>
    </xdr:from>
    <xdr:to>
      <xdr:col>4</xdr:col>
      <xdr:colOff>346075</xdr:colOff>
      <xdr:row>55</xdr:row>
      <xdr:rowOff>53522</xdr:rowOff>
    </xdr:to>
    <xdr:cxnSp macro="">
      <xdr:nvCxnSpPr>
        <xdr:cNvPr id="196" name="直線コネクタ 195"/>
        <xdr:cNvCxnSpPr/>
      </xdr:nvCxnSpPr>
      <xdr:spPr>
        <a:xfrm flipV="1">
          <a:off x="2209800" y="94723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60070</xdr:rowOff>
    </xdr:from>
    <xdr:ext cx="762000" cy="259045"/>
    <xdr:sp macro="" textlink="">
      <xdr:nvSpPr>
        <xdr:cNvPr id="198" name="テキスト ボックス 197"/>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137885</xdr:rowOff>
    </xdr:from>
    <xdr:to>
      <xdr:col>3</xdr:col>
      <xdr:colOff>142875</xdr:colOff>
      <xdr:row>55</xdr:row>
      <xdr:rowOff>53522</xdr:rowOff>
    </xdr:to>
    <xdr:cxnSp macro="">
      <xdr:nvCxnSpPr>
        <xdr:cNvPr id="199" name="直線コネクタ 198"/>
        <xdr:cNvCxnSpPr/>
      </xdr:nvCxnSpPr>
      <xdr:spPr>
        <a:xfrm>
          <a:off x="1320800" y="93961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38299</xdr:rowOff>
    </xdr:from>
    <xdr:ext cx="762000" cy="259045"/>
    <xdr:sp macro="" textlink="">
      <xdr:nvSpPr>
        <xdr:cNvPr id="201" name="テキスト ボックス 200"/>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03" name="テキスト ボックス 202"/>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111578</xdr:rowOff>
    </xdr:from>
    <xdr:to>
      <xdr:col>7</xdr:col>
      <xdr:colOff>66675</xdr:colOff>
      <xdr:row>56</xdr:row>
      <xdr:rowOff>41728</xdr:rowOff>
    </xdr:to>
    <xdr:sp macro="" textlink="">
      <xdr:nvSpPr>
        <xdr:cNvPr id="209" name="円/楕円 208"/>
        <xdr:cNvSpPr/>
      </xdr:nvSpPr>
      <xdr:spPr>
        <a:xfrm>
          <a:off x="4775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83655</xdr:rowOff>
    </xdr:from>
    <xdr:ext cx="762000" cy="259045"/>
    <xdr:sp macro="" textlink="">
      <xdr:nvSpPr>
        <xdr:cNvPr id="210" name="扶助費該当値テキスト"/>
        <xdr:cNvSpPr txBox="1"/>
      </xdr:nvSpPr>
      <xdr:spPr>
        <a:xfrm>
          <a:off x="4914900" y="951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78922</xdr:rowOff>
    </xdr:from>
    <xdr:to>
      <xdr:col>5</xdr:col>
      <xdr:colOff>600075</xdr:colOff>
      <xdr:row>56</xdr:row>
      <xdr:rowOff>9072</xdr:rowOff>
    </xdr:to>
    <xdr:sp macro="" textlink="">
      <xdr:nvSpPr>
        <xdr:cNvPr id="211" name="円/楕円 210"/>
        <xdr:cNvSpPr/>
      </xdr:nvSpPr>
      <xdr:spPr>
        <a:xfrm>
          <a:off x="3937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165299</xdr:rowOff>
    </xdr:from>
    <xdr:ext cx="736600" cy="259045"/>
    <xdr:sp macro="" textlink="">
      <xdr:nvSpPr>
        <xdr:cNvPr id="212" name="テキスト ボックス 211"/>
        <xdr:cNvSpPr txBox="1"/>
      </xdr:nvSpPr>
      <xdr:spPr>
        <a:xfrm>
          <a:off x="3606800" y="959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163285</xdr:rowOff>
    </xdr:from>
    <xdr:to>
      <xdr:col>4</xdr:col>
      <xdr:colOff>396875</xdr:colOff>
      <xdr:row>55</xdr:row>
      <xdr:rowOff>93435</xdr:rowOff>
    </xdr:to>
    <xdr:sp macro="" textlink="">
      <xdr:nvSpPr>
        <xdr:cNvPr id="213" name="円/楕円 212"/>
        <xdr:cNvSpPr/>
      </xdr:nvSpPr>
      <xdr:spPr>
        <a:xfrm>
          <a:off x="3048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214" name="テキスト ボックス 213"/>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2722</xdr:rowOff>
    </xdr:from>
    <xdr:to>
      <xdr:col>3</xdr:col>
      <xdr:colOff>193675</xdr:colOff>
      <xdr:row>55</xdr:row>
      <xdr:rowOff>104322</xdr:rowOff>
    </xdr:to>
    <xdr:sp macro="" textlink="">
      <xdr:nvSpPr>
        <xdr:cNvPr id="215" name="円/楕円 214"/>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89099</xdr:rowOff>
    </xdr:from>
    <xdr:ext cx="762000" cy="259045"/>
    <xdr:sp macro="" textlink="">
      <xdr:nvSpPr>
        <xdr:cNvPr id="216" name="テキスト ボックス 215"/>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87085</xdr:rowOff>
    </xdr:from>
    <xdr:to>
      <xdr:col>1</xdr:col>
      <xdr:colOff>676275</xdr:colOff>
      <xdr:row>55</xdr:row>
      <xdr:rowOff>17235</xdr:rowOff>
    </xdr:to>
    <xdr:sp macro="" textlink="">
      <xdr:nvSpPr>
        <xdr:cNvPr id="217" name="円/楕円 216"/>
        <xdr:cNvSpPr/>
      </xdr:nvSpPr>
      <xdr:spPr>
        <a:xfrm>
          <a:off x="1270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2012</xdr:rowOff>
    </xdr:from>
    <xdr:ext cx="762000" cy="259045"/>
    <xdr:sp macro="" textlink="">
      <xdr:nvSpPr>
        <xdr:cNvPr id="218" name="テキスト ボックス 217"/>
        <xdr:cNvSpPr txBox="1"/>
      </xdr:nvSpPr>
      <xdr:spPr>
        <a:xfrm>
          <a:off x="939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繰出金は、国民健康保険事業や介護保険事業などへの繰出金の増により、所要一般財源は</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百万円の増となった。維持補修費については、除雪関連経費の減が主な要因となり、所要一般財源は、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百万円の減となっている。</a:t>
          </a:r>
          <a:endParaRPr lang="ja-JP" altLang="ja-JP" sz="1400">
            <a:effectLst/>
          </a:endParaRPr>
        </a:p>
        <a:p>
          <a:r>
            <a:rPr kumimoji="1" lang="ja-JP" altLang="ja-JP" sz="1100">
              <a:solidFill>
                <a:schemeClr val="dk1"/>
              </a:solidFill>
              <a:effectLst/>
              <a:latin typeface="+mn-lt"/>
              <a:ea typeface="+mn-ea"/>
              <a:cs typeface="+mn-cs"/>
            </a:rPr>
            <a:t>　社会保障関係の歳出圧力だけでなく、維持補修費等の経費も増加している中、ふるさと納税等の制度を活用することでも、適正な歳入確保を図り、歳出抑制を図りたい。</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96520</xdr:rowOff>
    </xdr:from>
    <xdr:to>
      <xdr:col>24</xdr:col>
      <xdr:colOff>31750</xdr:colOff>
      <xdr:row>56</xdr:row>
      <xdr:rowOff>111760</xdr:rowOff>
    </xdr:to>
    <xdr:cxnSp macro="">
      <xdr:nvCxnSpPr>
        <xdr:cNvPr id="251" name="直線コネクタ 250"/>
        <xdr:cNvCxnSpPr/>
      </xdr:nvCxnSpPr>
      <xdr:spPr>
        <a:xfrm flipV="1">
          <a:off x="15671800" y="9697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88900</xdr:rowOff>
    </xdr:from>
    <xdr:to>
      <xdr:col>22</xdr:col>
      <xdr:colOff>565150</xdr:colOff>
      <xdr:row>56</xdr:row>
      <xdr:rowOff>111760</xdr:rowOff>
    </xdr:to>
    <xdr:cxnSp macro="">
      <xdr:nvCxnSpPr>
        <xdr:cNvPr id="254" name="直線コネクタ 253"/>
        <xdr:cNvCxnSpPr/>
      </xdr:nvCxnSpPr>
      <xdr:spPr>
        <a:xfrm>
          <a:off x="14782800" y="9690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6" name="テキスト ボックス 255"/>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56</xdr:row>
      <xdr:rowOff>96520</xdr:rowOff>
    </xdr:to>
    <xdr:cxnSp macro="">
      <xdr:nvCxnSpPr>
        <xdr:cNvPr id="257" name="直線コネクタ 256"/>
        <xdr:cNvCxnSpPr/>
      </xdr:nvCxnSpPr>
      <xdr:spPr>
        <a:xfrm flipV="1">
          <a:off x="13893800" y="9690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96520</xdr:rowOff>
    </xdr:from>
    <xdr:to>
      <xdr:col>20</xdr:col>
      <xdr:colOff>158750</xdr:colOff>
      <xdr:row>57</xdr:row>
      <xdr:rowOff>46990</xdr:rowOff>
    </xdr:to>
    <xdr:cxnSp macro="">
      <xdr:nvCxnSpPr>
        <xdr:cNvPr id="260" name="直線コネクタ 259"/>
        <xdr:cNvCxnSpPr/>
      </xdr:nvCxnSpPr>
      <xdr:spPr>
        <a:xfrm flipV="1">
          <a:off x="13004800" y="96977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4" name="テキスト ボックス 263"/>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70" name="円/楕円 269"/>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62247</xdr:rowOff>
    </xdr:from>
    <xdr:ext cx="762000" cy="259045"/>
    <xdr:sp macro="" textlink="">
      <xdr:nvSpPr>
        <xdr:cNvPr id="271" name="その他該当値テキスト"/>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60960</xdr:rowOff>
    </xdr:from>
    <xdr:to>
      <xdr:col>22</xdr:col>
      <xdr:colOff>615950</xdr:colOff>
      <xdr:row>56</xdr:row>
      <xdr:rowOff>162560</xdr:rowOff>
    </xdr:to>
    <xdr:sp macro="" textlink="">
      <xdr:nvSpPr>
        <xdr:cNvPr id="272" name="円/楕円 271"/>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1287</xdr:rowOff>
    </xdr:from>
    <xdr:ext cx="736600" cy="259045"/>
    <xdr:sp macro="" textlink="">
      <xdr:nvSpPr>
        <xdr:cNvPr id="273" name="テキスト ボックス 272"/>
        <xdr:cNvSpPr txBox="1"/>
      </xdr:nvSpPr>
      <xdr:spPr>
        <a:xfrm>
          <a:off x="15290800" y="94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38100</xdr:rowOff>
    </xdr:from>
    <xdr:to>
      <xdr:col>21</xdr:col>
      <xdr:colOff>412750</xdr:colOff>
      <xdr:row>56</xdr:row>
      <xdr:rowOff>139700</xdr:rowOff>
    </xdr:to>
    <xdr:sp macro="" textlink="">
      <xdr:nvSpPr>
        <xdr:cNvPr id="274" name="円/楕円 273"/>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75" name="テキスト ボックス 274"/>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45720</xdr:rowOff>
    </xdr:from>
    <xdr:to>
      <xdr:col>20</xdr:col>
      <xdr:colOff>209550</xdr:colOff>
      <xdr:row>56</xdr:row>
      <xdr:rowOff>147320</xdr:rowOff>
    </xdr:to>
    <xdr:sp macro="" textlink="">
      <xdr:nvSpPr>
        <xdr:cNvPr id="276" name="円/楕円 275"/>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157497</xdr:rowOff>
    </xdr:from>
    <xdr:ext cx="762000" cy="259045"/>
    <xdr:sp macro="" textlink="">
      <xdr:nvSpPr>
        <xdr:cNvPr id="277" name="テキスト ボックス 276"/>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78" name="円/楕円 277"/>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79" name="テキスト ボックス 278"/>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下水道負担金等の増があるも、経常収支比率のうちの補助費等の比率でみると、前年比変わらない数値となった。</a:t>
          </a:r>
          <a:endParaRPr lang="ja-JP" altLang="ja-JP" sz="1400">
            <a:effectLst/>
          </a:endParaRPr>
        </a:p>
        <a:p>
          <a:r>
            <a:rPr kumimoji="1" lang="ja-JP" altLang="ja-JP" sz="1100">
              <a:solidFill>
                <a:schemeClr val="dk1"/>
              </a:solidFill>
              <a:effectLst/>
              <a:latin typeface="+mn-lt"/>
              <a:ea typeface="+mn-ea"/>
              <a:cs typeface="+mn-cs"/>
            </a:rPr>
            <a:t>　今後も、各種団体への補助見直し等の取組みを進め、経費縮減を図っていく予定である。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81280</xdr:rowOff>
    </xdr:from>
    <xdr:to>
      <xdr:col>24</xdr:col>
      <xdr:colOff>31750</xdr:colOff>
      <xdr:row>36</xdr:row>
      <xdr:rowOff>81280</xdr:rowOff>
    </xdr:to>
    <xdr:cxnSp macro="">
      <xdr:nvCxnSpPr>
        <xdr:cNvPr id="309" name="直線コネクタ 308"/>
        <xdr:cNvCxnSpPr/>
      </xdr:nvCxnSpPr>
      <xdr:spPr>
        <a:xfrm>
          <a:off x="15671800" y="6253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117873</xdr:rowOff>
    </xdr:from>
    <xdr:ext cx="762000" cy="259045"/>
    <xdr:sp macro="" textlink="">
      <xdr:nvSpPr>
        <xdr:cNvPr id="310" name="補助費等平均値テキスト"/>
        <xdr:cNvSpPr txBox="1"/>
      </xdr:nvSpPr>
      <xdr:spPr>
        <a:xfrm>
          <a:off x="16598900" y="5947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58420</xdr:rowOff>
    </xdr:from>
    <xdr:to>
      <xdr:col>22</xdr:col>
      <xdr:colOff>565150</xdr:colOff>
      <xdr:row>36</xdr:row>
      <xdr:rowOff>81280</xdr:rowOff>
    </xdr:to>
    <xdr:cxnSp macro="">
      <xdr:nvCxnSpPr>
        <xdr:cNvPr id="312" name="直線コネクタ 311"/>
        <xdr:cNvCxnSpPr/>
      </xdr:nvCxnSpPr>
      <xdr:spPr>
        <a:xfrm>
          <a:off x="14782800" y="623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4" name="テキスト ボックス 313"/>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30988</xdr:rowOff>
    </xdr:from>
    <xdr:to>
      <xdr:col>21</xdr:col>
      <xdr:colOff>361950</xdr:colOff>
      <xdr:row>36</xdr:row>
      <xdr:rowOff>58420</xdr:rowOff>
    </xdr:to>
    <xdr:cxnSp macro="">
      <xdr:nvCxnSpPr>
        <xdr:cNvPr id="315" name="直線コネクタ 314"/>
        <xdr:cNvCxnSpPr/>
      </xdr:nvCxnSpPr>
      <xdr:spPr>
        <a:xfrm>
          <a:off x="13893800" y="62031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101854</xdr:rowOff>
    </xdr:from>
    <xdr:to>
      <xdr:col>20</xdr:col>
      <xdr:colOff>158750</xdr:colOff>
      <xdr:row>36</xdr:row>
      <xdr:rowOff>30988</xdr:rowOff>
    </xdr:to>
    <xdr:cxnSp macro="">
      <xdr:nvCxnSpPr>
        <xdr:cNvPr id="318" name="直線コネクタ 317"/>
        <xdr:cNvCxnSpPr/>
      </xdr:nvCxnSpPr>
      <xdr:spPr>
        <a:xfrm>
          <a:off x="13004800" y="610260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0" name="テキスト ボックス 319"/>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28" name="円/楕円 327"/>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2557</xdr:rowOff>
    </xdr:from>
    <xdr:ext cx="762000" cy="259045"/>
    <xdr:sp macro="" textlink="">
      <xdr:nvSpPr>
        <xdr:cNvPr id="329" name="補助費等該当値テキスト"/>
        <xdr:cNvSpPr txBox="1"/>
      </xdr:nvSpPr>
      <xdr:spPr>
        <a:xfrm>
          <a:off x="165989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30480</xdr:rowOff>
    </xdr:from>
    <xdr:to>
      <xdr:col>22</xdr:col>
      <xdr:colOff>615950</xdr:colOff>
      <xdr:row>36</xdr:row>
      <xdr:rowOff>132080</xdr:rowOff>
    </xdr:to>
    <xdr:sp macro="" textlink="">
      <xdr:nvSpPr>
        <xdr:cNvPr id="330" name="円/楕円 329"/>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31" name="テキスト ボックス 330"/>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xdr:rowOff>
    </xdr:from>
    <xdr:to>
      <xdr:col>21</xdr:col>
      <xdr:colOff>412750</xdr:colOff>
      <xdr:row>36</xdr:row>
      <xdr:rowOff>109220</xdr:rowOff>
    </xdr:to>
    <xdr:sp macro="" textlink="">
      <xdr:nvSpPr>
        <xdr:cNvPr id="332" name="円/楕円 331"/>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93997</xdr:rowOff>
    </xdr:from>
    <xdr:ext cx="762000" cy="259045"/>
    <xdr:sp macro="" textlink="">
      <xdr:nvSpPr>
        <xdr:cNvPr id="333" name="テキスト ボックス 332"/>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151638</xdr:rowOff>
    </xdr:from>
    <xdr:to>
      <xdr:col>20</xdr:col>
      <xdr:colOff>209550</xdr:colOff>
      <xdr:row>36</xdr:row>
      <xdr:rowOff>81788</xdr:rowOff>
    </xdr:to>
    <xdr:sp macro="" textlink="">
      <xdr:nvSpPr>
        <xdr:cNvPr id="334" name="円/楕円 333"/>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35" name="テキスト ボックス 334"/>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51054</xdr:rowOff>
    </xdr:from>
    <xdr:to>
      <xdr:col>19</xdr:col>
      <xdr:colOff>6350</xdr:colOff>
      <xdr:row>35</xdr:row>
      <xdr:rowOff>152654</xdr:rowOff>
    </xdr:to>
    <xdr:sp macro="" textlink="">
      <xdr:nvSpPr>
        <xdr:cNvPr id="336" name="円/楕円 335"/>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162831</xdr:rowOff>
    </xdr:from>
    <xdr:ext cx="762000" cy="259045"/>
    <xdr:sp macro="" textlink="">
      <xdr:nvSpPr>
        <xdr:cNvPr id="337" name="テキスト ボックス 336"/>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年度では、</a:t>
          </a:r>
          <a:r>
            <a:rPr kumimoji="1" lang="en-US" altLang="ja-JP" sz="1100">
              <a:solidFill>
                <a:schemeClr val="dk1"/>
              </a:solidFill>
              <a:effectLst/>
              <a:latin typeface="+mn-lt"/>
              <a:ea typeface="+mn-ea"/>
              <a:cs typeface="+mn-cs"/>
            </a:rPr>
            <a:t>230</a:t>
          </a:r>
          <a:r>
            <a:rPr kumimoji="1" lang="ja-JP" altLang="ja-JP" sz="1100">
              <a:solidFill>
                <a:schemeClr val="dk1"/>
              </a:solidFill>
              <a:effectLst/>
              <a:latin typeface="+mn-lt"/>
              <a:ea typeface="+mn-ea"/>
              <a:cs typeface="+mn-cs"/>
            </a:rPr>
            <a:t>百万円の繰上償還が変動の大きな要因となっており、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ポイント指標数値が減少した。</a:t>
          </a:r>
          <a:endParaRPr lang="ja-JP" altLang="ja-JP" sz="1400">
            <a:effectLst/>
          </a:endParaRPr>
        </a:p>
        <a:p>
          <a:r>
            <a:rPr kumimoji="1" lang="ja-JP" altLang="ja-JP" sz="1100">
              <a:solidFill>
                <a:schemeClr val="dk1"/>
              </a:solidFill>
              <a:effectLst/>
              <a:latin typeface="+mn-lt"/>
              <a:ea typeface="+mn-ea"/>
              <a:cs typeface="+mn-cs"/>
            </a:rPr>
            <a:t>　人口一人当たりの決算額は、類似団体の平均を上回り、近年では、交付税算入率の高い有利な起債の活用に努め、将来負担額は減少していく方向にある。今後は、公共施設マネジメントを推進していくことで、施設更新に係る公債費負担の軽減を図っ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92711</xdr:rowOff>
    </xdr:from>
    <xdr:to>
      <xdr:col>7</xdr:col>
      <xdr:colOff>15875</xdr:colOff>
      <xdr:row>79</xdr:row>
      <xdr:rowOff>110998</xdr:rowOff>
    </xdr:to>
    <xdr:cxnSp macro="">
      <xdr:nvCxnSpPr>
        <xdr:cNvPr id="368" name="直線コネクタ 367"/>
        <xdr:cNvCxnSpPr/>
      </xdr:nvCxnSpPr>
      <xdr:spPr>
        <a:xfrm flipV="1">
          <a:off x="3987800" y="13637261"/>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9"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110998</xdr:rowOff>
    </xdr:from>
    <xdr:to>
      <xdr:col>5</xdr:col>
      <xdr:colOff>549275</xdr:colOff>
      <xdr:row>79</xdr:row>
      <xdr:rowOff>129287</xdr:rowOff>
    </xdr:to>
    <xdr:cxnSp macro="">
      <xdr:nvCxnSpPr>
        <xdr:cNvPr id="371" name="直線コネクタ 370"/>
        <xdr:cNvCxnSpPr/>
      </xdr:nvCxnSpPr>
      <xdr:spPr>
        <a:xfrm flipV="1">
          <a:off x="3098800" y="136555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73" name="テキスト ボックス 372"/>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37846</xdr:rowOff>
    </xdr:from>
    <xdr:to>
      <xdr:col>4</xdr:col>
      <xdr:colOff>346075</xdr:colOff>
      <xdr:row>79</xdr:row>
      <xdr:rowOff>129287</xdr:rowOff>
    </xdr:to>
    <xdr:cxnSp macro="">
      <xdr:nvCxnSpPr>
        <xdr:cNvPr id="374" name="直線コネクタ 373"/>
        <xdr:cNvCxnSpPr/>
      </xdr:nvCxnSpPr>
      <xdr:spPr>
        <a:xfrm>
          <a:off x="2209800" y="13582396"/>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76" name="テキスト ボックス 375"/>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1270</xdr:rowOff>
    </xdr:from>
    <xdr:to>
      <xdr:col>3</xdr:col>
      <xdr:colOff>142875</xdr:colOff>
      <xdr:row>79</xdr:row>
      <xdr:rowOff>37846</xdr:rowOff>
    </xdr:to>
    <xdr:cxnSp macro="">
      <xdr:nvCxnSpPr>
        <xdr:cNvPr id="377" name="直線コネクタ 376"/>
        <xdr:cNvCxnSpPr/>
      </xdr:nvCxnSpPr>
      <xdr:spPr>
        <a:xfrm>
          <a:off x="1320800" y="135458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158259</xdr:rowOff>
    </xdr:from>
    <xdr:ext cx="762000" cy="259045"/>
    <xdr:sp macro="" textlink="">
      <xdr:nvSpPr>
        <xdr:cNvPr id="379" name="テキスト ボックス 378"/>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81" name="テキスト ボックス 380"/>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41911</xdr:rowOff>
    </xdr:from>
    <xdr:to>
      <xdr:col>7</xdr:col>
      <xdr:colOff>66675</xdr:colOff>
      <xdr:row>79</xdr:row>
      <xdr:rowOff>143511</xdr:rowOff>
    </xdr:to>
    <xdr:sp macro="" textlink="">
      <xdr:nvSpPr>
        <xdr:cNvPr id="387" name="円/楕円 386"/>
        <xdr:cNvSpPr/>
      </xdr:nvSpPr>
      <xdr:spPr>
        <a:xfrm>
          <a:off x="4775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13988</xdr:rowOff>
    </xdr:from>
    <xdr:ext cx="762000" cy="259045"/>
    <xdr:sp macro="" textlink="">
      <xdr:nvSpPr>
        <xdr:cNvPr id="388" name="公債費該当値テキスト"/>
        <xdr:cNvSpPr txBox="1"/>
      </xdr:nvSpPr>
      <xdr:spPr>
        <a:xfrm>
          <a:off x="4914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60198</xdr:rowOff>
    </xdr:from>
    <xdr:to>
      <xdr:col>5</xdr:col>
      <xdr:colOff>600075</xdr:colOff>
      <xdr:row>79</xdr:row>
      <xdr:rowOff>161798</xdr:rowOff>
    </xdr:to>
    <xdr:sp macro="" textlink="">
      <xdr:nvSpPr>
        <xdr:cNvPr id="389" name="円/楕円 388"/>
        <xdr:cNvSpPr/>
      </xdr:nvSpPr>
      <xdr:spPr>
        <a:xfrm>
          <a:off x="3937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146575</xdr:rowOff>
    </xdr:from>
    <xdr:ext cx="736600" cy="259045"/>
    <xdr:sp macro="" textlink="">
      <xdr:nvSpPr>
        <xdr:cNvPr id="390" name="テキスト ボックス 389"/>
        <xdr:cNvSpPr txBox="1"/>
      </xdr:nvSpPr>
      <xdr:spPr>
        <a:xfrm>
          <a:off x="3606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78487</xdr:rowOff>
    </xdr:from>
    <xdr:to>
      <xdr:col>4</xdr:col>
      <xdr:colOff>396875</xdr:colOff>
      <xdr:row>80</xdr:row>
      <xdr:rowOff>8637</xdr:rowOff>
    </xdr:to>
    <xdr:sp macro="" textlink="">
      <xdr:nvSpPr>
        <xdr:cNvPr id="391" name="円/楕円 390"/>
        <xdr:cNvSpPr/>
      </xdr:nvSpPr>
      <xdr:spPr>
        <a:xfrm>
          <a:off x="3048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164864</xdr:rowOff>
    </xdr:from>
    <xdr:ext cx="762000" cy="259045"/>
    <xdr:sp macro="" textlink="">
      <xdr:nvSpPr>
        <xdr:cNvPr id="392" name="テキスト ボックス 391"/>
        <xdr:cNvSpPr txBox="1"/>
      </xdr:nvSpPr>
      <xdr:spPr>
        <a:xfrm>
          <a:off x="2717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158496</xdr:rowOff>
    </xdr:from>
    <xdr:to>
      <xdr:col>3</xdr:col>
      <xdr:colOff>193675</xdr:colOff>
      <xdr:row>79</xdr:row>
      <xdr:rowOff>88646</xdr:rowOff>
    </xdr:to>
    <xdr:sp macro="" textlink="">
      <xdr:nvSpPr>
        <xdr:cNvPr id="393" name="円/楕円 392"/>
        <xdr:cNvSpPr/>
      </xdr:nvSpPr>
      <xdr:spPr>
        <a:xfrm>
          <a:off x="2159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73423</xdr:rowOff>
    </xdr:from>
    <xdr:ext cx="762000" cy="259045"/>
    <xdr:sp macro="" textlink="">
      <xdr:nvSpPr>
        <xdr:cNvPr id="394" name="テキスト ボックス 393"/>
        <xdr:cNvSpPr txBox="1"/>
      </xdr:nvSpPr>
      <xdr:spPr>
        <a:xfrm>
          <a:off x="1828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95" name="円/楕円 394"/>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36847</xdr:rowOff>
    </xdr:from>
    <xdr:ext cx="762000" cy="259045"/>
    <xdr:sp macro="" textlink="">
      <xdr:nvSpPr>
        <xdr:cNvPr id="396" name="テキスト ボックス 395"/>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前年度と比べ、人件費、扶助費などの義務的経費の増加や、物件費・補助費等の増額により、経常収支比率のうち公債費以外の比率は</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ポイント上昇した。これは、特に通常退職者による増が大きな要因となっている。</a:t>
          </a:r>
        </a:p>
        <a:p>
          <a:r>
            <a:rPr kumimoji="1" lang="ja-JP" altLang="en-US" sz="1100">
              <a:solidFill>
                <a:schemeClr val="dk1"/>
              </a:solidFill>
              <a:effectLst/>
              <a:latin typeface="+mn-lt"/>
              <a:ea typeface="+mn-ea"/>
              <a:cs typeface="+mn-cs"/>
            </a:rPr>
            <a:t>　今後、公共施設マネジメントを主軸に、より一層の内部事務の簡素化や管理施設の減少、継続事業の見直し等により歳出経費全体の抑制に向けた取組みが必要である。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127000</xdr:rowOff>
    </xdr:from>
    <xdr:to>
      <xdr:col>24</xdr:col>
      <xdr:colOff>31750</xdr:colOff>
      <xdr:row>78</xdr:row>
      <xdr:rowOff>12700</xdr:rowOff>
    </xdr:to>
    <xdr:cxnSp macro="">
      <xdr:nvCxnSpPr>
        <xdr:cNvPr id="425" name="直線コネクタ 424"/>
        <xdr:cNvCxnSpPr/>
      </xdr:nvCxnSpPr>
      <xdr:spPr>
        <a:xfrm>
          <a:off x="15671800" y="13328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6"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104139</xdr:rowOff>
    </xdr:from>
    <xdr:to>
      <xdr:col>22</xdr:col>
      <xdr:colOff>565150</xdr:colOff>
      <xdr:row>77</xdr:row>
      <xdr:rowOff>127000</xdr:rowOff>
    </xdr:to>
    <xdr:cxnSp macro="">
      <xdr:nvCxnSpPr>
        <xdr:cNvPr id="428" name="直線コネクタ 427"/>
        <xdr:cNvCxnSpPr/>
      </xdr:nvCxnSpPr>
      <xdr:spPr>
        <a:xfrm>
          <a:off x="14782800" y="13134339"/>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128288</xdr:rowOff>
    </xdr:from>
    <xdr:ext cx="736600" cy="259045"/>
    <xdr:sp macro="" textlink="">
      <xdr:nvSpPr>
        <xdr:cNvPr id="430" name="テキスト ボックス 429"/>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75564</xdr:rowOff>
    </xdr:from>
    <xdr:to>
      <xdr:col>21</xdr:col>
      <xdr:colOff>361950</xdr:colOff>
      <xdr:row>76</xdr:row>
      <xdr:rowOff>104139</xdr:rowOff>
    </xdr:to>
    <xdr:cxnSp macro="">
      <xdr:nvCxnSpPr>
        <xdr:cNvPr id="431" name="直線コネクタ 430"/>
        <xdr:cNvCxnSpPr/>
      </xdr:nvCxnSpPr>
      <xdr:spPr>
        <a:xfrm>
          <a:off x="13893800" y="1310576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3" name="テキスト ボックス 432"/>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155575</xdr:rowOff>
    </xdr:from>
    <xdr:to>
      <xdr:col>20</xdr:col>
      <xdr:colOff>158750</xdr:colOff>
      <xdr:row>76</xdr:row>
      <xdr:rowOff>75564</xdr:rowOff>
    </xdr:to>
    <xdr:cxnSp macro="">
      <xdr:nvCxnSpPr>
        <xdr:cNvPr id="434" name="直線コネクタ 433"/>
        <xdr:cNvCxnSpPr/>
      </xdr:nvCxnSpPr>
      <xdr:spPr>
        <a:xfrm>
          <a:off x="13004800" y="13014325"/>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36" name="テキスト ボックス 435"/>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38" name="テキスト ボックス 437"/>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44" name="円/楕円 443"/>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105427</xdr:rowOff>
    </xdr:from>
    <xdr:ext cx="762000" cy="259045"/>
    <xdr:sp macro="" textlink="">
      <xdr:nvSpPr>
        <xdr:cNvPr id="445"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76200</xdr:rowOff>
    </xdr:from>
    <xdr:to>
      <xdr:col>22</xdr:col>
      <xdr:colOff>615950</xdr:colOff>
      <xdr:row>78</xdr:row>
      <xdr:rowOff>6350</xdr:rowOff>
    </xdr:to>
    <xdr:sp macro="" textlink="">
      <xdr:nvSpPr>
        <xdr:cNvPr id="446" name="円/楕円 445"/>
        <xdr:cNvSpPr/>
      </xdr:nvSpPr>
      <xdr:spPr>
        <a:xfrm>
          <a:off x="15621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16527</xdr:rowOff>
    </xdr:from>
    <xdr:ext cx="736600" cy="259045"/>
    <xdr:sp macro="" textlink="">
      <xdr:nvSpPr>
        <xdr:cNvPr id="447" name="テキスト ボックス 446"/>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53339</xdr:rowOff>
    </xdr:from>
    <xdr:to>
      <xdr:col>21</xdr:col>
      <xdr:colOff>412750</xdr:colOff>
      <xdr:row>76</xdr:row>
      <xdr:rowOff>154939</xdr:rowOff>
    </xdr:to>
    <xdr:sp macro="" textlink="">
      <xdr:nvSpPr>
        <xdr:cNvPr id="448" name="円/楕円 447"/>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49" name="テキスト ボックス 448"/>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24764</xdr:rowOff>
    </xdr:from>
    <xdr:to>
      <xdr:col>20</xdr:col>
      <xdr:colOff>209550</xdr:colOff>
      <xdr:row>76</xdr:row>
      <xdr:rowOff>126364</xdr:rowOff>
    </xdr:to>
    <xdr:sp macro="" textlink="">
      <xdr:nvSpPr>
        <xdr:cNvPr id="450" name="円/楕円 449"/>
        <xdr:cNvSpPr/>
      </xdr:nvSpPr>
      <xdr:spPr>
        <a:xfrm>
          <a:off x="13843000" y="130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136542</xdr:rowOff>
    </xdr:from>
    <xdr:ext cx="762000" cy="259045"/>
    <xdr:sp macro="" textlink="">
      <xdr:nvSpPr>
        <xdr:cNvPr id="451" name="テキスト ボックス 450"/>
        <xdr:cNvSpPr txBox="1"/>
      </xdr:nvSpPr>
      <xdr:spPr>
        <a:xfrm>
          <a:off x="13512800" y="1282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104775</xdr:rowOff>
    </xdr:from>
    <xdr:to>
      <xdr:col>19</xdr:col>
      <xdr:colOff>6350</xdr:colOff>
      <xdr:row>76</xdr:row>
      <xdr:rowOff>34925</xdr:rowOff>
    </xdr:to>
    <xdr:sp macro="" textlink="">
      <xdr:nvSpPr>
        <xdr:cNvPr id="452" name="円/楕円 451"/>
        <xdr:cNvSpPr/>
      </xdr:nvSpPr>
      <xdr:spPr>
        <a:xfrm>
          <a:off x="129540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45102</xdr:rowOff>
    </xdr:from>
    <xdr:ext cx="762000" cy="259045"/>
    <xdr:sp macro="" textlink="">
      <xdr:nvSpPr>
        <xdr:cNvPr id="453" name="テキスト ボックス 452"/>
        <xdr:cNvSpPr txBox="1"/>
      </xdr:nvSpPr>
      <xdr:spPr>
        <a:xfrm>
          <a:off x="12623800" y="1273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京都府福知山市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69404</xdr:rowOff>
    </xdr:from>
    <xdr:to>
      <xdr:col>4</xdr:col>
      <xdr:colOff>1117600</xdr:colOff>
      <xdr:row>15</xdr:row>
      <xdr:rowOff>82385</xdr:rowOff>
    </xdr:to>
    <xdr:cxnSp macro="">
      <xdr:nvCxnSpPr>
        <xdr:cNvPr id="52" name="直線コネクタ 51"/>
        <xdr:cNvCxnSpPr/>
      </xdr:nvCxnSpPr>
      <xdr:spPr bwMode="auto">
        <a:xfrm flipV="1">
          <a:off x="5003800" y="2688779"/>
          <a:ext cx="647700" cy="12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61563</xdr:rowOff>
    </xdr:from>
    <xdr:ext cx="762000" cy="259045"/>
    <xdr:sp macro="" textlink="">
      <xdr:nvSpPr>
        <xdr:cNvPr id="53" name="人口1人当たり決算額の推移平均値テキスト130"/>
        <xdr:cNvSpPr txBox="1"/>
      </xdr:nvSpPr>
      <xdr:spPr>
        <a:xfrm>
          <a:off x="5740400" y="2852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82385</xdr:rowOff>
    </xdr:from>
    <xdr:to>
      <xdr:col>4</xdr:col>
      <xdr:colOff>469900</xdr:colOff>
      <xdr:row>16</xdr:row>
      <xdr:rowOff>21022</xdr:rowOff>
    </xdr:to>
    <xdr:cxnSp macro="">
      <xdr:nvCxnSpPr>
        <xdr:cNvPr id="55" name="直線コネクタ 54"/>
        <xdr:cNvCxnSpPr/>
      </xdr:nvCxnSpPr>
      <xdr:spPr bwMode="auto">
        <a:xfrm flipV="1">
          <a:off x="4305300" y="2701760"/>
          <a:ext cx="698500" cy="110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133703</xdr:rowOff>
    </xdr:from>
    <xdr:ext cx="736600" cy="259045"/>
    <xdr:sp macro="" textlink="">
      <xdr:nvSpPr>
        <xdr:cNvPr id="57" name="テキスト ボックス 56"/>
        <xdr:cNvSpPr txBox="1"/>
      </xdr:nvSpPr>
      <xdr:spPr>
        <a:xfrm>
          <a:off x="4622800" y="309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21022</xdr:rowOff>
    </xdr:from>
    <xdr:to>
      <xdr:col>3</xdr:col>
      <xdr:colOff>904875</xdr:colOff>
      <xdr:row>16</xdr:row>
      <xdr:rowOff>21985</xdr:rowOff>
    </xdr:to>
    <xdr:cxnSp macro="">
      <xdr:nvCxnSpPr>
        <xdr:cNvPr id="58" name="直線コネクタ 57"/>
        <xdr:cNvCxnSpPr/>
      </xdr:nvCxnSpPr>
      <xdr:spPr bwMode="auto">
        <a:xfrm flipV="1">
          <a:off x="3606800" y="2811847"/>
          <a:ext cx="698500" cy="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156105</xdr:rowOff>
    </xdr:from>
    <xdr:ext cx="762000" cy="259045"/>
    <xdr:sp macro="" textlink="">
      <xdr:nvSpPr>
        <xdr:cNvPr id="60" name="テキスト ボックス 59"/>
        <xdr:cNvSpPr txBox="1"/>
      </xdr:nvSpPr>
      <xdr:spPr>
        <a:xfrm>
          <a:off x="3924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153137</xdr:rowOff>
    </xdr:from>
    <xdr:to>
      <xdr:col>3</xdr:col>
      <xdr:colOff>206375</xdr:colOff>
      <xdr:row>16</xdr:row>
      <xdr:rowOff>21985</xdr:rowOff>
    </xdr:to>
    <xdr:cxnSp macro="">
      <xdr:nvCxnSpPr>
        <xdr:cNvPr id="61" name="直線コネクタ 60"/>
        <xdr:cNvCxnSpPr/>
      </xdr:nvCxnSpPr>
      <xdr:spPr bwMode="auto">
        <a:xfrm>
          <a:off x="2908300" y="2772512"/>
          <a:ext cx="698500" cy="40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124363</xdr:rowOff>
    </xdr:from>
    <xdr:ext cx="762000" cy="259045"/>
    <xdr:sp macro="" textlink="">
      <xdr:nvSpPr>
        <xdr:cNvPr id="63" name="テキスト ボックス 62"/>
        <xdr:cNvSpPr txBox="1"/>
      </xdr:nvSpPr>
      <xdr:spPr>
        <a:xfrm>
          <a:off x="32258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86611</xdr:rowOff>
    </xdr:from>
    <xdr:ext cx="762000" cy="259045"/>
    <xdr:sp macro="" textlink="">
      <xdr:nvSpPr>
        <xdr:cNvPr id="65" name="テキスト ボックス 64"/>
        <xdr:cNvSpPr txBox="1"/>
      </xdr:nvSpPr>
      <xdr:spPr>
        <a:xfrm>
          <a:off x="25273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18604</xdr:rowOff>
    </xdr:from>
    <xdr:to>
      <xdr:col>5</xdr:col>
      <xdr:colOff>34925</xdr:colOff>
      <xdr:row>15</xdr:row>
      <xdr:rowOff>120204</xdr:rowOff>
    </xdr:to>
    <xdr:sp macro="" textlink="">
      <xdr:nvSpPr>
        <xdr:cNvPr id="71" name="円/楕円 70"/>
        <xdr:cNvSpPr/>
      </xdr:nvSpPr>
      <xdr:spPr bwMode="auto">
        <a:xfrm>
          <a:off x="5600700" y="2637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35131</xdr:rowOff>
    </xdr:from>
    <xdr:ext cx="762000" cy="259045"/>
    <xdr:sp macro="" textlink="">
      <xdr:nvSpPr>
        <xdr:cNvPr id="72" name="人口1人当たり決算額の推移該当値テキスト130"/>
        <xdr:cNvSpPr txBox="1"/>
      </xdr:nvSpPr>
      <xdr:spPr>
        <a:xfrm>
          <a:off x="5740400" y="248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96,444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31585</xdr:rowOff>
    </xdr:from>
    <xdr:to>
      <xdr:col>4</xdr:col>
      <xdr:colOff>520700</xdr:colOff>
      <xdr:row>15</xdr:row>
      <xdr:rowOff>133185</xdr:rowOff>
    </xdr:to>
    <xdr:sp macro="" textlink="">
      <xdr:nvSpPr>
        <xdr:cNvPr id="73" name="円/楕円 72"/>
        <xdr:cNvSpPr/>
      </xdr:nvSpPr>
      <xdr:spPr bwMode="auto">
        <a:xfrm>
          <a:off x="4953000" y="2650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143362</xdr:rowOff>
    </xdr:from>
    <xdr:ext cx="736600" cy="259045"/>
    <xdr:sp macro="" textlink="">
      <xdr:nvSpPr>
        <xdr:cNvPr id="74" name="テキスト ボックス 73"/>
        <xdr:cNvSpPr txBox="1"/>
      </xdr:nvSpPr>
      <xdr:spPr>
        <a:xfrm>
          <a:off x="4622800" y="2419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95,649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141672</xdr:rowOff>
    </xdr:from>
    <xdr:to>
      <xdr:col>3</xdr:col>
      <xdr:colOff>955675</xdr:colOff>
      <xdr:row>16</xdr:row>
      <xdr:rowOff>71822</xdr:rowOff>
    </xdr:to>
    <xdr:sp macro="" textlink="">
      <xdr:nvSpPr>
        <xdr:cNvPr id="75" name="円/楕円 74"/>
        <xdr:cNvSpPr/>
      </xdr:nvSpPr>
      <xdr:spPr bwMode="auto">
        <a:xfrm>
          <a:off x="4254500" y="2761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81999</xdr:rowOff>
    </xdr:from>
    <xdr:ext cx="762000" cy="259045"/>
    <xdr:sp macro="" textlink="">
      <xdr:nvSpPr>
        <xdr:cNvPr id="76" name="テキスト ボックス 75"/>
        <xdr:cNvSpPr txBox="1"/>
      </xdr:nvSpPr>
      <xdr:spPr>
        <a:xfrm>
          <a:off x="3924300" y="252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88,907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142635</xdr:rowOff>
    </xdr:from>
    <xdr:to>
      <xdr:col>3</xdr:col>
      <xdr:colOff>257175</xdr:colOff>
      <xdr:row>16</xdr:row>
      <xdr:rowOff>72785</xdr:rowOff>
    </xdr:to>
    <xdr:sp macro="" textlink="">
      <xdr:nvSpPr>
        <xdr:cNvPr id="77" name="円/楕円 76"/>
        <xdr:cNvSpPr/>
      </xdr:nvSpPr>
      <xdr:spPr bwMode="auto">
        <a:xfrm>
          <a:off x="3556000" y="2762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82962</xdr:rowOff>
    </xdr:from>
    <xdr:ext cx="762000" cy="259045"/>
    <xdr:sp macro="" textlink="">
      <xdr:nvSpPr>
        <xdr:cNvPr id="78" name="テキスト ボックス 77"/>
        <xdr:cNvSpPr txBox="1"/>
      </xdr:nvSpPr>
      <xdr:spPr>
        <a:xfrm>
          <a:off x="3225800" y="253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88,848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102337</xdr:rowOff>
    </xdr:from>
    <xdr:to>
      <xdr:col>2</xdr:col>
      <xdr:colOff>692150</xdr:colOff>
      <xdr:row>16</xdr:row>
      <xdr:rowOff>32487</xdr:rowOff>
    </xdr:to>
    <xdr:sp macro="" textlink="">
      <xdr:nvSpPr>
        <xdr:cNvPr id="79" name="円/楕円 78"/>
        <xdr:cNvSpPr/>
      </xdr:nvSpPr>
      <xdr:spPr bwMode="auto">
        <a:xfrm>
          <a:off x="2857500" y="2721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42664</xdr:rowOff>
    </xdr:from>
    <xdr:ext cx="762000" cy="259045"/>
    <xdr:sp macro="" textlink="">
      <xdr:nvSpPr>
        <xdr:cNvPr id="80" name="テキスト ボックス 79"/>
        <xdr:cNvSpPr txBox="1"/>
      </xdr:nvSpPr>
      <xdr:spPr>
        <a:xfrm>
          <a:off x="2527300" y="249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266332</xdr:rowOff>
    </xdr:from>
    <xdr:to>
      <xdr:col>4</xdr:col>
      <xdr:colOff>1117600</xdr:colOff>
      <xdr:row>35</xdr:row>
      <xdr:rowOff>292072</xdr:rowOff>
    </xdr:to>
    <xdr:cxnSp macro="">
      <xdr:nvCxnSpPr>
        <xdr:cNvPr id="112" name="直線コネクタ 111"/>
        <xdr:cNvCxnSpPr/>
      </xdr:nvCxnSpPr>
      <xdr:spPr bwMode="auto">
        <a:xfrm flipV="1">
          <a:off x="5003800" y="6876682"/>
          <a:ext cx="647700" cy="25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7060</xdr:rowOff>
    </xdr:from>
    <xdr:ext cx="762000" cy="259045"/>
    <xdr:sp macro="" textlink="">
      <xdr:nvSpPr>
        <xdr:cNvPr id="113" name="人口1人当たり決算額の推移平均値テキスト445"/>
        <xdr:cNvSpPr txBox="1"/>
      </xdr:nvSpPr>
      <xdr:spPr>
        <a:xfrm>
          <a:off x="5740400" y="6960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292072</xdr:rowOff>
    </xdr:from>
    <xdr:to>
      <xdr:col>4</xdr:col>
      <xdr:colOff>469900</xdr:colOff>
      <xdr:row>35</xdr:row>
      <xdr:rowOff>338066</xdr:rowOff>
    </xdr:to>
    <xdr:cxnSp macro="">
      <xdr:nvCxnSpPr>
        <xdr:cNvPr id="115" name="直線コネクタ 114"/>
        <xdr:cNvCxnSpPr/>
      </xdr:nvCxnSpPr>
      <xdr:spPr bwMode="auto">
        <a:xfrm flipV="1">
          <a:off x="4305300" y="6902422"/>
          <a:ext cx="698500" cy="45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27315</xdr:rowOff>
    </xdr:from>
    <xdr:ext cx="736600" cy="259045"/>
    <xdr:sp macro="" textlink="">
      <xdr:nvSpPr>
        <xdr:cNvPr id="117" name="テキスト ボックス 116"/>
        <xdr:cNvSpPr txBox="1"/>
      </xdr:nvSpPr>
      <xdr:spPr>
        <a:xfrm>
          <a:off x="4622800" y="71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333494</xdr:rowOff>
    </xdr:from>
    <xdr:to>
      <xdr:col>3</xdr:col>
      <xdr:colOff>904875</xdr:colOff>
      <xdr:row>35</xdr:row>
      <xdr:rowOff>338066</xdr:rowOff>
    </xdr:to>
    <xdr:cxnSp macro="">
      <xdr:nvCxnSpPr>
        <xdr:cNvPr id="118" name="直線コネクタ 117"/>
        <xdr:cNvCxnSpPr/>
      </xdr:nvCxnSpPr>
      <xdr:spPr bwMode="auto">
        <a:xfrm>
          <a:off x="3606800" y="6943844"/>
          <a:ext cx="698500" cy="4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153502</xdr:rowOff>
    </xdr:from>
    <xdr:ext cx="762000" cy="259045"/>
    <xdr:sp macro="" textlink="">
      <xdr:nvSpPr>
        <xdr:cNvPr id="120" name="テキスト ボックス 119"/>
        <xdr:cNvSpPr txBox="1"/>
      </xdr:nvSpPr>
      <xdr:spPr>
        <a:xfrm>
          <a:off x="3924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266263</xdr:rowOff>
    </xdr:from>
    <xdr:to>
      <xdr:col>3</xdr:col>
      <xdr:colOff>206375</xdr:colOff>
      <xdr:row>35</xdr:row>
      <xdr:rowOff>333494</xdr:rowOff>
    </xdr:to>
    <xdr:cxnSp macro="">
      <xdr:nvCxnSpPr>
        <xdr:cNvPr id="121" name="直線コネクタ 120"/>
        <xdr:cNvCxnSpPr/>
      </xdr:nvCxnSpPr>
      <xdr:spPr bwMode="auto">
        <a:xfrm>
          <a:off x="2908300" y="6876613"/>
          <a:ext cx="698500" cy="67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118800</xdr:rowOff>
    </xdr:from>
    <xdr:ext cx="762000" cy="259045"/>
    <xdr:sp macro="" textlink="">
      <xdr:nvSpPr>
        <xdr:cNvPr id="123" name="テキスト ボックス 122"/>
        <xdr:cNvSpPr txBox="1"/>
      </xdr:nvSpPr>
      <xdr:spPr>
        <a:xfrm>
          <a:off x="32258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79046</xdr:rowOff>
    </xdr:from>
    <xdr:ext cx="762000" cy="259045"/>
    <xdr:sp macro="" textlink="">
      <xdr:nvSpPr>
        <xdr:cNvPr id="125" name="テキスト ボックス 124"/>
        <xdr:cNvSpPr txBox="1"/>
      </xdr:nvSpPr>
      <xdr:spPr>
        <a:xfrm>
          <a:off x="2527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215532</xdr:rowOff>
    </xdr:from>
    <xdr:to>
      <xdr:col>5</xdr:col>
      <xdr:colOff>34925</xdr:colOff>
      <xdr:row>35</xdr:row>
      <xdr:rowOff>317132</xdr:rowOff>
    </xdr:to>
    <xdr:sp macro="" textlink="">
      <xdr:nvSpPr>
        <xdr:cNvPr id="131" name="円/楕円 130"/>
        <xdr:cNvSpPr/>
      </xdr:nvSpPr>
      <xdr:spPr bwMode="auto">
        <a:xfrm>
          <a:off x="5600700" y="6825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60609</xdr:rowOff>
    </xdr:from>
    <xdr:ext cx="762000" cy="259045"/>
    <xdr:sp macro="" textlink="">
      <xdr:nvSpPr>
        <xdr:cNvPr id="132" name="人口1人当たり決算額の推移該当値テキスト445"/>
        <xdr:cNvSpPr txBox="1"/>
      </xdr:nvSpPr>
      <xdr:spPr>
        <a:xfrm>
          <a:off x="5740400" y="66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26,405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241272</xdr:rowOff>
    </xdr:from>
    <xdr:to>
      <xdr:col>4</xdr:col>
      <xdr:colOff>520700</xdr:colOff>
      <xdr:row>35</xdr:row>
      <xdr:rowOff>342872</xdr:rowOff>
    </xdr:to>
    <xdr:sp macro="" textlink="">
      <xdr:nvSpPr>
        <xdr:cNvPr id="133" name="円/楕円 132"/>
        <xdr:cNvSpPr/>
      </xdr:nvSpPr>
      <xdr:spPr bwMode="auto">
        <a:xfrm>
          <a:off x="4953000" y="6851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10149</xdr:rowOff>
    </xdr:from>
    <xdr:ext cx="736600" cy="259045"/>
    <xdr:sp macro="" textlink="">
      <xdr:nvSpPr>
        <xdr:cNvPr id="134" name="テキスト ボックス 133"/>
        <xdr:cNvSpPr txBox="1"/>
      </xdr:nvSpPr>
      <xdr:spPr>
        <a:xfrm>
          <a:off x="4622800" y="662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25,279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287266</xdr:rowOff>
    </xdr:from>
    <xdr:to>
      <xdr:col>3</xdr:col>
      <xdr:colOff>955675</xdr:colOff>
      <xdr:row>36</xdr:row>
      <xdr:rowOff>45966</xdr:rowOff>
    </xdr:to>
    <xdr:sp macro="" textlink="">
      <xdr:nvSpPr>
        <xdr:cNvPr id="135" name="円/楕円 134"/>
        <xdr:cNvSpPr/>
      </xdr:nvSpPr>
      <xdr:spPr bwMode="auto">
        <a:xfrm>
          <a:off x="4254500" y="6897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56143</xdr:rowOff>
    </xdr:from>
    <xdr:ext cx="762000" cy="259045"/>
    <xdr:sp macro="" textlink="">
      <xdr:nvSpPr>
        <xdr:cNvPr id="136" name="テキスト ボックス 135"/>
        <xdr:cNvSpPr txBox="1"/>
      </xdr:nvSpPr>
      <xdr:spPr>
        <a:xfrm>
          <a:off x="3924300" y="6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23,267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282694</xdr:rowOff>
    </xdr:from>
    <xdr:to>
      <xdr:col>3</xdr:col>
      <xdr:colOff>257175</xdr:colOff>
      <xdr:row>36</xdr:row>
      <xdr:rowOff>41394</xdr:rowOff>
    </xdr:to>
    <xdr:sp macro="" textlink="">
      <xdr:nvSpPr>
        <xdr:cNvPr id="137" name="円/楕円 136"/>
        <xdr:cNvSpPr/>
      </xdr:nvSpPr>
      <xdr:spPr bwMode="auto">
        <a:xfrm>
          <a:off x="3556000" y="6893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51571</xdr:rowOff>
    </xdr:from>
    <xdr:ext cx="762000" cy="259045"/>
    <xdr:sp macro="" textlink="">
      <xdr:nvSpPr>
        <xdr:cNvPr id="138" name="テキスト ボックス 137"/>
        <xdr:cNvSpPr txBox="1"/>
      </xdr:nvSpPr>
      <xdr:spPr>
        <a:xfrm>
          <a:off x="3225800" y="666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23,467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215463</xdr:rowOff>
    </xdr:from>
    <xdr:to>
      <xdr:col>2</xdr:col>
      <xdr:colOff>692150</xdr:colOff>
      <xdr:row>35</xdr:row>
      <xdr:rowOff>317063</xdr:rowOff>
    </xdr:to>
    <xdr:sp macro="" textlink="">
      <xdr:nvSpPr>
        <xdr:cNvPr id="139" name="円/楕円 138"/>
        <xdr:cNvSpPr/>
      </xdr:nvSpPr>
      <xdr:spPr bwMode="auto">
        <a:xfrm>
          <a:off x="2857500" y="6825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327240</xdr:rowOff>
    </xdr:from>
    <xdr:ext cx="762000" cy="259045"/>
    <xdr:sp macro="" textlink="">
      <xdr:nvSpPr>
        <xdr:cNvPr id="140" name="テキスト ボックス 139"/>
        <xdr:cNvSpPr txBox="1"/>
      </xdr:nvSpPr>
      <xdr:spPr>
        <a:xfrm>
          <a:off x="2527300" y="65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京都府福知山市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80,019
79,176
552.54
43,997,192
43,005,022
736,938
23,991,425
53,899,447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93.9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13494</xdr:rowOff>
    </xdr:from>
    <xdr:to>
      <xdr:col>6</xdr:col>
      <xdr:colOff>511175</xdr:colOff>
      <xdr:row>34</xdr:row>
      <xdr:rowOff>56013</xdr:rowOff>
    </xdr:to>
    <xdr:cxnSp macro="">
      <xdr:nvCxnSpPr>
        <xdr:cNvPr id="61" name="直線コネクタ 60"/>
        <xdr:cNvCxnSpPr/>
      </xdr:nvCxnSpPr>
      <xdr:spPr>
        <a:xfrm>
          <a:off x="3797300" y="5842794"/>
          <a:ext cx="8382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42581</xdr:rowOff>
    </xdr:from>
    <xdr:ext cx="534377" cy="259045"/>
    <xdr:sp macro="" textlink="">
      <xdr:nvSpPr>
        <xdr:cNvPr id="62" name="人件費平均値テキスト"/>
        <xdr:cNvSpPr txBox="1"/>
      </xdr:nvSpPr>
      <xdr:spPr>
        <a:xfrm>
          <a:off x="4686300" y="6043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13494</xdr:rowOff>
    </xdr:from>
    <xdr:to>
      <xdr:col>5</xdr:col>
      <xdr:colOff>358775</xdr:colOff>
      <xdr:row>34</xdr:row>
      <xdr:rowOff>100381</xdr:rowOff>
    </xdr:to>
    <xdr:cxnSp macro="">
      <xdr:nvCxnSpPr>
        <xdr:cNvPr id="64" name="直線コネクタ 63"/>
        <xdr:cNvCxnSpPr/>
      </xdr:nvCxnSpPr>
      <xdr:spPr>
        <a:xfrm flipV="1">
          <a:off x="2908300" y="5842794"/>
          <a:ext cx="889000" cy="8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122305</xdr:rowOff>
    </xdr:from>
    <xdr:ext cx="534377" cy="259045"/>
    <xdr:sp macro="" textlink="">
      <xdr:nvSpPr>
        <xdr:cNvPr id="66" name="テキスト ボックス 65"/>
        <xdr:cNvSpPr txBox="1"/>
      </xdr:nvSpPr>
      <xdr:spPr>
        <a:xfrm>
          <a:off x="3530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66148</xdr:rowOff>
    </xdr:from>
    <xdr:to>
      <xdr:col>4</xdr:col>
      <xdr:colOff>155575</xdr:colOff>
      <xdr:row>34</xdr:row>
      <xdr:rowOff>100381</xdr:rowOff>
    </xdr:to>
    <xdr:cxnSp macro="">
      <xdr:nvCxnSpPr>
        <xdr:cNvPr id="67" name="直線コネクタ 66"/>
        <xdr:cNvCxnSpPr/>
      </xdr:nvCxnSpPr>
      <xdr:spPr>
        <a:xfrm>
          <a:off x="2019300" y="5895448"/>
          <a:ext cx="889000" cy="3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129487</xdr:rowOff>
    </xdr:from>
    <xdr:ext cx="534377" cy="259045"/>
    <xdr:sp macro="" textlink="">
      <xdr:nvSpPr>
        <xdr:cNvPr id="69" name="テキスト ボックス 68"/>
        <xdr:cNvSpPr txBox="1"/>
      </xdr:nvSpPr>
      <xdr:spPr>
        <a:xfrm>
          <a:off x="2641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42697</xdr:rowOff>
    </xdr:from>
    <xdr:to>
      <xdr:col>2</xdr:col>
      <xdr:colOff>638175</xdr:colOff>
      <xdr:row>34</xdr:row>
      <xdr:rowOff>66148</xdr:rowOff>
    </xdr:to>
    <xdr:cxnSp macro="">
      <xdr:nvCxnSpPr>
        <xdr:cNvPr id="70" name="直線コネクタ 69"/>
        <xdr:cNvCxnSpPr/>
      </xdr:nvCxnSpPr>
      <xdr:spPr>
        <a:xfrm>
          <a:off x="1130300" y="5871997"/>
          <a:ext cx="889000" cy="2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90587</xdr:rowOff>
    </xdr:from>
    <xdr:ext cx="534377" cy="259045"/>
    <xdr:sp macro="" textlink="">
      <xdr:nvSpPr>
        <xdr:cNvPr id="72" name="テキスト ボックス 71"/>
        <xdr:cNvSpPr txBox="1"/>
      </xdr:nvSpPr>
      <xdr:spPr>
        <a:xfrm>
          <a:off x="1752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44695</xdr:rowOff>
    </xdr:from>
    <xdr:ext cx="534377" cy="259045"/>
    <xdr:sp macro="" textlink="">
      <xdr:nvSpPr>
        <xdr:cNvPr id="74" name="テキスト ボックス 73"/>
        <xdr:cNvSpPr txBox="1"/>
      </xdr:nvSpPr>
      <xdr:spPr>
        <a:xfrm>
          <a:off x="863111" y="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5213</xdr:rowOff>
    </xdr:from>
    <xdr:to>
      <xdr:col>6</xdr:col>
      <xdr:colOff>561975</xdr:colOff>
      <xdr:row>34</xdr:row>
      <xdr:rowOff>106813</xdr:rowOff>
    </xdr:to>
    <xdr:sp macro="" textlink="">
      <xdr:nvSpPr>
        <xdr:cNvPr id="80" name="円/楕円 79"/>
        <xdr:cNvSpPr/>
      </xdr:nvSpPr>
      <xdr:spPr>
        <a:xfrm>
          <a:off x="4584700" y="58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28090</xdr:rowOff>
    </xdr:from>
    <xdr:ext cx="534377" cy="259045"/>
    <xdr:sp macro="" textlink="">
      <xdr:nvSpPr>
        <xdr:cNvPr id="81" name="人件費該当値テキスト"/>
        <xdr:cNvSpPr txBox="1"/>
      </xdr:nvSpPr>
      <xdr:spPr>
        <a:xfrm>
          <a:off x="4686300" y="568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84,393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134144</xdr:rowOff>
    </xdr:from>
    <xdr:to>
      <xdr:col>5</xdr:col>
      <xdr:colOff>409575</xdr:colOff>
      <xdr:row>34</xdr:row>
      <xdr:rowOff>64294</xdr:rowOff>
    </xdr:to>
    <xdr:sp macro="" textlink="">
      <xdr:nvSpPr>
        <xdr:cNvPr id="82" name="円/楕円 81"/>
        <xdr:cNvSpPr/>
      </xdr:nvSpPr>
      <xdr:spPr>
        <a:xfrm>
          <a:off x="3746500" y="57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80821</xdr:rowOff>
    </xdr:from>
    <xdr:ext cx="534377" cy="259045"/>
    <xdr:sp macro="" textlink="">
      <xdr:nvSpPr>
        <xdr:cNvPr id="83" name="テキスト ボックス 82"/>
        <xdr:cNvSpPr txBox="1"/>
      </xdr:nvSpPr>
      <xdr:spPr>
        <a:xfrm>
          <a:off x="3530111" y="556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86,625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49581</xdr:rowOff>
    </xdr:from>
    <xdr:to>
      <xdr:col>4</xdr:col>
      <xdr:colOff>206375</xdr:colOff>
      <xdr:row>34</xdr:row>
      <xdr:rowOff>151181</xdr:rowOff>
    </xdr:to>
    <xdr:sp macro="" textlink="">
      <xdr:nvSpPr>
        <xdr:cNvPr id="84" name="円/楕円 83"/>
        <xdr:cNvSpPr/>
      </xdr:nvSpPr>
      <xdr:spPr>
        <a:xfrm>
          <a:off x="2857500" y="587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167708</xdr:rowOff>
    </xdr:from>
    <xdr:ext cx="534377" cy="259045"/>
    <xdr:sp macro="" textlink="">
      <xdr:nvSpPr>
        <xdr:cNvPr id="85" name="テキスト ボックス 84"/>
        <xdr:cNvSpPr txBox="1"/>
      </xdr:nvSpPr>
      <xdr:spPr>
        <a:xfrm>
          <a:off x="2641111" y="565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82,064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15348</xdr:rowOff>
    </xdr:from>
    <xdr:to>
      <xdr:col>3</xdr:col>
      <xdr:colOff>3175</xdr:colOff>
      <xdr:row>34</xdr:row>
      <xdr:rowOff>116948</xdr:rowOff>
    </xdr:to>
    <xdr:sp macro="" textlink="">
      <xdr:nvSpPr>
        <xdr:cNvPr id="86" name="円/楕円 85"/>
        <xdr:cNvSpPr/>
      </xdr:nvSpPr>
      <xdr:spPr>
        <a:xfrm>
          <a:off x="1968500" y="584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133475</xdr:rowOff>
    </xdr:from>
    <xdr:ext cx="534377" cy="259045"/>
    <xdr:sp macro="" textlink="">
      <xdr:nvSpPr>
        <xdr:cNvPr id="87" name="テキスト ボックス 86"/>
        <xdr:cNvSpPr txBox="1"/>
      </xdr:nvSpPr>
      <xdr:spPr>
        <a:xfrm>
          <a:off x="1752111" y="561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83,861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163347</xdr:rowOff>
    </xdr:from>
    <xdr:to>
      <xdr:col>1</xdr:col>
      <xdr:colOff>485775</xdr:colOff>
      <xdr:row>34</xdr:row>
      <xdr:rowOff>93497</xdr:rowOff>
    </xdr:to>
    <xdr:sp macro="" textlink="">
      <xdr:nvSpPr>
        <xdr:cNvPr id="88" name="円/楕円 87"/>
        <xdr:cNvSpPr/>
      </xdr:nvSpPr>
      <xdr:spPr>
        <a:xfrm>
          <a:off x="1079500" y="582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110024</xdr:rowOff>
    </xdr:from>
    <xdr:ext cx="534377" cy="259045"/>
    <xdr:sp macro="" textlink="">
      <xdr:nvSpPr>
        <xdr:cNvPr id="89" name="テキスト ボックス 88"/>
        <xdr:cNvSpPr txBox="1"/>
      </xdr:nvSpPr>
      <xdr:spPr>
        <a:xfrm>
          <a:off x="863111" y="559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132438</xdr:rowOff>
    </xdr:from>
    <xdr:to>
      <xdr:col>6</xdr:col>
      <xdr:colOff>511175</xdr:colOff>
      <xdr:row>58</xdr:row>
      <xdr:rowOff>137696</xdr:rowOff>
    </xdr:to>
    <xdr:cxnSp macro="">
      <xdr:nvCxnSpPr>
        <xdr:cNvPr id="118" name="直線コネクタ 117"/>
        <xdr:cNvCxnSpPr/>
      </xdr:nvCxnSpPr>
      <xdr:spPr>
        <a:xfrm flipV="1">
          <a:off x="3797300" y="10076538"/>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137696</xdr:rowOff>
    </xdr:from>
    <xdr:to>
      <xdr:col>5</xdr:col>
      <xdr:colOff>358775</xdr:colOff>
      <xdr:row>58</xdr:row>
      <xdr:rowOff>140626</xdr:rowOff>
    </xdr:to>
    <xdr:cxnSp macro="">
      <xdr:nvCxnSpPr>
        <xdr:cNvPr id="121" name="直線コネクタ 120"/>
        <xdr:cNvCxnSpPr/>
      </xdr:nvCxnSpPr>
      <xdr:spPr>
        <a:xfrm flipV="1">
          <a:off x="2908300" y="10081796"/>
          <a:ext cx="889000" cy="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14034</xdr:rowOff>
    </xdr:from>
    <xdr:ext cx="534377" cy="259045"/>
    <xdr:sp macro="" textlink="">
      <xdr:nvSpPr>
        <xdr:cNvPr id="123" name="テキスト ボックス 122"/>
        <xdr:cNvSpPr txBox="1"/>
      </xdr:nvSpPr>
      <xdr:spPr>
        <a:xfrm>
          <a:off x="3530111" y="1012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140626</xdr:rowOff>
    </xdr:from>
    <xdr:to>
      <xdr:col>4</xdr:col>
      <xdr:colOff>155575</xdr:colOff>
      <xdr:row>58</xdr:row>
      <xdr:rowOff>145778</xdr:rowOff>
    </xdr:to>
    <xdr:cxnSp macro="">
      <xdr:nvCxnSpPr>
        <xdr:cNvPr id="124" name="直線コネクタ 123"/>
        <xdr:cNvCxnSpPr/>
      </xdr:nvCxnSpPr>
      <xdr:spPr>
        <a:xfrm flipV="1">
          <a:off x="2019300" y="10084726"/>
          <a:ext cx="889000" cy="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13438</xdr:rowOff>
    </xdr:from>
    <xdr:ext cx="534377" cy="259045"/>
    <xdr:sp macro="" textlink="">
      <xdr:nvSpPr>
        <xdr:cNvPr id="126" name="テキスト ボックス 125"/>
        <xdr:cNvSpPr txBox="1"/>
      </xdr:nvSpPr>
      <xdr:spPr>
        <a:xfrm>
          <a:off x="2641111" y="1012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145778</xdr:rowOff>
    </xdr:from>
    <xdr:to>
      <xdr:col>2</xdr:col>
      <xdr:colOff>638175</xdr:colOff>
      <xdr:row>58</xdr:row>
      <xdr:rowOff>146101</xdr:rowOff>
    </xdr:to>
    <xdr:cxnSp macro="">
      <xdr:nvCxnSpPr>
        <xdr:cNvPr id="127" name="直線コネクタ 126"/>
        <xdr:cNvCxnSpPr/>
      </xdr:nvCxnSpPr>
      <xdr:spPr>
        <a:xfrm flipV="1">
          <a:off x="1130300" y="10089878"/>
          <a:ext cx="889000" cy="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17745</xdr:rowOff>
    </xdr:from>
    <xdr:ext cx="534377" cy="259045"/>
    <xdr:sp macro="" textlink="">
      <xdr:nvSpPr>
        <xdr:cNvPr id="129" name="テキスト ボックス 128"/>
        <xdr:cNvSpPr txBox="1"/>
      </xdr:nvSpPr>
      <xdr:spPr>
        <a:xfrm>
          <a:off x="1752111" y="101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18397</xdr:rowOff>
    </xdr:from>
    <xdr:ext cx="534377" cy="259045"/>
    <xdr:sp macro="" textlink="">
      <xdr:nvSpPr>
        <xdr:cNvPr id="131" name="テキスト ボックス 130"/>
        <xdr:cNvSpPr txBox="1"/>
      </xdr:nvSpPr>
      <xdr:spPr>
        <a:xfrm>
          <a:off x="863111" y="1013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81638</xdr:rowOff>
    </xdr:from>
    <xdr:to>
      <xdr:col>6</xdr:col>
      <xdr:colOff>561975</xdr:colOff>
      <xdr:row>59</xdr:row>
      <xdr:rowOff>11788</xdr:rowOff>
    </xdr:to>
    <xdr:sp macro="" textlink="">
      <xdr:nvSpPr>
        <xdr:cNvPr id="137" name="円/楕円 136"/>
        <xdr:cNvSpPr/>
      </xdr:nvSpPr>
      <xdr:spPr>
        <a:xfrm>
          <a:off x="4584700" y="1002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50863</xdr:rowOff>
    </xdr:from>
    <xdr:ext cx="534377" cy="259045"/>
    <xdr:sp macro="" textlink="">
      <xdr:nvSpPr>
        <xdr:cNvPr id="138" name="物件費該当値テキスト"/>
        <xdr:cNvSpPr txBox="1"/>
      </xdr:nvSpPr>
      <xdr:spPr>
        <a:xfrm>
          <a:off x="4686300" y="99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65,718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86896</xdr:rowOff>
    </xdr:from>
    <xdr:to>
      <xdr:col>5</xdr:col>
      <xdr:colOff>409575</xdr:colOff>
      <xdr:row>59</xdr:row>
      <xdr:rowOff>17046</xdr:rowOff>
    </xdr:to>
    <xdr:sp macro="" textlink="">
      <xdr:nvSpPr>
        <xdr:cNvPr id="139" name="円/楕円 138"/>
        <xdr:cNvSpPr/>
      </xdr:nvSpPr>
      <xdr:spPr>
        <a:xfrm>
          <a:off x="3746500" y="1003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33573</xdr:rowOff>
    </xdr:from>
    <xdr:ext cx="534377" cy="259045"/>
    <xdr:sp macro="" textlink="">
      <xdr:nvSpPr>
        <xdr:cNvPr id="140" name="テキスト ボックス 139"/>
        <xdr:cNvSpPr txBox="1"/>
      </xdr:nvSpPr>
      <xdr:spPr>
        <a:xfrm>
          <a:off x="3530111" y="980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61,578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89826</xdr:rowOff>
    </xdr:from>
    <xdr:to>
      <xdr:col>4</xdr:col>
      <xdr:colOff>206375</xdr:colOff>
      <xdr:row>59</xdr:row>
      <xdr:rowOff>19976</xdr:rowOff>
    </xdr:to>
    <xdr:sp macro="" textlink="">
      <xdr:nvSpPr>
        <xdr:cNvPr id="141" name="円/楕円 140"/>
        <xdr:cNvSpPr/>
      </xdr:nvSpPr>
      <xdr:spPr>
        <a:xfrm>
          <a:off x="2857500" y="1003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36503</xdr:rowOff>
    </xdr:from>
    <xdr:ext cx="534377" cy="259045"/>
    <xdr:sp macro="" textlink="">
      <xdr:nvSpPr>
        <xdr:cNvPr id="142" name="テキスト ボックス 141"/>
        <xdr:cNvSpPr txBox="1"/>
      </xdr:nvSpPr>
      <xdr:spPr>
        <a:xfrm>
          <a:off x="2641111" y="980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59,271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94978</xdr:rowOff>
    </xdr:from>
    <xdr:to>
      <xdr:col>3</xdr:col>
      <xdr:colOff>3175</xdr:colOff>
      <xdr:row>59</xdr:row>
      <xdr:rowOff>25128</xdr:rowOff>
    </xdr:to>
    <xdr:sp macro="" textlink="">
      <xdr:nvSpPr>
        <xdr:cNvPr id="143" name="円/楕円 142"/>
        <xdr:cNvSpPr/>
      </xdr:nvSpPr>
      <xdr:spPr>
        <a:xfrm>
          <a:off x="1968500" y="1003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41655</xdr:rowOff>
    </xdr:from>
    <xdr:ext cx="534377" cy="259045"/>
    <xdr:sp macro="" textlink="">
      <xdr:nvSpPr>
        <xdr:cNvPr id="144" name="テキスト ボックス 143"/>
        <xdr:cNvSpPr txBox="1"/>
      </xdr:nvSpPr>
      <xdr:spPr>
        <a:xfrm>
          <a:off x="1752111" y="98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55,214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95301</xdr:rowOff>
    </xdr:from>
    <xdr:to>
      <xdr:col>1</xdr:col>
      <xdr:colOff>485775</xdr:colOff>
      <xdr:row>59</xdr:row>
      <xdr:rowOff>25451</xdr:rowOff>
    </xdr:to>
    <xdr:sp macro="" textlink="">
      <xdr:nvSpPr>
        <xdr:cNvPr id="145" name="円/楕円 144"/>
        <xdr:cNvSpPr/>
      </xdr:nvSpPr>
      <xdr:spPr>
        <a:xfrm>
          <a:off x="1079500" y="1003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41978</xdr:rowOff>
    </xdr:from>
    <xdr:ext cx="534377" cy="259045"/>
    <xdr:sp macro="" textlink="">
      <xdr:nvSpPr>
        <xdr:cNvPr id="146" name="テキスト ボックス 145"/>
        <xdr:cNvSpPr txBox="1"/>
      </xdr:nvSpPr>
      <xdr:spPr>
        <a:xfrm>
          <a:off x="863111" y="981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45517</xdr:rowOff>
    </xdr:from>
    <xdr:to>
      <xdr:col>6</xdr:col>
      <xdr:colOff>511175</xdr:colOff>
      <xdr:row>77</xdr:row>
      <xdr:rowOff>95214</xdr:rowOff>
    </xdr:to>
    <xdr:cxnSp macro="">
      <xdr:nvCxnSpPr>
        <xdr:cNvPr id="173" name="直線コネクタ 172"/>
        <xdr:cNvCxnSpPr/>
      </xdr:nvCxnSpPr>
      <xdr:spPr>
        <a:xfrm>
          <a:off x="3797300" y="13247167"/>
          <a:ext cx="838200" cy="4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27103</xdr:rowOff>
    </xdr:from>
    <xdr:ext cx="469744" cy="259045"/>
    <xdr:sp macro="" textlink="">
      <xdr:nvSpPr>
        <xdr:cNvPr id="174" name="維持補修費平均値テキスト"/>
        <xdr:cNvSpPr txBox="1"/>
      </xdr:nvSpPr>
      <xdr:spPr>
        <a:xfrm>
          <a:off x="4686300" y="1305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45517</xdr:rowOff>
    </xdr:from>
    <xdr:to>
      <xdr:col>5</xdr:col>
      <xdr:colOff>358775</xdr:colOff>
      <xdr:row>77</xdr:row>
      <xdr:rowOff>117892</xdr:rowOff>
    </xdr:to>
    <xdr:cxnSp macro="">
      <xdr:nvCxnSpPr>
        <xdr:cNvPr id="176" name="直線コネクタ 175"/>
        <xdr:cNvCxnSpPr/>
      </xdr:nvCxnSpPr>
      <xdr:spPr>
        <a:xfrm flipV="1">
          <a:off x="2908300" y="13247167"/>
          <a:ext cx="889000" cy="7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144685</xdr:rowOff>
    </xdr:from>
    <xdr:ext cx="469744" cy="259045"/>
    <xdr:sp macro="" textlink="">
      <xdr:nvSpPr>
        <xdr:cNvPr id="178" name="テキスト ボックス 177"/>
        <xdr:cNvSpPr txBox="1"/>
      </xdr:nvSpPr>
      <xdr:spPr>
        <a:xfrm>
          <a:off x="3562427"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117892</xdr:rowOff>
    </xdr:from>
    <xdr:to>
      <xdr:col>4</xdr:col>
      <xdr:colOff>155575</xdr:colOff>
      <xdr:row>77</xdr:row>
      <xdr:rowOff>119492</xdr:rowOff>
    </xdr:to>
    <xdr:cxnSp macro="">
      <xdr:nvCxnSpPr>
        <xdr:cNvPr id="179" name="直線コネクタ 178"/>
        <xdr:cNvCxnSpPr/>
      </xdr:nvCxnSpPr>
      <xdr:spPr>
        <a:xfrm flipV="1">
          <a:off x="2019300" y="13319542"/>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7368</xdr:rowOff>
    </xdr:from>
    <xdr:ext cx="469744" cy="259045"/>
    <xdr:sp macro="" textlink="">
      <xdr:nvSpPr>
        <xdr:cNvPr id="181" name="テキスト ボックス 180"/>
        <xdr:cNvSpPr txBox="1"/>
      </xdr:nvSpPr>
      <xdr:spPr>
        <a:xfrm>
          <a:off x="2673427"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99741</xdr:rowOff>
    </xdr:from>
    <xdr:to>
      <xdr:col>2</xdr:col>
      <xdr:colOff>638175</xdr:colOff>
      <xdr:row>77</xdr:row>
      <xdr:rowOff>119492</xdr:rowOff>
    </xdr:to>
    <xdr:cxnSp macro="">
      <xdr:nvCxnSpPr>
        <xdr:cNvPr id="182" name="直線コネクタ 181"/>
        <xdr:cNvCxnSpPr/>
      </xdr:nvCxnSpPr>
      <xdr:spPr>
        <a:xfrm>
          <a:off x="1130300" y="13301391"/>
          <a:ext cx="889000" cy="1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3253</xdr:rowOff>
    </xdr:from>
    <xdr:ext cx="469744" cy="259045"/>
    <xdr:sp macro="" textlink="">
      <xdr:nvSpPr>
        <xdr:cNvPr id="184" name="テキスト ボックス 183"/>
        <xdr:cNvSpPr txBox="1"/>
      </xdr:nvSpPr>
      <xdr:spPr>
        <a:xfrm>
          <a:off x="1784427" y="1303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162287</xdr:rowOff>
    </xdr:from>
    <xdr:ext cx="469744" cy="259045"/>
    <xdr:sp macro="" textlink="">
      <xdr:nvSpPr>
        <xdr:cNvPr id="186" name="テキスト ボックス 185"/>
        <xdr:cNvSpPr txBox="1"/>
      </xdr:nvSpPr>
      <xdr:spPr>
        <a:xfrm>
          <a:off x="895427" y="1336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44414</xdr:rowOff>
    </xdr:from>
    <xdr:to>
      <xdr:col>6</xdr:col>
      <xdr:colOff>561975</xdr:colOff>
      <xdr:row>77</xdr:row>
      <xdr:rowOff>146014</xdr:rowOff>
    </xdr:to>
    <xdr:sp macro="" textlink="">
      <xdr:nvSpPr>
        <xdr:cNvPr id="192" name="円/楕円 191"/>
        <xdr:cNvSpPr/>
      </xdr:nvSpPr>
      <xdr:spPr>
        <a:xfrm>
          <a:off x="4584700" y="132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22841</xdr:rowOff>
    </xdr:from>
    <xdr:ext cx="469744" cy="259045"/>
    <xdr:sp macro="" textlink="">
      <xdr:nvSpPr>
        <xdr:cNvPr id="193" name="維持補修費該当値テキスト"/>
        <xdr:cNvSpPr txBox="1"/>
      </xdr:nvSpPr>
      <xdr:spPr>
        <a:xfrm>
          <a:off x="4686300" y="13224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166167</xdr:rowOff>
    </xdr:from>
    <xdr:to>
      <xdr:col>5</xdr:col>
      <xdr:colOff>409575</xdr:colOff>
      <xdr:row>77</xdr:row>
      <xdr:rowOff>96317</xdr:rowOff>
    </xdr:to>
    <xdr:sp macro="" textlink="">
      <xdr:nvSpPr>
        <xdr:cNvPr id="194" name="円/楕円 193"/>
        <xdr:cNvSpPr/>
      </xdr:nvSpPr>
      <xdr:spPr>
        <a:xfrm>
          <a:off x="3746500" y="1319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112844</xdr:rowOff>
    </xdr:from>
    <xdr:ext cx="469744" cy="259045"/>
    <xdr:sp macro="" textlink="">
      <xdr:nvSpPr>
        <xdr:cNvPr id="195" name="テキスト ボックス 194"/>
        <xdr:cNvSpPr txBox="1"/>
      </xdr:nvSpPr>
      <xdr:spPr>
        <a:xfrm>
          <a:off x="3562427" y="1297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67092</xdr:rowOff>
    </xdr:from>
    <xdr:to>
      <xdr:col>4</xdr:col>
      <xdr:colOff>206375</xdr:colOff>
      <xdr:row>77</xdr:row>
      <xdr:rowOff>168692</xdr:rowOff>
    </xdr:to>
    <xdr:sp macro="" textlink="">
      <xdr:nvSpPr>
        <xdr:cNvPr id="196" name="円/楕円 195"/>
        <xdr:cNvSpPr/>
      </xdr:nvSpPr>
      <xdr:spPr>
        <a:xfrm>
          <a:off x="2857500" y="1326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159819</xdr:rowOff>
    </xdr:from>
    <xdr:ext cx="469744" cy="259045"/>
    <xdr:sp macro="" textlink="">
      <xdr:nvSpPr>
        <xdr:cNvPr id="197" name="テキスト ボックス 196"/>
        <xdr:cNvSpPr txBox="1"/>
      </xdr:nvSpPr>
      <xdr:spPr>
        <a:xfrm>
          <a:off x="2673427" y="1336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68692</xdr:rowOff>
    </xdr:from>
    <xdr:to>
      <xdr:col>3</xdr:col>
      <xdr:colOff>3175</xdr:colOff>
      <xdr:row>77</xdr:row>
      <xdr:rowOff>170292</xdr:rowOff>
    </xdr:to>
    <xdr:sp macro="" textlink="">
      <xdr:nvSpPr>
        <xdr:cNvPr id="198" name="円/楕円 197"/>
        <xdr:cNvSpPr/>
      </xdr:nvSpPr>
      <xdr:spPr>
        <a:xfrm>
          <a:off x="1968500" y="1327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161419</xdr:rowOff>
    </xdr:from>
    <xdr:ext cx="469744" cy="259045"/>
    <xdr:sp macro="" textlink="">
      <xdr:nvSpPr>
        <xdr:cNvPr id="199" name="テキスト ボックス 198"/>
        <xdr:cNvSpPr txBox="1"/>
      </xdr:nvSpPr>
      <xdr:spPr>
        <a:xfrm>
          <a:off x="1784427" y="1336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48941</xdr:rowOff>
    </xdr:from>
    <xdr:to>
      <xdr:col>1</xdr:col>
      <xdr:colOff>485775</xdr:colOff>
      <xdr:row>77</xdr:row>
      <xdr:rowOff>150541</xdr:rowOff>
    </xdr:to>
    <xdr:sp macro="" textlink="">
      <xdr:nvSpPr>
        <xdr:cNvPr id="200" name="円/楕円 199"/>
        <xdr:cNvSpPr/>
      </xdr:nvSpPr>
      <xdr:spPr>
        <a:xfrm>
          <a:off x="1079500" y="1325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167068</xdr:rowOff>
    </xdr:from>
    <xdr:ext cx="469744" cy="259045"/>
    <xdr:sp macro="" textlink="">
      <xdr:nvSpPr>
        <xdr:cNvPr id="201" name="テキスト ボックス 200"/>
        <xdr:cNvSpPr txBox="1"/>
      </xdr:nvSpPr>
      <xdr:spPr>
        <a:xfrm>
          <a:off x="895427" y="1302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115,388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69324</xdr:rowOff>
    </xdr:from>
    <xdr:to>
      <xdr:col>6</xdr:col>
      <xdr:colOff>511175</xdr:colOff>
      <xdr:row>95</xdr:row>
      <xdr:rowOff>121673</xdr:rowOff>
    </xdr:to>
    <xdr:cxnSp macro="">
      <xdr:nvCxnSpPr>
        <xdr:cNvPr id="233" name="直線コネクタ 232"/>
        <xdr:cNvCxnSpPr/>
      </xdr:nvCxnSpPr>
      <xdr:spPr>
        <a:xfrm flipV="1">
          <a:off x="3797300" y="16357074"/>
          <a:ext cx="8382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89403</xdr:rowOff>
    </xdr:from>
    <xdr:ext cx="534377" cy="259045"/>
    <xdr:sp macro="" textlink="">
      <xdr:nvSpPr>
        <xdr:cNvPr id="234" name="扶助費平均値テキスト"/>
        <xdr:cNvSpPr txBox="1"/>
      </xdr:nvSpPr>
      <xdr:spPr>
        <a:xfrm>
          <a:off x="4686300" y="16548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121673</xdr:rowOff>
    </xdr:from>
    <xdr:to>
      <xdr:col>5</xdr:col>
      <xdr:colOff>358775</xdr:colOff>
      <xdr:row>96</xdr:row>
      <xdr:rowOff>55705</xdr:rowOff>
    </xdr:to>
    <xdr:cxnSp macro="">
      <xdr:nvCxnSpPr>
        <xdr:cNvPr id="236" name="直線コネクタ 235"/>
        <xdr:cNvCxnSpPr/>
      </xdr:nvCxnSpPr>
      <xdr:spPr>
        <a:xfrm flipV="1">
          <a:off x="2908300" y="16409423"/>
          <a:ext cx="889000" cy="10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130714</xdr:rowOff>
    </xdr:from>
    <xdr:ext cx="534377" cy="259045"/>
    <xdr:sp macro="" textlink="">
      <xdr:nvSpPr>
        <xdr:cNvPr id="238" name="テキスト ボックス 237"/>
        <xdr:cNvSpPr txBox="1"/>
      </xdr:nvSpPr>
      <xdr:spPr>
        <a:xfrm>
          <a:off x="3530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55705</xdr:rowOff>
    </xdr:from>
    <xdr:to>
      <xdr:col>4</xdr:col>
      <xdr:colOff>155575</xdr:colOff>
      <xdr:row>96</xdr:row>
      <xdr:rowOff>75496</xdr:rowOff>
    </xdr:to>
    <xdr:cxnSp macro="">
      <xdr:nvCxnSpPr>
        <xdr:cNvPr id="239" name="直線コネクタ 238"/>
        <xdr:cNvCxnSpPr/>
      </xdr:nvCxnSpPr>
      <xdr:spPr>
        <a:xfrm flipV="1">
          <a:off x="2019300" y="16514905"/>
          <a:ext cx="889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59293</xdr:rowOff>
    </xdr:from>
    <xdr:ext cx="534377" cy="259045"/>
    <xdr:sp macro="" textlink="">
      <xdr:nvSpPr>
        <xdr:cNvPr id="241" name="テキスト ボックス 240"/>
        <xdr:cNvSpPr txBox="1"/>
      </xdr:nvSpPr>
      <xdr:spPr>
        <a:xfrm>
          <a:off x="2641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72197</xdr:rowOff>
    </xdr:from>
    <xdr:to>
      <xdr:col>2</xdr:col>
      <xdr:colOff>638175</xdr:colOff>
      <xdr:row>96</xdr:row>
      <xdr:rowOff>75496</xdr:rowOff>
    </xdr:to>
    <xdr:cxnSp macro="">
      <xdr:nvCxnSpPr>
        <xdr:cNvPr id="242" name="直線コネクタ 241"/>
        <xdr:cNvCxnSpPr/>
      </xdr:nvCxnSpPr>
      <xdr:spPr>
        <a:xfrm>
          <a:off x="1130300" y="16531397"/>
          <a:ext cx="889000" cy="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83656</xdr:rowOff>
    </xdr:from>
    <xdr:ext cx="534377" cy="259045"/>
    <xdr:sp macro="" textlink="">
      <xdr:nvSpPr>
        <xdr:cNvPr id="244" name="テキスト ボックス 243"/>
        <xdr:cNvSpPr txBox="1"/>
      </xdr:nvSpPr>
      <xdr:spPr>
        <a:xfrm>
          <a:off x="1752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72666</xdr:rowOff>
    </xdr:from>
    <xdr:ext cx="534377" cy="259045"/>
    <xdr:sp macro="" textlink="">
      <xdr:nvSpPr>
        <xdr:cNvPr id="246" name="テキスト ボックス 245"/>
        <xdr:cNvSpPr txBox="1"/>
      </xdr:nvSpPr>
      <xdr:spPr>
        <a:xfrm>
          <a:off x="863111" y="1687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18524</xdr:rowOff>
    </xdr:from>
    <xdr:to>
      <xdr:col>6</xdr:col>
      <xdr:colOff>561975</xdr:colOff>
      <xdr:row>95</xdr:row>
      <xdr:rowOff>120124</xdr:rowOff>
    </xdr:to>
    <xdr:sp macro="" textlink="">
      <xdr:nvSpPr>
        <xdr:cNvPr id="252" name="円/楕円 251"/>
        <xdr:cNvSpPr/>
      </xdr:nvSpPr>
      <xdr:spPr>
        <a:xfrm>
          <a:off x="4584700" y="1630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41401</xdr:rowOff>
    </xdr:from>
    <xdr:ext cx="599010" cy="259045"/>
    <xdr:sp macro="" textlink="">
      <xdr:nvSpPr>
        <xdr:cNvPr id="253" name="扶助費該当値テキスト"/>
        <xdr:cNvSpPr txBox="1"/>
      </xdr:nvSpPr>
      <xdr:spPr>
        <a:xfrm>
          <a:off x="4686300" y="16157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103,810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70873</xdr:rowOff>
    </xdr:from>
    <xdr:to>
      <xdr:col>5</xdr:col>
      <xdr:colOff>409575</xdr:colOff>
      <xdr:row>96</xdr:row>
      <xdr:rowOff>1023</xdr:rowOff>
    </xdr:to>
    <xdr:sp macro="" textlink="">
      <xdr:nvSpPr>
        <xdr:cNvPr id="254" name="円/楕円 253"/>
        <xdr:cNvSpPr/>
      </xdr:nvSpPr>
      <xdr:spPr>
        <a:xfrm>
          <a:off x="3746500" y="1635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17550</xdr:rowOff>
    </xdr:from>
    <xdr:ext cx="599010" cy="259045"/>
    <xdr:sp macro="" textlink="">
      <xdr:nvSpPr>
        <xdr:cNvPr id="255" name="テキスト ボックス 254"/>
        <xdr:cNvSpPr txBox="1"/>
      </xdr:nvSpPr>
      <xdr:spPr>
        <a:xfrm>
          <a:off x="3497794" y="1613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100,604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4905</xdr:rowOff>
    </xdr:from>
    <xdr:to>
      <xdr:col>4</xdr:col>
      <xdr:colOff>206375</xdr:colOff>
      <xdr:row>96</xdr:row>
      <xdr:rowOff>106505</xdr:rowOff>
    </xdr:to>
    <xdr:sp macro="" textlink="">
      <xdr:nvSpPr>
        <xdr:cNvPr id="256" name="円/楕円 255"/>
        <xdr:cNvSpPr/>
      </xdr:nvSpPr>
      <xdr:spPr>
        <a:xfrm>
          <a:off x="2857500" y="164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123032</xdr:rowOff>
    </xdr:from>
    <xdr:ext cx="534377" cy="259045"/>
    <xdr:sp macro="" textlink="">
      <xdr:nvSpPr>
        <xdr:cNvPr id="257" name="テキスト ボックス 256"/>
        <xdr:cNvSpPr txBox="1"/>
      </xdr:nvSpPr>
      <xdr:spPr>
        <a:xfrm>
          <a:off x="2641111" y="1623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94,144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24696</xdr:rowOff>
    </xdr:from>
    <xdr:to>
      <xdr:col>3</xdr:col>
      <xdr:colOff>3175</xdr:colOff>
      <xdr:row>96</xdr:row>
      <xdr:rowOff>126296</xdr:rowOff>
    </xdr:to>
    <xdr:sp macro="" textlink="">
      <xdr:nvSpPr>
        <xdr:cNvPr id="258" name="円/楕円 257"/>
        <xdr:cNvSpPr/>
      </xdr:nvSpPr>
      <xdr:spPr>
        <a:xfrm>
          <a:off x="1968500" y="1648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142823</xdr:rowOff>
    </xdr:from>
    <xdr:ext cx="534377" cy="259045"/>
    <xdr:sp macro="" textlink="">
      <xdr:nvSpPr>
        <xdr:cNvPr id="259" name="テキスト ボックス 258"/>
        <xdr:cNvSpPr txBox="1"/>
      </xdr:nvSpPr>
      <xdr:spPr>
        <a:xfrm>
          <a:off x="1752111" y="1625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92,932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21397</xdr:rowOff>
    </xdr:from>
    <xdr:to>
      <xdr:col>1</xdr:col>
      <xdr:colOff>485775</xdr:colOff>
      <xdr:row>96</xdr:row>
      <xdr:rowOff>122997</xdr:rowOff>
    </xdr:to>
    <xdr:sp macro="" textlink="">
      <xdr:nvSpPr>
        <xdr:cNvPr id="260" name="円/楕円 259"/>
        <xdr:cNvSpPr/>
      </xdr:nvSpPr>
      <xdr:spPr>
        <a:xfrm>
          <a:off x="1079500" y="1648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139524</xdr:rowOff>
    </xdr:from>
    <xdr:ext cx="534377" cy="259045"/>
    <xdr:sp macro="" textlink="">
      <xdr:nvSpPr>
        <xdr:cNvPr id="261" name="テキスト ボックス 260"/>
        <xdr:cNvSpPr txBox="1"/>
      </xdr:nvSpPr>
      <xdr:spPr>
        <a:xfrm>
          <a:off x="863111" y="1625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134309</xdr:rowOff>
    </xdr:from>
    <xdr:to>
      <xdr:col>15</xdr:col>
      <xdr:colOff>180975</xdr:colOff>
      <xdr:row>35</xdr:row>
      <xdr:rowOff>158026</xdr:rowOff>
    </xdr:to>
    <xdr:cxnSp macro="">
      <xdr:nvCxnSpPr>
        <xdr:cNvPr id="291" name="直線コネクタ 290"/>
        <xdr:cNvCxnSpPr/>
      </xdr:nvCxnSpPr>
      <xdr:spPr>
        <a:xfrm flipV="1">
          <a:off x="9639300" y="6135059"/>
          <a:ext cx="838200" cy="2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89768</xdr:rowOff>
    </xdr:from>
    <xdr:ext cx="534377" cy="259045"/>
    <xdr:sp macro="" textlink="">
      <xdr:nvSpPr>
        <xdr:cNvPr id="292"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158026</xdr:rowOff>
    </xdr:from>
    <xdr:to>
      <xdr:col>14</xdr:col>
      <xdr:colOff>28575</xdr:colOff>
      <xdr:row>36</xdr:row>
      <xdr:rowOff>35554</xdr:rowOff>
    </xdr:to>
    <xdr:cxnSp macro="">
      <xdr:nvCxnSpPr>
        <xdr:cNvPr id="294" name="直線コネクタ 293"/>
        <xdr:cNvCxnSpPr/>
      </xdr:nvCxnSpPr>
      <xdr:spPr>
        <a:xfrm flipV="1">
          <a:off x="8750300" y="6158776"/>
          <a:ext cx="889000" cy="4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58507</xdr:rowOff>
    </xdr:from>
    <xdr:ext cx="534377" cy="259045"/>
    <xdr:sp macro="" textlink="">
      <xdr:nvSpPr>
        <xdr:cNvPr id="296" name="テキスト ボックス 295"/>
        <xdr:cNvSpPr txBox="1"/>
      </xdr:nvSpPr>
      <xdr:spPr>
        <a:xfrm>
          <a:off x="9372111" y="640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29</xdr:row>
      <xdr:rowOff>121526</xdr:rowOff>
    </xdr:from>
    <xdr:to>
      <xdr:col>12</xdr:col>
      <xdr:colOff>511175</xdr:colOff>
      <xdr:row>36</xdr:row>
      <xdr:rowOff>35554</xdr:rowOff>
    </xdr:to>
    <xdr:cxnSp macro="">
      <xdr:nvCxnSpPr>
        <xdr:cNvPr id="297" name="直線コネクタ 296"/>
        <xdr:cNvCxnSpPr/>
      </xdr:nvCxnSpPr>
      <xdr:spPr>
        <a:xfrm>
          <a:off x="7861300" y="5093576"/>
          <a:ext cx="889000" cy="111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167073</xdr:rowOff>
    </xdr:from>
    <xdr:ext cx="534377" cy="259045"/>
    <xdr:sp macro="" textlink="">
      <xdr:nvSpPr>
        <xdr:cNvPr id="299" name="テキスト ボックス 298"/>
        <xdr:cNvSpPr txBox="1"/>
      </xdr:nvSpPr>
      <xdr:spPr>
        <a:xfrm>
          <a:off x="8483111" y="633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29</xdr:row>
      <xdr:rowOff>121526</xdr:rowOff>
    </xdr:from>
    <xdr:to>
      <xdr:col>11</xdr:col>
      <xdr:colOff>307975</xdr:colOff>
      <xdr:row>37</xdr:row>
      <xdr:rowOff>73387</xdr:rowOff>
    </xdr:to>
    <xdr:cxnSp macro="">
      <xdr:nvCxnSpPr>
        <xdr:cNvPr id="300" name="直線コネクタ 299"/>
        <xdr:cNvCxnSpPr/>
      </xdr:nvCxnSpPr>
      <xdr:spPr>
        <a:xfrm flipV="1">
          <a:off x="6972300" y="5093576"/>
          <a:ext cx="889000" cy="132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54049</xdr:rowOff>
    </xdr:from>
    <xdr:ext cx="534377" cy="259045"/>
    <xdr:sp macro="" textlink="">
      <xdr:nvSpPr>
        <xdr:cNvPr id="302" name="テキスト ボックス 301"/>
        <xdr:cNvSpPr txBox="1"/>
      </xdr:nvSpPr>
      <xdr:spPr>
        <a:xfrm>
          <a:off x="7594111" y="63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114292</xdr:rowOff>
    </xdr:from>
    <xdr:ext cx="534377" cy="259045"/>
    <xdr:sp macro="" textlink="">
      <xdr:nvSpPr>
        <xdr:cNvPr id="304" name="テキスト ボックス 303"/>
        <xdr:cNvSpPr txBox="1"/>
      </xdr:nvSpPr>
      <xdr:spPr>
        <a:xfrm>
          <a:off x="6705111" y="611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83509</xdr:rowOff>
    </xdr:from>
    <xdr:to>
      <xdr:col>15</xdr:col>
      <xdr:colOff>231775</xdr:colOff>
      <xdr:row>36</xdr:row>
      <xdr:rowOff>13659</xdr:rowOff>
    </xdr:to>
    <xdr:sp macro="" textlink="">
      <xdr:nvSpPr>
        <xdr:cNvPr id="310" name="円/楕円 309"/>
        <xdr:cNvSpPr/>
      </xdr:nvSpPr>
      <xdr:spPr>
        <a:xfrm>
          <a:off x="10426700" y="608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106386</xdr:rowOff>
    </xdr:from>
    <xdr:ext cx="534377" cy="259045"/>
    <xdr:sp macro="" textlink="">
      <xdr:nvSpPr>
        <xdr:cNvPr id="311" name="補助費等該当値テキスト"/>
        <xdr:cNvSpPr txBox="1"/>
      </xdr:nvSpPr>
      <xdr:spPr>
        <a:xfrm>
          <a:off x="10528300" y="59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51,283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107226</xdr:rowOff>
    </xdr:from>
    <xdr:to>
      <xdr:col>14</xdr:col>
      <xdr:colOff>79375</xdr:colOff>
      <xdr:row>36</xdr:row>
      <xdr:rowOff>37376</xdr:rowOff>
    </xdr:to>
    <xdr:sp macro="" textlink="">
      <xdr:nvSpPr>
        <xdr:cNvPr id="312" name="円/楕円 311"/>
        <xdr:cNvSpPr/>
      </xdr:nvSpPr>
      <xdr:spPr>
        <a:xfrm>
          <a:off x="9588500" y="610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53903</xdr:rowOff>
    </xdr:from>
    <xdr:ext cx="534377" cy="259045"/>
    <xdr:sp macro="" textlink="">
      <xdr:nvSpPr>
        <xdr:cNvPr id="313" name="テキスト ボックス 312"/>
        <xdr:cNvSpPr txBox="1"/>
      </xdr:nvSpPr>
      <xdr:spPr>
        <a:xfrm>
          <a:off x="9372111" y="588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50,038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156204</xdr:rowOff>
    </xdr:from>
    <xdr:to>
      <xdr:col>12</xdr:col>
      <xdr:colOff>561975</xdr:colOff>
      <xdr:row>36</xdr:row>
      <xdr:rowOff>86354</xdr:rowOff>
    </xdr:to>
    <xdr:sp macro="" textlink="">
      <xdr:nvSpPr>
        <xdr:cNvPr id="314" name="円/楕円 313"/>
        <xdr:cNvSpPr/>
      </xdr:nvSpPr>
      <xdr:spPr>
        <a:xfrm>
          <a:off x="8699500" y="615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102881</xdr:rowOff>
    </xdr:from>
    <xdr:ext cx="534377" cy="259045"/>
    <xdr:sp macro="" textlink="">
      <xdr:nvSpPr>
        <xdr:cNvPr id="315" name="テキスト ボックス 314"/>
        <xdr:cNvSpPr txBox="1"/>
      </xdr:nvSpPr>
      <xdr:spPr>
        <a:xfrm>
          <a:off x="8483111" y="59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47,467</a:t>
          </a:r>
          <a:endParaRPr kumimoji="1" lang="ja-JP" altLang="en-US" sz="1000" b="1">
            <a:solidFill>
              <a:srgbClr val="FF0000"/>
            </a:solidFill>
            <a:latin typeface="ＭＳ Ｐゴシック"/>
          </a:endParaRPr>
        </a:p>
      </xdr:txBody>
    </xdr:sp>
    <xdr:clientData/>
  </xdr:oneCellAnchor>
  <xdr:twoCellAnchor>
    <xdr:from>
      <xdr:col>11</xdr:col>
      <xdr:colOff>257175</xdr:colOff>
      <xdr:row>29</xdr:row>
      <xdr:rowOff>70726</xdr:rowOff>
    </xdr:from>
    <xdr:to>
      <xdr:col>11</xdr:col>
      <xdr:colOff>358775</xdr:colOff>
      <xdr:row>30</xdr:row>
      <xdr:rowOff>876</xdr:rowOff>
    </xdr:to>
    <xdr:sp macro="" textlink="">
      <xdr:nvSpPr>
        <xdr:cNvPr id="316" name="円/楕円 315"/>
        <xdr:cNvSpPr/>
      </xdr:nvSpPr>
      <xdr:spPr>
        <a:xfrm>
          <a:off x="7810500" y="504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28</xdr:row>
      <xdr:rowOff>17403</xdr:rowOff>
    </xdr:from>
    <xdr:ext cx="599010" cy="259045"/>
    <xdr:sp macro="" textlink="">
      <xdr:nvSpPr>
        <xdr:cNvPr id="317" name="テキスト ボックス 316"/>
        <xdr:cNvSpPr txBox="1"/>
      </xdr:nvSpPr>
      <xdr:spPr>
        <a:xfrm>
          <a:off x="7561794" y="481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105,954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22587</xdr:rowOff>
    </xdr:from>
    <xdr:to>
      <xdr:col>10</xdr:col>
      <xdr:colOff>155575</xdr:colOff>
      <xdr:row>37</xdr:row>
      <xdr:rowOff>124187</xdr:rowOff>
    </xdr:to>
    <xdr:sp macro="" textlink="">
      <xdr:nvSpPr>
        <xdr:cNvPr id="318" name="円/楕円 317"/>
        <xdr:cNvSpPr/>
      </xdr:nvSpPr>
      <xdr:spPr>
        <a:xfrm>
          <a:off x="6921500" y="636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115314</xdr:rowOff>
    </xdr:from>
    <xdr:ext cx="534377" cy="259045"/>
    <xdr:sp macro="" textlink="">
      <xdr:nvSpPr>
        <xdr:cNvPr id="319" name="テキスト ボックス 318"/>
        <xdr:cNvSpPr txBox="1"/>
      </xdr:nvSpPr>
      <xdr:spPr>
        <a:xfrm>
          <a:off x="6705111" y="645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115719</xdr:rowOff>
    </xdr:from>
    <xdr:to>
      <xdr:col>15</xdr:col>
      <xdr:colOff>180975</xdr:colOff>
      <xdr:row>58</xdr:row>
      <xdr:rowOff>125048</xdr:rowOff>
    </xdr:to>
    <xdr:cxnSp macro="">
      <xdr:nvCxnSpPr>
        <xdr:cNvPr id="348" name="直線コネクタ 347"/>
        <xdr:cNvCxnSpPr/>
      </xdr:nvCxnSpPr>
      <xdr:spPr>
        <a:xfrm>
          <a:off x="9639300" y="10059819"/>
          <a:ext cx="838200" cy="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49"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109679</xdr:rowOff>
    </xdr:from>
    <xdr:to>
      <xdr:col>14</xdr:col>
      <xdr:colOff>28575</xdr:colOff>
      <xdr:row>58</xdr:row>
      <xdr:rowOff>115719</xdr:rowOff>
    </xdr:to>
    <xdr:cxnSp macro="">
      <xdr:nvCxnSpPr>
        <xdr:cNvPr id="351" name="直線コネクタ 350"/>
        <xdr:cNvCxnSpPr/>
      </xdr:nvCxnSpPr>
      <xdr:spPr>
        <a:xfrm>
          <a:off x="8750300" y="10053779"/>
          <a:ext cx="889000" cy="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2233</xdr:rowOff>
    </xdr:from>
    <xdr:ext cx="534377" cy="259045"/>
    <xdr:sp macro="" textlink="">
      <xdr:nvSpPr>
        <xdr:cNvPr id="353" name="テキスト ボックス 352"/>
        <xdr:cNvSpPr txBox="1"/>
      </xdr:nvSpPr>
      <xdr:spPr>
        <a:xfrm>
          <a:off x="9372111" y="101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109679</xdr:rowOff>
    </xdr:from>
    <xdr:to>
      <xdr:col>12</xdr:col>
      <xdr:colOff>511175</xdr:colOff>
      <xdr:row>58</xdr:row>
      <xdr:rowOff>124684</xdr:rowOff>
    </xdr:to>
    <xdr:cxnSp macro="">
      <xdr:nvCxnSpPr>
        <xdr:cNvPr id="354" name="直線コネクタ 353"/>
        <xdr:cNvCxnSpPr/>
      </xdr:nvCxnSpPr>
      <xdr:spPr>
        <a:xfrm flipV="1">
          <a:off x="7861300" y="10053779"/>
          <a:ext cx="889000" cy="1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5153</xdr:rowOff>
    </xdr:from>
    <xdr:ext cx="534377" cy="259045"/>
    <xdr:sp macro="" textlink="">
      <xdr:nvSpPr>
        <xdr:cNvPr id="356" name="テキスト ボックス 355"/>
        <xdr:cNvSpPr txBox="1"/>
      </xdr:nvSpPr>
      <xdr:spPr>
        <a:xfrm>
          <a:off x="8483111" y="101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92729</xdr:rowOff>
    </xdr:from>
    <xdr:to>
      <xdr:col>11</xdr:col>
      <xdr:colOff>307975</xdr:colOff>
      <xdr:row>58</xdr:row>
      <xdr:rowOff>124684</xdr:rowOff>
    </xdr:to>
    <xdr:cxnSp macro="">
      <xdr:nvCxnSpPr>
        <xdr:cNvPr id="357" name="直線コネクタ 356"/>
        <xdr:cNvCxnSpPr/>
      </xdr:nvCxnSpPr>
      <xdr:spPr>
        <a:xfrm>
          <a:off x="6972300" y="10036829"/>
          <a:ext cx="889000" cy="3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59" name="テキスト ボックス 358"/>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25964</xdr:rowOff>
    </xdr:from>
    <xdr:ext cx="534377" cy="259045"/>
    <xdr:sp macro="" textlink="">
      <xdr:nvSpPr>
        <xdr:cNvPr id="361" name="テキスト ボックス 360"/>
        <xdr:cNvSpPr txBox="1"/>
      </xdr:nvSpPr>
      <xdr:spPr>
        <a:xfrm>
          <a:off x="6705111" y="1014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74248</xdr:rowOff>
    </xdr:from>
    <xdr:to>
      <xdr:col>15</xdr:col>
      <xdr:colOff>231775</xdr:colOff>
      <xdr:row>59</xdr:row>
      <xdr:rowOff>4398</xdr:rowOff>
    </xdr:to>
    <xdr:sp macro="" textlink="">
      <xdr:nvSpPr>
        <xdr:cNvPr id="367" name="円/楕円 366"/>
        <xdr:cNvSpPr/>
      </xdr:nvSpPr>
      <xdr:spPr>
        <a:xfrm>
          <a:off x="10426700" y="1001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26373</xdr:rowOff>
    </xdr:from>
    <xdr:ext cx="534377" cy="259045"/>
    <xdr:sp macro="" textlink="">
      <xdr:nvSpPr>
        <xdr:cNvPr id="368" name="普通建設事業費該当値テキスト"/>
        <xdr:cNvSpPr txBox="1"/>
      </xdr:nvSpPr>
      <xdr:spPr>
        <a:xfrm>
          <a:off x="10528300" y="997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71,537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64919</xdr:rowOff>
    </xdr:from>
    <xdr:to>
      <xdr:col>14</xdr:col>
      <xdr:colOff>79375</xdr:colOff>
      <xdr:row>58</xdr:row>
      <xdr:rowOff>166519</xdr:rowOff>
    </xdr:to>
    <xdr:sp macro="" textlink="">
      <xdr:nvSpPr>
        <xdr:cNvPr id="369" name="円/楕円 368"/>
        <xdr:cNvSpPr/>
      </xdr:nvSpPr>
      <xdr:spPr>
        <a:xfrm>
          <a:off x="9588500" y="1000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11596</xdr:rowOff>
    </xdr:from>
    <xdr:ext cx="534377" cy="259045"/>
    <xdr:sp macro="" textlink="">
      <xdr:nvSpPr>
        <xdr:cNvPr id="370" name="テキスト ボックス 369"/>
        <xdr:cNvSpPr txBox="1"/>
      </xdr:nvSpPr>
      <xdr:spPr>
        <a:xfrm>
          <a:off x="9372111" y="97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78,883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58879</xdr:rowOff>
    </xdr:from>
    <xdr:to>
      <xdr:col>12</xdr:col>
      <xdr:colOff>561975</xdr:colOff>
      <xdr:row>58</xdr:row>
      <xdr:rowOff>160479</xdr:rowOff>
    </xdr:to>
    <xdr:sp macro="" textlink="">
      <xdr:nvSpPr>
        <xdr:cNvPr id="371" name="円/楕円 370"/>
        <xdr:cNvSpPr/>
      </xdr:nvSpPr>
      <xdr:spPr>
        <a:xfrm>
          <a:off x="8699500" y="1000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5556</xdr:rowOff>
    </xdr:from>
    <xdr:ext cx="534377" cy="259045"/>
    <xdr:sp macro="" textlink="">
      <xdr:nvSpPr>
        <xdr:cNvPr id="372" name="テキスト ボックス 371"/>
        <xdr:cNvSpPr txBox="1"/>
      </xdr:nvSpPr>
      <xdr:spPr>
        <a:xfrm>
          <a:off x="8483111" y="977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83,639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73884</xdr:rowOff>
    </xdr:from>
    <xdr:to>
      <xdr:col>11</xdr:col>
      <xdr:colOff>358775</xdr:colOff>
      <xdr:row>59</xdr:row>
      <xdr:rowOff>4034</xdr:rowOff>
    </xdr:to>
    <xdr:sp macro="" textlink="">
      <xdr:nvSpPr>
        <xdr:cNvPr id="373" name="円/楕円 372"/>
        <xdr:cNvSpPr/>
      </xdr:nvSpPr>
      <xdr:spPr>
        <a:xfrm>
          <a:off x="7810500" y="1001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20561</xdr:rowOff>
    </xdr:from>
    <xdr:ext cx="534377" cy="259045"/>
    <xdr:sp macro="" textlink="">
      <xdr:nvSpPr>
        <xdr:cNvPr id="374" name="テキスト ボックス 373"/>
        <xdr:cNvSpPr txBox="1"/>
      </xdr:nvSpPr>
      <xdr:spPr>
        <a:xfrm>
          <a:off x="7594111" y="979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71,824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41929</xdr:rowOff>
    </xdr:from>
    <xdr:to>
      <xdr:col>10</xdr:col>
      <xdr:colOff>155575</xdr:colOff>
      <xdr:row>58</xdr:row>
      <xdr:rowOff>143529</xdr:rowOff>
    </xdr:to>
    <xdr:sp macro="" textlink="">
      <xdr:nvSpPr>
        <xdr:cNvPr id="375" name="円/楕円 374"/>
        <xdr:cNvSpPr/>
      </xdr:nvSpPr>
      <xdr:spPr>
        <a:xfrm>
          <a:off x="6921500" y="998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160056</xdr:rowOff>
    </xdr:from>
    <xdr:ext cx="534377" cy="259045"/>
    <xdr:sp macro="" textlink="">
      <xdr:nvSpPr>
        <xdr:cNvPr id="376" name="テキスト ボックス 375"/>
        <xdr:cNvSpPr txBox="1"/>
      </xdr:nvSpPr>
      <xdr:spPr>
        <a:xfrm>
          <a:off x="6705111" y="976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150417</xdr:rowOff>
    </xdr:from>
    <xdr:to>
      <xdr:col>15</xdr:col>
      <xdr:colOff>180975</xdr:colOff>
      <xdr:row>78</xdr:row>
      <xdr:rowOff>166760</xdr:rowOff>
    </xdr:to>
    <xdr:cxnSp macro="">
      <xdr:nvCxnSpPr>
        <xdr:cNvPr id="405" name="直線コネクタ 404"/>
        <xdr:cNvCxnSpPr/>
      </xdr:nvCxnSpPr>
      <xdr:spPr>
        <a:xfrm>
          <a:off x="9639300" y="13523517"/>
          <a:ext cx="838200" cy="1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99170</xdr:rowOff>
    </xdr:from>
    <xdr:ext cx="534377" cy="259045"/>
    <xdr:sp macro="" textlink="">
      <xdr:nvSpPr>
        <xdr:cNvPr id="406" name="普通建設事業費 （ うち新規整備　）平均値テキスト"/>
        <xdr:cNvSpPr txBox="1"/>
      </xdr:nvSpPr>
      <xdr:spPr>
        <a:xfrm>
          <a:off x="10528300" y="13300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32980</xdr:rowOff>
    </xdr:from>
    <xdr:ext cx="534377" cy="259045"/>
    <xdr:sp macro="" textlink="">
      <xdr:nvSpPr>
        <xdr:cNvPr id="409" name="テキスト ボックス 408"/>
        <xdr:cNvSpPr txBox="1"/>
      </xdr:nvSpPr>
      <xdr:spPr>
        <a:xfrm>
          <a:off x="9372111" y="135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115960</xdr:rowOff>
    </xdr:from>
    <xdr:to>
      <xdr:col>15</xdr:col>
      <xdr:colOff>231775</xdr:colOff>
      <xdr:row>79</xdr:row>
      <xdr:rowOff>46110</xdr:rowOff>
    </xdr:to>
    <xdr:sp macro="" textlink="">
      <xdr:nvSpPr>
        <xdr:cNvPr id="415" name="円/楕円 414"/>
        <xdr:cNvSpPr/>
      </xdr:nvSpPr>
      <xdr:spPr>
        <a:xfrm>
          <a:off x="10426700" y="1348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54719</xdr:rowOff>
    </xdr:from>
    <xdr:ext cx="534377" cy="259045"/>
    <xdr:sp macro="" textlink="">
      <xdr:nvSpPr>
        <xdr:cNvPr id="416" name="普通建設事業費 （ うち新規整備　）該当値テキスト"/>
        <xdr:cNvSpPr txBox="1"/>
      </xdr:nvSpPr>
      <xdr:spPr>
        <a:xfrm>
          <a:off x="10528300" y="1342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25,795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99617</xdr:rowOff>
    </xdr:from>
    <xdr:to>
      <xdr:col>14</xdr:col>
      <xdr:colOff>79375</xdr:colOff>
      <xdr:row>79</xdr:row>
      <xdr:rowOff>29767</xdr:rowOff>
    </xdr:to>
    <xdr:sp macro="" textlink="">
      <xdr:nvSpPr>
        <xdr:cNvPr id="417" name="円/楕円 416"/>
        <xdr:cNvSpPr/>
      </xdr:nvSpPr>
      <xdr:spPr>
        <a:xfrm>
          <a:off x="9588500" y="1347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46294</xdr:rowOff>
    </xdr:from>
    <xdr:ext cx="534377" cy="259045"/>
    <xdr:sp macro="" textlink="">
      <xdr:nvSpPr>
        <xdr:cNvPr id="418" name="テキスト ボックス 417"/>
        <xdr:cNvSpPr txBox="1"/>
      </xdr:nvSpPr>
      <xdr:spPr>
        <a:xfrm>
          <a:off x="9372111" y="1324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18,612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110827</xdr:rowOff>
    </xdr:from>
    <xdr:to>
      <xdr:col>15</xdr:col>
      <xdr:colOff>180975</xdr:colOff>
      <xdr:row>97</xdr:row>
      <xdr:rowOff>126518</xdr:rowOff>
    </xdr:to>
    <xdr:cxnSp macro="">
      <xdr:nvCxnSpPr>
        <xdr:cNvPr id="447" name="直線コネクタ 446"/>
        <xdr:cNvCxnSpPr/>
      </xdr:nvCxnSpPr>
      <xdr:spPr>
        <a:xfrm flipV="1">
          <a:off x="9639300" y="16741477"/>
          <a:ext cx="838200" cy="1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107743</xdr:rowOff>
    </xdr:from>
    <xdr:ext cx="534377" cy="259045"/>
    <xdr:sp macro="" textlink="">
      <xdr:nvSpPr>
        <xdr:cNvPr id="448" name="普通建設事業費 （ うち更新整備　）平均値テキスト"/>
        <xdr:cNvSpPr txBox="1"/>
      </xdr:nvSpPr>
      <xdr:spPr>
        <a:xfrm>
          <a:off x="10528300" y="16738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61352</xdr:rowOff>
    </xdr:from>
    <xdr:ext cx="534377" cy="259045"/>
    <xdr:sp macro="" textlink="">
      <xdr:nvSpPr>
        <xdr:cNvPr id="451" name="テキスト ボックス 450"/>
        <xdr:cNvSpPr txBox="1"/>
      </xdr:nvSpPr>
      <xdr:spPr>
        <a:xfrm>
          <a:off x="9372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60027</xdr:rowOff>
    </xdr:from>
    <xdr:to>
      <xdr:col>15</xdr:col>
      <xdr:colOff>231775</xdr:colOff>
      <xdr:row>97</xdr:row>
      <xdr:rowOff>161627</xdr:rowOff>
    </xdr:to>
    <xdr:sp macro="" textlink="">
      <xdr:nvSpPr>
        <xdr:cNvPr id="457" name="円/楕円 456"/>
        <xdr:cNvSpPr/>
      </xdr:nvSpPr>
      <xdr:spPr>
        <a:xfrm>
          <a:off x="10426700" y="1669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82904</xdr:rowOff>
    </xdr:from>
    <xdr:ext cx="534377" cy="259045"/>
    <xdr:sp macro="" textlink="">
      <xdr:nvSpPr>
        <xdr:cNvPr id="458" name="普通建設事業費 （ うち更新整備　）該当値テキスト"/>
        <xdr:cNvSpPr txBox="1"/>
      </xdr:nvSpPr>
      <xdr:spPr>
        <a:xfrm>
          <a:off x="10528300" y="1654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36,289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75718</xdr:rowOff>
    </xdr:from>
    <xdr:to>
      <xdr:col>14</xdr:col>
      <xdr:colOff>79375</xdr:colOff>
      <xdr:row>98</xdr:row>
      <xdr:rowOff>5868</xdr:rowOff>
    </xdr:to>
    <xdr:sp macro="" textlink="">
      <xdr:nvSpPr>
        <xdr:cNvPr id="459" name="円/楕円 458"/>
        <xdr:cNvSpPr/>
      </xdr:nvSpPr>
      <xdr:spPr>
        <a:xfrm>
          <a:off x="9588500" y="1670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22395</xdr:rowOff>
    </xdr:from>
    <xdr:ext cx="534377" cy="259045"/>
    <xdr:sp macro="" textlink="">
      <xdr:nvSpPr>
        <xdr:cNvPr id="460" name="テキスト ボックス 459"/>
        <xdr:cNvSpPr txBox="1"/>
      </xdr:nvSpPr>
      <xdr:spPr>
        <a:xfrm>
          <a:off x="9372111" y="164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110211</xdr:rowOff>
    </xdr:from>
    <xdr:to>
      <xdr:col>23</xdr:col>
      <xdr:colOff>517525</xdr:colOff>
      <xdr:row>37</xdr:row>
      <xdr:rowOff>154312</xdr:rowOff>
    </xdr:to>
    <xdr:cxnSp macro="">
      <xdr:nvCxnSpPr>
        <xdr:cNvPr id="487" name="直線コネクタ 486"/>
        <xdr:cNvCxnSpPr/>
      </xdr:nvCxnSpPr>
      <xdr:spPr>
        <a:xfrm flipV="1">
          <a:off x="15481300" y="6453861"/>
          <a:ext cx="838200" cy="4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11037</xdr:rowOff>
    </xdr:from>
    <xdr:ext cx="469744" cy="259045"/>
    <xdr:sp macro="" textlink="">
      <xdr:nvSpPr>
        <xdr:cNvPr id="488" name="災害復旧事業費平均値テキスト"/>
        <xdr:cNvSpPr txBox="1"/>
      </xdr:nvSpPr>
      <xdr:spPr>
        <a:xfrm>
          <a:off x="16370300" y="6526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154312</xdr:rowOff>
    </xdr:from>
    <xdr:to>
      <xdr:col>22</xdr:col>
      <xdr:colOff>365125</xdr:colOff>
      <xdr:row>38</xdr:row>
      <xdr:rowOff>102009</xdr:rowOff>
    </xdr:to>
    <xdr:cxnSp macro="">
      <xdr:nvCxnSpPr>
        <xdr:cNvPr id="490" name="直線コネクタ 489"/>
        <xdr:cNvCxnSpPr/>
      </xdr:nvCxnSpPr>
      <xdr:spPr>
        <a:xfrm flipV="1">
          <a:off x="14592300" y="6497962"/>
          <a:ext cx="889000" cy="11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146066</xdr:rowOff>
    </xdr:from>
    <xdr:ext cx="469744" cy="259045"/>
    <xdr:sp macro="" textlink="">
      <xdr:nvSpPr>
        <xdr:cNvPr id="492" name="テキスト ボックス 491"/>
        <xdr:cNvSpPr txBox="1"/>
      </xdr:nvSpPr>
      <xdr:spPr>
        <a:xfrm>
          <a:off x="15246427" y="666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102009</xdr:rowOff>
    </xdr:from>
    <xdr:to>
      <xdr:col>21</xdr:col>
      <xdr:colOff>161925</xdr:colOff>
      <xdr:row>38</xdr:row>
      <xdr:rowOff>134040</xdr:rowOff>
    </xdr:to>
    <xdr:cxnSp macro="">
      <xdr:nvCxnSpPr>
        <xdr:cNvPr id="493" name="直線コネクタ 492"/>
        <xdr:cNvCxnSpPr/>
      </xdr:nvCxnSpPr>
      <xdr:spPr>
        <a:xfrm flipV="1">
          <a:off x="13703300" y="6617109"/>
          <a:ext cx="889000" cy="3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168824</xdr:rowOff>
    </xdr:from>
    <xdr:ext cx="469744" cy="259045"/>
    <xdr:sp macro="" textlink="">
      <xdr:nvSpPr>
        <xdr:cNvPr id="495" name="テキスト ボックス 494"/>
        <xdr:cNvSpPr txBox="1"/>
      </xdr:nvSpPr>
      <xdr:spPr>
        <a:xfrm>
          <a:off x="14357427" y="634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131973</xdr:rowOff>
    </xdr:from>
    <xdr:to>
      <xdr:col>19</xdr:col>
      <xdr:colOff>644525</xdr:colOff>
      <xdr:row>38</xdr:row>
      <xdr:rowOff>134040</xdr:rowOff>
    </xdr:to>
    <xdr:cxnSp macro="">
      <xdr:nvCxnSpPr>
        <xdr:cNvPr id="496" name="直線コネクタ 495"/>
        <xdr:cNvCxnSpPr/>
      </xdr:nvCxnSpPr>
      <xdr:spPr>
        <a:xfrm>
          <a:off x="12814300" y="6647073"/>
          <a:ext cx="889000" cy="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163008</xdr:rowOff>
    </xdr:from>
    <xdr:ext cx="469744" cy="259045"/>
    <xdr:sp macro="" textlink="">
      <xdr:nvSpPr>
        <xdr:cNvPr id="498" name="テキスト ボックス 497"/>
        <xdr:cNvSpPr txBox="1"/>
      </xdr:nvSpPr>
      <xdr:spPr>
        <a:xfrm>
          <a:off x="13468427" y="63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1634</xdr:rowOff>
    </xdr:from>
    <xdr:ext cx="469744" cy="259045"/>
    <xdr:sp macro="" textlink="">
      <xdr:nvSpPr>
        <xdr:cNvPr id="500" name="テキスト ボックス 499"/>
        <xdr:cNvSpPr txBox="1"/>
      </xdr:nvSpPr>
      <xdr:spPr>
        <a:xfrm>
          <a:off x="12579427" y="634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59411</xdr:rowOff>
    </xdr:from>
    <xdr:to>
      <xdr:col>23</xdr:col>
      <xdr:colOff>568325</xdr:colOff>
      <xdr:row>37</xdr:row>
      <xdr:rowOff>161010</xdr:rowOff>
    </xdr:to>
    <xdr:sp macro="" textlink="">
      <xdr:nvSpPr>
        <xdr:cNvPr id="506" name="円/楕円 505"/>
        <xdr:cNvSpPr/>
      </xdr:nvSpPr>
      <xdr:spPr>
        <a:xfrm>
          <a:off x="16268700" y="64030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82288</xdr:rowOff>
    </xdr:from>
    <xdr:ext cx="534377" cy="259045"/>
    <xdr:sp macro="" textlink="">
      <xdr:nvSpPr>
        <xdr:cNvPr id="507" name="災害復旧事業費該当値テキスト"/>
        <xdr:cNvSpPr txBox="1"/>
      </xdr:nvSpPr>
      <xdr:spPr>
        <a:xfrm>
          <a:off x="16370300" y="625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21,975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103512</xdr:rowOff>
    </xdr:from>
    <xdr:to>
      <xdr:col>22</xdr:col>
      <xdr:colOff>415925</xdr:colOff>
      <xdr:row>38</xdr:row>
      <xdr:rowOff>33662</xdr:rowOff>
    </xdr:to>
    <xdr:sp macro="" textlink="">
      <xdr:nvSpPr>
        <xdr:cNvPr id="508" name="円/楕円 507"/>
        <xdr:cNvSpPr/>
      </xdr:nvSpPr>
      <xdr:spPr>
        <a:xfrm>
          <a:off x="15430500" y="644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50189</xdr:rowOff>
    </xdr:from>
    <xdr:ext cx="534377" cy="259045"/>
    <xdr:sp macro="" textlink="">
      <xdr:nvSpPr>
        <xdr:cNvPr id="509" name="テキスト ボックス 508"/>
        <xdr:cNvSpPr txBox="1"/>
      </xdr:nvSpPr>
      <xdr:spPr>
        <a:xfrm>
          <a:off x="15214111" y="622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51209</xdr:rowOff>
    </xdr:from>
    <xdr:to>
      <xdr:col>21</xdr:col>
      <xdr:colOff>212725</xdr:colOff>
      <xdr:row>38</xdr:row>
      <xdr:rowOff>152809</xdr:rowOff>
    </xdr:to>
    <xdr:sp macro="" textlink="">
      <xdr:nvSpPr>
        <xdr:cNvPr id="510" name="円/楕円 509"/>
        <xdr:cNvSpPr/>
      </xdr:nvSpPr>
      <xdr:spPr>
        <a:xfrm>
          <a:off x="14541500" y="656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143936</xdr:rowOff>
    </xdr:from>
    <xdr:ext cx="469744" cy="259045"/>
    <xdr:sp macro="" textlink="">
      <xdr:nvSpPr>
        <xdr:cNvPr id="511" name="テキスト ボックス 510"/>
        <xdr:cNvSpPr txBox="1"/>
      </xdr:nvSpPr>
      <xdr:spPr>
        <a:xfrm>
          <a:off x="14357427" y="665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83240</xdr:rowOff>
    </xdr:from>
    <xdr:to>
      <xdr:col>20</xdr:col>
      <xdr:colOff>9525</xdr:colOff>
      <xdr:row>39</xdr:row>
      <xdr:rowOff>13390</xdr:rowOff>
    </xdr:to>
    <xdr:sp macro="" textlink="">
      <xdr:nvSpPr>
        <xdr:cNvPr id="512" name="円/楕円 511"/>
        <xdr:cNvSpPr/>
      </xdr:nvSpPr>
      <xdr:spPr>
        <a:xfrm>
          <a:off x="13652500" y="659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4517</xdr:rowOff>
    </xdr:from>
    <xdr:ext cx="378565" cy="259045"/>
    <xdr:sp macro="" textlink="">
      <xdr:nvSpPr>
        <xdr:cNvPr id="513" name="テキスト ボックス 512"/>
        <xdr:cNvSpPr txBox="1"/>
      </xdr:nvSpPr>
      <xdr:spPr>
        <a:xfrm>
          <a:off x="13514017" y="6691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81173</xdr:rowOff>
    </xdr:from>
    <xdr:to>
      <xdr:col>18</xdr:col>
      <xdr:colOff>492125</xdr:colOff>
      <xdr:row>39</xdr:row>
      <xdr:rowOff>11323</xdr:rowOff>
    </xdr:to>
    <xdr:sp macro="" textlink="">
      <xdr:nvSpPr>
        <xdr:cNvPr id="514" name="円/楕円 513"/>
        <xdr:cNvSpPr/>
      </xdr:nvSpPr>
      <xdr:spPr>
        <a:xfrm>
          <a:off x="12763500" y="659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2450</xdr:rowOff>
    </xdr:from>
    <xdr:ext cx="378565" cy="259045"/>
    <xdr:sp macro="" textlink="">
      <xdr:nvSpPr>
        <xdr:cNvPr id="515" name="テキスト ボックス 514"/>
        <xdr:cNvSpPr txBox="1"/>
      </xdr:nvSpPr>
      <xdr:spPr>
        <a:xfrm>
          <a:off x="12625017" y="6689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53,459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160706</xdr:rowOff>
    </xdr:from>
    <xdr:to>
      <xdr:col>23</xdr:col>
      <xdr:colOff>517525</xdr:colOff>
      <xdr:row>74</xdr:row>
      <xdr:rowOff>15849</xdr:rowOff>
    </xdr:to>
    <xdr:cxnSp macro="">
      <xdr:nvCxnSpPr>
        <xdr:cNvPr id="593" name="直線コネクタ 592"/>
        <xdr:cNvCxnSpPr/>
      </xdr:nvCxnSpPr>
      <xdr:spPr>
        <a:xfrm flipV="1">
          <a:off x="15481300" y="12676556"/>
          <a:ext cx="838200" cy="2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164254</xdr:rowOff>
    </xdr:from>
    <xdr:ext cx="534377" cy="259045"/>
    <xdr:sp macro="" textlink="">
      <xdr:nvSpPr>
        <xdr:cNvPr id="594" name="公債費平均値テキスト"/>
        <xdr:cNvSpPr txBox="1"/>
      </xdr:nvSpPr>
      <xdr:spPr>
        <a:xfrm>
          <a:off x="16370300" y="1285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150622</xdr:rowOff>
    </xdr:from>
    <xdr:to>
      <xdr:col>22</xdr:col>
      <xdr:colOff>365125</xdr:colOff>
      <xdr:row>74</xdr:row>
      <xdr:rowOff>15849</xdr:rowOff>
    </xdr:to>
    <xdr:cxnSp macro="">
      <xdr:nvCxnSpPr>
        <xdr:cNvPr id="596" name="直線コネクタ 595"/>
        <xdr:cNvCxnSpPr/>
      </xdr:nvCxnSpPr>
      <xdr:spPr>
        <a:xfrm>
          <a:off x="14592300" y="12666472"/>
          <a:ext cx="889000" cy="3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29391</xdr:rowOff>
    </xdr:from>
    <xdr:ext cx="534377" cy="259045"/>
    <xdr:sp macro="" textlink="">
      <xdr:nvSpPr>
        <xdr:cNvPr id="598" name="テキスト ボックス 597"/>
        <xdr:cNvSpPr txBox="1"/>
      </xdr:nvSpPr>
      <xdr:spPr>
        <a:xfrm>
          <a:off x="15214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150622</xdr:rowOff>
    </xdr:from>
    <xdr:to>
      <xdr:col>21</xdr:col>
      <xdr:colOff>161925</xdr:colOff>
      <xdr:row>74</xdr:row>
      <xdr:rowOff>38926</xdr:rowOff>
    </xdr:to>
    <xdr:cxnSp macro="">
      <xdr:nvCxnSpPr>
        <xdr:cNvPr id="599" name="直線コネクタ 598"/>
        <xdr:cNvCxnSpPr/>
      </xdr:nvCxnSpPr>
      <xdr:spPr>
        <a:xfrm flipV="1">
          <a:off x="13703300" y="12666472"/>
          <a:ext cx="889000" cy="5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31436</xdr:rowOff>
    </xdr:from>
    <xdr:ext cx="534377" cy="259045"/>
    <xdr:sp macro="" textlink="">
      <xdr:nvSpPr>
        <xdr:cNvPr id="601" name="テキスト ボックス 600"/>
        <xdr:cNvSpPr txBox="1"/>
      </xdr:nvSpPr>
      <xdr:spPr>
        <a:xfrm>
          <a:off x="14325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38430</xdr:rowOff>
    </xdr:from>
    <xdr:to>
      <xdr:col>19</xdr:col>
      <xdr:colOff>644525</xdr:colOff>
      <xdr:row>74</xdr:row>
      <xdr:rowOff>38926</xdr:rowOff>
    </xdr:to>
    <xdr:cxnSp macro="">
      <xdr:nvCxnSpPr>
        <xdr:cNvPr id="602" name="直線コネクタ 601"/>
        <xdr:cNvCxnSpPr/>
      </xdr:nvCxnSpPr>
      <xdr:spPr>
        <a:xfrm>
          <a:off x="12814300" y="12725730"/>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29621</xdr:rowOff>
    </xdr:from>
    <xdr:ext cx="534377" cy="259045"/>
    <xdr:sp macro="" textlink="">
      <xdr:nvSpPr>
        <xdr:cNvPr id="604" name="テキスト ボックス 603"/>
        <xdr:cNvSpPr txBox="1"/>
      </xdr:nvSpPr>
      <xdr:spPr>
        <a:xfrm>
          <a:off x="13436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15042</xdr:rowOff>
    </xdr:from>
    <xdr:ext cx="534377" cy="259045"/>
    <xdr:sp macro="" textlink="">
      <xdr:nvSpPr>
        <xdr:cNvPr id="606" name="テキスト ボックス 605"/>
        <xdr:cNvSpPr txBox="1"/>
      </xdr:nvSpPr>
      <xdr:spPr>
        <a:xfrm>
          <a:off x="12547111" y="130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109906</xdr:rowOff>
    </xdr:from>
    <xdr:to>
      <xdr:col>23</xdr:col>
      <xdr:colOff>568325</xdr:colOff>
      <xdr:row>74</xdr:row>
      <xdr:rowOff>40056</xdr:rowOff>
    </xdr:to>
    <xdr:sp macro="" textlink="">
      <xdr:nvSpPr>
        <xdr:cNvPr id="612" name="円/楕円 611"/>
        <xdr:cNvSpPr/>
      </xdr:nvSpPr>
      <xdr:spPr>
        <a:xfrm>
          <a:off x="16268700" y="126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132783</xdr:rowOff>
    </xdr:from>
    <xdr:ext cx="534377" cy="259045"/>
    <xdr:sp macro="" textlink="">
      <xdr:nvSpPr>
        <xdr:cNvPr id="613" name="公債費該当値テキスト"/>
        <xdr:cNvSpPr txBox="1"/>
      </xdr:nvSpPr>
      <xdr:spPr>
        <a:xfrm>
          <a:off x="16370300" y="1247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71,846</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136499</xdr:rowOff>
    </xdr:from>
    <xdr:to>
      <xdr:col>22</xdr:col>
      <xdr:colOff>415925</xdr:colOff>
      <xdr:row>74</xdr:row>
      <xdr:rowOff>66649</xdr:rowOff>
    </xdr:to>
    <xdr:sp macro="" textlink="">
      <xdr:nvSpPr>
        <xdr:cNvPr id="614" name="円/楕円 613"/>
        <xdr:cNvSpPr/>
      </xdr:nvSpPr>
      <xdr:spPr>
        <a:xfrm>
          <a:off x="15430500" y="1265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83176</xdr:rowOff>
    </xdr:from>
    <xdr:ext cx="534377" cy="259045"/>
    <xdr:sp macro="" textlink="">
      <xdr:nvSpPr>
        <xdr:cNvPr id="615" name="テキスト ボックス 614"/>
        <xdr:cNvSpPr txBox="1"/>
      </xdr:nvSpPr>
      <xdr:spPr>
        <a:xfrm>
          <a:off x="15214111" y="124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69,752</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99822</xdr:rowOff>
    </xdr:from>
    <xdr:to>
      <xdr:col>21</xdr:col>
      <xdr:colOff>212725</xdr:colOff>
      <xdr:row>74</xdr:row>
      <xdr:rowOff>29972</xdr:rowOff>
    </xdr:to>
    <xdr:sp macro="" textlink="">
      <xdr:nvSpPr>
        <xdr:cNvPr id="616" name="円/楕円 615"/>
        <xdr:cNvSpPr/>
      </xdr:nvSpPr>
      <xdr:spPr>
        <a:xfrm>
          <a:off x="14541500" y="1261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46499</xdr:rowOff>
    </xdr:from>
    <xdr:ext cx="534377" cy="259045"/>
    <xdr:sp macro="" textlink="">
      <xdr:nvSpPr>
        <xdr:cNvPr id="617" name="テキスト ボックス 616"/>
        <xdr:cNvSpPr txBox="1"/>
      </xdr:nvSpPr>
      <xdr:spPr>
        <a:xfrm>
          <a:off x="14325111" y="1239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72,640</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159576</xdr:rowOff>
    </xdr:from>
    <xdr:to>
      <xdr:col>20</xdr:col>
      <xdr:colOff>9525</xdr:colOff>
      <xdr:row>74</xdr:row>
      <xdr:rowOff>89726</xdr:rowOff>
    </xdr:to>
    <xdr:sp macro="" textlink="">
      <xdr:nvSpPr>
        <xdr:cNvPr id="618" name="円/楕円 617"/>
        <xdr:cNvSpPr/>
      </xdr:nvSpPr>
      <xdr:spPr>
        <a:xfrm>
          <a:off x="13652500" y="126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106253</xdr:rowOff>
    </xdr:from>
    <xdr:ext cx="534377" cy="259045"/>
    <xdr:sp macro="" textlink="">
      <xdr:nvSpPr>
        <xdr:cNvPr id="619" name="テキスト ボックス 618"/>
        <xdr:cNvSpPr txBox="1"/>
      </xdr:nvSpPr>
      <xdr:spPr>
        <a:xfrm>
          <a:off x="13436111" y="1245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67,935</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159080</xdr:rowOff>
    </xdr:from>
    <xdr:to>
      <xdr:col>18</xdr:col>
      <xdr:colOff>492125</xdr:colOff>
      <xdr:row>74</xdr:row>
      <xdr:rowOff>89230</xdr:rowOff>
    </xdr:to>
    <xdr:sp macro="" textlink="">
      <xdr:nvSpPr>
        <xdr:cNvPr id="620" name="円/楕円 619"/>
        <xdr:cNvSpPr/>
      </xdr:nvSpPr>
      <xdr:spPr>
        <a:xfrm>
          <a:off x="12763500" y="126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105757</xdr:rowOff>
    </xdr:from>
    <xdr:ext cx="534377" cy="259045"/>
    <xdr:sp macro="" textlink="">
      <xdr:nvSpPr>
        <xdr:cNvPr id="621" name="テキスト ボックス 620"/>
        <xdr:cNvSpPr txBox="1"/>
      </xdr:nvSpPr>
      <xdr:spPr>
        <a:xfrm>
          <a:off x="12547111" y="1245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67,974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157817</xdr:rowOff>
    </xdr:from>
    <xdr:to>
      <xdr:col>23</xdr:col>
      <xdr:colOff>517525</xdr:colOff>
      <xdr:row>98</xdr:row>
      <xdr:rowOff>166587</xdr:rowOff>
    </xdr:to>
    <xdr:cxnSp macro="">
      <xdr:nvCxnSpPr>
        <xdr:cNvPr id="650" name="直線コネクタ 649"/>
        <xdr:cNvCxnSpPr/>
      </xdr:nvCxnSpPr>
      <xdr:spPr>
        <a:xfrm flipV="1">
          <a:off x="15481300" y="16959917"/>
          <a:ext cx="838200" cy="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51"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140191</xdr:rowOff>
    </xdr:from>
    <xdr:to>
      <xdr:col>22</xdr:col>
      <xdr:colOff>365125</xdr:colOff>
      <xdr:row>98</xdr:row>
      <xdr:rowOff>166587</xdr:rowOff>
    </xdr:to>
    <xdr:cxnSp macro="">
      <xdr:nvCxnSpPr>
        <xdr:cNvPr id="653" name="直線コネクタ 652"/>
        <xdr:cNvCxnSpPr/>
      </xdr:nvCxnSpPr>
      <xdr:spPr>
        <a:xfrm>
          <a:off x="14592300" y="16942291"/>
          <a:ext cx="889000" cy="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45944</xdr:rowOff>
    </xdr:from>
    <xdr:ext cx="534377" cy="259045"/>
    <xdr:sp macro="" textlink="">
      <xdr:nvSpPr>
        <xdr:cNvPr id="655" name="テキスト ボックス 654"/>
        <xdr:cNvSpPr txBox="1"/>
      </xdr:nvSpPr>
      <xdr:spPr>
        <a:xfrm>
          <a:off x="15214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119515</xdr:rowOff>
    </xdr:from>
    <xdr:to>
      <xdr:col>21</xdr:col>
      <xdr:colOff>161925</xdr:colOff>
      <xdr:row>98</xdr:row>
      <xdr:rowOff>140191</xdr:rowOff>
    </xdr:to>
    <xdr:cxnSp macro="">
      <xdr:nvCxnSpPr>
        <xdr:cNvPr id="656" name="直線コネクタ 655"/>
        <xdr:cNvCxnSpPr/>
      </xdr:nvCxnSpPr>
      <xdr:spPr>
        <a:xfrm>
          <a:off x="13703300" y="16921615"/>
          <a:ext cx="889000" cy="2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10775</xdr:rowOff>
    </xdr:from>
    <xdr:ext cx="534377" cy="259045"/>
    <xdr:sp macro="" textlink="">
      <xdr:nvSpPr>
        <xdr:cNvPr id="658" name="テキスト ボックス 657"/>
        <xdr:cNvSpPr txBox="1"/>
      </xdr:nvSpPr>
      <xdr:spPr>
        <a:xfrm>
          <a:off x="14325111" y="169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119515</xdr:rowOff>
    </xdr:from>
    <xdr:to>
      <xdr:col>19</xdr:col>
      <xdr:colOff>644525</xdr:colOff>
      <xdr:row>99</xdr:row>
      <xdr:rowOff>3291</xdr:rowOff>
    </xdr:to>
    <xdr:cxnSp macro="">
      <xdr:nvCxnSpPr>
        <xdr:cNvPr id="659" name="直線コネクタ 658"/>
        <xdr:cNvCxnSpPr/>
      </xdr:nvCxnSpPr>
      <xdr:spPr>
        <a:xfrm flipV="1">
          <a:off x="12814300" y="16921615"/>
          <a:ext cx="889000" cy="5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61" name="テキスト ボックス 660"/>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50824</xdr:rowOff>
    </xdr:from>
    <xdr:ext cx="534377" cy="259045"/>
    <xdr:sp macro="" textlink="">
      <xdr:nvSpPr>
        <xdr:cNvPr id="663" name="テキスト ボックス 662"/>
        <xdr:cNvSpPr txBox="1"/>
      </xdr:nvSpPr>
      <xdr:spPr>
        <a:xfrm>
          <a:off x="12547111" y="166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107017</xdr:rowOff>
    </xdr:from>
    <xdr:to>
      <xdr:col>23</xdr:col>
      <xdr:colOff>568325</xdr:colOff>
      <xdr:row>99</xdr:row>
      <xdr:rowOff>37167</xdr:rowOff>
    </xdr:to>
    <xdr:sp macro="" textlink="">
      <xdr:nvSpPr>
        <xdr:cNvPr id="669" name="円/楕円 668"/>
        <xdr:cNvSpPr/>
      </xdr:nvSpPr>
      <xdr:spPr>
        <a:xfrm>
          <a:off x="16268700" y="1690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57818</xdr:rowOff>
    </xdr:from>
    <xdr:ext cx="534377" cy="259045"/>
    <xdr:sp macro="" textlink="">
      <xdr:nvSpPr>
        <xdr:cNvPr id="670" name="積立金該当値テキスト"/>
        <xdr:cNvSpPr txBox="1"/>
      </xdr:nvSpPr>
      <xdr:spPr>
        <a:xfrm>
          <a:off x="16370300" y="1685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15,245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115787</xdr:rowOff>
    </xdr:from>
    <xdr:to>
      <xdr:col>22</xdr:col>
      <xdr:colOff>415925</xdr:colOff>
      <xdr:row>99</xdr:row>
      <xdr:rowOff>45937</xdr:rowOff>
    </xdr:to>
    <xdr:sp macro="" textlink="">
      <xdr:nvSpPr>
        <xdr:cNvPr id="671" name="円/楕円 670"/>
        <xdr:cNvSpPr/>
      </xdr:nvSpPr>
      <xdr:spPr>
        <a:xfrm>
          <a:off x="15430500" y="1691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37064</xdr:rowOff>
    </xdr:from>
    <xdr:ext cx="534377" cy="259045"/>
    <xdr:sp macro="" textlink="">
      <xdr:nvSpPr>
        <xdr:cNvPr id="672" name="テキスト ボックス 671"/>
        <xdr:cNvSpPr txBox="1"/>
      </xdr:nvSpPr>
      <xdr:spPr>
        <a:xfrm>
          <a:off x="15214111" y="170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89391</xdr:rowOff>
    </xdr:from>
    <xdr:to>
      <xdr:col>21</xdr:col>
      <xdr:colOff>212725</xdr:colOff>
      <xdr:row>99</xdr:row>
      <xdr:rowOff>19541</xdr:rowOff>
    </xdr:to>
    <xdr:sp macro="" textlink="">
      <xdr:nvSpPr>
        <xdr:cNvPr id="673" name="円/楕円 672"/>
        <xdr:cNvSpPr/>
      </xdr:nvSpPr>
      <xdr:spPr>
        <a:xfrm>
          <a:off x="14541500" y="1689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36068</xdr:rowOff>
    </xdr:from>
    <xdr:ext cx="534377" cy="259045"/>
    <xdr:sp macro="" textlink="">
      <xdr:nvSpPr>
        <xdr:cNvPr id="674" name="テキスト ボックス 673"/>
        <xdr:cNvSpPr txBox="1"/>
      </xdr:nvSpPr>
      <xdr:spPr>
        <a:xfrm>
          <a:off x="14325111" y="16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19,871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68715</xdr:rowOff>
    </xdr:from>
    <xdr:to>
      <xdr:col>20</xdr:col>
      <xdr:colOff>9525</xdr:colOff>
      <xdr:row>98</xdr:row>
      <xdr:rowOff>170315</xdr:rowOff>
    </xdr:to>
    <xdr:sp macro="" textlink="">
      <xdr:nvSpPr>
        <xdr:cNvPr id="675" name="円/楕円 674"/>
        <xdr:cNvSpPr/>
      </xdr:nvSpPr>
      <xdr:spPr>
        <a:xfrm>
          <a:off x="13652500" y="1687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161442</xdr:rowOff>
    </xdr:from>
    <xdr:ext cx="534377" cy="259045"/>
    <xdr:sp macro="" textlink="">
      <xdr:nvSpPr>
        <xdr:cNvPr id="676" name="テキスト ボックス 675"/>
        <xdr:cNvSpPr txBox="1"/>
      </xdr:nvSpPr>
      <xdr:spPr>
        <a:xfrm>
          <a:off x="13436111" y="1696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25,298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123941</xdr:rowOff>
    </xdr:from>
    <xdr:to>
      <xdr:col>18</xdr:col>
      <xdr:colOff>492125</xdr:colOff>
      <xdr:row>99</xdr:row>
      <xdr:rowOff>54091</xdr:rowOff>
    </xdr:to>
    <xdr:sp macro="" textlink="">
      <xdr:nvSpPr>
        <xdr:cNvPr id="677" name="円/楕円 676"/>
        <xdr:cNvSpPr/>
      </xdr:nvSpPr>
      <xdr:spPr>
        <a:xfrm>
          <a:off x="12763500" y="1692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45218</xdr:rowOff>
    </xdr:from>
    <xdr:ext cx="534377" cy="259045"/>
    <xdr:sp macro="" textlink="">
      <xdr:nvSpPr>
        <xdr:cNvPr id="678" name="テキスト ボックス 677"/>
        <xdr:cNvSpPr txBox="1"/>
      </xdr:nvSpPr>
      <xdr:spPr>
        <a:xfrm>
          <a:off x="12547111" y="1701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03" name="直線コネクタ 702"/>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63942</xdr:rowOff>
    </xdr:from>
    <xdr:ext cx="469744" cy="259045"/>
    <xdr:sp macro="" textlink="">
      <xdr:nvSpPr>
        <xdr:cNvPr id="704" name="投資及び出資金平均値テキスト"/>
        <xdr:cNvSpPr txBox="1"/>
      </xdr:nvSpPr>
      <xdr:spPr>
        <a:xfrm>
          <a:off x="22212300" y="623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06" name="直線コネクタ 705"/>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21575</xdr:rowOff>
    </xdr:from>
    <xdr:ext cx="469744" cy="259045"/>
    <xdr:sp macro="" textlink="">
      <xdr:nvSpPr>
        <xdr:cNvPr id="708" name="テキスト ボックス 707"/>
        <xdr:cNvSpPr txBox="1"/>
      </xdr:nvSpPr>
      <xdr:spPr>
        <a:xfrm>
          <a:off x="21088427" y="61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09" name="直線コネクタ 708"/>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167879</xdr:rowOff>
    </xdr:from>
    <xdr:ext cx="469744" cy="259045"/>
    <xdr:sp macro="" textlink="">
      <xdr:nvSpPr>
        <xdr:cNvPr id="711" name="テキスト ボックス 710"/>
        <xdr:cNvSpPr txBox="1"/>
      </xdr:nvSpPr>
      <xdr:spPr>
        <a:xfrm>
          <a:off x="20199427" y="616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12" name="直線コネクタ 711"/>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8088</xdr:rowOff>
    </xdr:from>
    <xdr:ext cx="469744" cy="259045"/>
    <xdr:sp macro="" textlink="">
      <xdr:nvSpPr>
        <xdr:cNvPr id="714" name="テキスト ボックス 713"/>
        <xdr:cNvSpPr txBox="1"/>
      </xdr:nvSpPr>
      <xdr:spPr>
        <a:xfrm>
          <a:off x="19310427" y="618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11403</xdr:rowOff>
    </xdr:from>
    <xdr:ext cx="469744" cy="259045"/>
    <xdr:sp macro="" textlink="">
      <xdr:nvSpPr>
        <xdr:cNvPr id="716" name="テキスト ボックス 715"/>
        <xdr:cNvSpPr txBox="1"/>
      </xdr:nvSpPr>
      <xdr:spPr>
        <a:xfrm>
          <a:off x="18421427" y="618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22" name="円/楕円 721"/>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23"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24" name="円/楕円 723"/>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25" name="テキスト ボックス 724"/>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26" name="円/楕円 725"/>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27" name="テキスト ボックス 726"/>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28" name="円/楕円 727"/>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29" name="テキスト ボックス 728"/>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30" name="円/楕円 729"/>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31" name="テキスト ボックス 730"/>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4673</xdr:rowOff>
    </xdr:from>
    <xdr:to>
      <xdr:col>32</xdr:col>
      <xdr:colOff>187325</xdr:colOff>
      <xdr:row>59</xdr:row>
      <xdr:rowOff>36716</xdr:rowOff>
    </xdr:to>
    <xdr:cxnSp macro="">
      <xdr:nvCxnSpPr>
        <xdr:cNvPr id="760" name="直線コネクタ 759"/>
        <xdr:cNvCxnSpPr/>
      </xdr:nvCxnSpPr>
      <xdr:spPr>
        <a:xfrm>
          <a:off x="21323300" y="10120223"/>
          <a:ext cx="838200" cy="3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110367</xdr:rowOff>
    </xdr:from>
    <xdr:ext cx="469744" cy="259045"/>
    <xdr:sp macro="" textlink="">
      <xdr:nvSpPr>
        <xdr:cNvPr id="761" name="貸付金平均値テキスト"/>
        <xdr:cNvSpPr txBox="1"/>
      </xdr:nvSpPr>
      <xdr:spPr>
        <a:xfrm>
          <a:off x="22212300" y="9711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4673</xdr:rowOff>
    </xdr:from>
    <xdr:to>
      <xdr:col>31</xdr:col>
      <xdr:colOff>34925</xdr:colOff>
      <xdr:row>59</xdr:row>
      <xdr:rowOff>32639</xdr:rowOff>
    </xdr:to>
    <xdr:cxnSp macro="">
      <xdr:nvCxnSpPr>
        <xdr:cNvPr id="763" name="直線コネクタ 762"/>
        <xdr:cNvCxnSpPr/>
      </xdr:nvCxnSpPr>
      <xdr:spPr>
        <a:xfrm flipV="1">
          <a:off x="20434300" y="10120223"/>
          <a:ext cx="8890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108767</xdr:rowOff>
    </xdr:from>
    <xdr:ext cx="469744" cy="259045"/>
    <xdr:sp macro="" textlink="">
      <xdr:nvSpPr>
        <xdr:cNvPr id="765" name="テキスト ボックス 764"/>
        <xdr:cNvSpPr txBox="1"/>
      </xdr:nvSpPr>
      <xdr:spPr>
        <a:xfrm>
          <a:off x="21088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112954</xdr:rowOff>
    </xdr:from>
    <xdr:to>
      <xdr:col>29</xdr:col>
      <xdr:colOff>517525</xdr:colOff>
      <xdr:row>59</xdr:row>
      <xdr:rowOff>32639</xdr:rowOff>
    </xdr:to>
    <xdr:cxnSp macro="">
      <xdr:nvCxnSpPr>
        <xdr:cNvPr id="766" name="直線コネクタ 765"/>
        <xdr:cNvCxnSpPr/>
      </xdr:nvCxnSpPr>
      <xdr:spPr>
        <a:xfrm>
          <a:off x="19545300" y="10057054"/>
          <a:ext cx="889000" cy="9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38054</xdr:rowOff>
    </xdr:from>
    <xdr:ext cx="469744" cy="259045"/>
    <xdr:sp macro="" textlink="">
      <xdr:nvSpPr>
        <xdr:cNvPr id="768" name="テキスト ボックス 767"/>
        <xdr:cNvSpPr txBox="1"/>
      </xdr:nvSpPr>
      <xdr:spPr>
        <a:xfrm>
          <a:off x="20199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112954</xdr:rowOff>
    </xdr:from>
    <xdr:to>
      <xdr:col>28</xdr:col>
      <xdr:colOff>314325</xdr:colOff>
      <xdr:row>59</xdr:row>
      <xdr:rowOff>33477</xdr:rowOff>
    </xdr:to>
    <xdr:cxnSp macro="">
      <xdr:nvCxnSpPr>
        <xdr:cNvPr id="769" name="直線コネクタ 768"/>
        <xdr:cNvCxnSpPr/>
      </xdr:nvCxnSpPr>
      <xdr:spPr>
        <a:xfrm flipV="1">
          <a:off x="18656300" y="10057054"/>
          <a:ext cx="889000" cy="9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43121</xdr:rowOff>
    </xdr:from>
    <xdr:ext cx="469744" cy="259045"/>
    <xdr:sp macro="" textlink="">
      <xdr:nvSpPr>
        <xdr:cNvPr id="771" name="テキスト ボックス 770"/>
        <xdr:cNvSpPr txBox="1"/>
      </xdr:nvSpPr>
      <xdr:spPr>
        <a:xfrm>
          <a:off x="19310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16374</xdr:rowOff>
    </xdr:from>
    <xdr:ext cx="469744" cy="259045"/>
    <xdr:sp macro="" textlink="">
      <xdr:nvSpPr>
        <xdr:cNvPr id="773" name="テキスト ボックス 772"/>
        <xdr:cNvSpPr txBox="1"/>
      </xdr:nvSpPr>
      <xdr:spPr>
        <a:xfrm>
          <a:off x="18421427" y="961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157366</xdr:rowOff>
    </xdr:from>
    <xdr:to>
      <xdr:col>32</xdr:col>
      <xdr:colOff>238125</xdr:colOff>
      <xdr:row>59</xdr:row>
      <xdr:rowOff>87516</xdr:rowOff>
    </xdr:to>
    <xdr:sp macro="" textlink="">
      <xdr:nvSpPr>
        <xdr:cNvPr id="779" name="円/楕円 778"/>
        <xdr:cNvSpPr/>
      </xdr:nvSpPr>
      <xdr:spPr>
        <a:xfrm>
          <a:off x="22110700" y="1010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72293</xdr:rowOff>
    </xdr:from>
    <xdr:ext cx="378565" cy="259045"/>
    <xdr:sp macro="" textlink="">
      <xdr:nvSpPr>
        <xdr:cNvPr id="780" name="貸付金該当値テキスト"/>
        <xdr:cNvSpPr txBox="1"/>
      </xdr:nvSpPr>
      <xdr:spPr>
        <a:xfrm>
          <a:off x="22212300" y="10016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125323</xdr:rowOff>
    </xdr:from>
    <xdr:to>
      <xdr:col>31</xdr:col>
      <xdr:colOff>85725</xdr:colOff>
      <xdr:row>59</xdr:row>
      <xdr:rowOff>55473</xdr:rowOff>
    </xdr:to>
    <xdr:sp macro="" textlink="">
      <xdr:nvSpPr>
        <xdr:cNvPr id="781" name="円/楕円 780"/>
        <xdr:cNvSpPr/>
      </xdr:nvSpPr>
      <xdr:spPr>
        <a:xfrm>
          <a:off x="21272500" y="1006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46600</xdr:rowOff>
    </xdr:from>
    <xdr:ext cx="469744" cy="259045"/>
    <xdr:sp macro="" textlink="">
      <xdr:nvSpPr>
        <xdr:cNvPr id="782" name="テキスト ボックス 781"/>
        <xdr:cNvSpPr txBox="1"/>
      </xdr:nvSpPr>
      <xdr:spPr>
        <a:xfrm>
          <a:off x="21088427" y="1016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153289</xdr:rowOff>
    </xdr:from>
    <xdr:to>
      <xdr:col>29</xdr:col>
      <xdr:colOff>568325</xdr:colOff>
      <xdr:row>59</xdr:row>
      <xdr:rowOff>83439</xdr:rowOff>
    </xdr:to>
    <xdr:sp macro="" textlink="">
      <xdr:nvSpPr>
        <xdr:cNvPr id="783" name="円/楕円 782"/>
        <xdr:cNvSpPr/>
      </xdr:nvSpPr>
      <xdr:spPr>
        <a:xfrm>
          <a:off x="20383500" y="1009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74566</xdr:rowOff>
    </xdr:from>
    <xdr:ext cx="378565" cy="259045"/>
    <xdr:sp macro="" textlink="">
      <xdr:nvSpPr>
        <xdr:cNvPr id="784" name="テキスト ボックス 783"/>
        <xdr:cNvSpPr txBox="1"/>
      </xdr:nvSpPr>
      <xdr:spPr>
        <a:xfrm>
          <a:off x="20245017" y="10190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62154</xdr:rowOff>
    </xdr:from>
    <xdr:to>
      <xdr:col>28</xdr:col>
      <xdr:colOff>365125</xdr:colOff>
      <xdr:row>58</xdr:row>
      <xdr:rowOff>163754</xdr:rowOff>
    </xdr:to>
    <xdr:sp macro="" textlink="">
      <xdr:nvSpPr>
        <xdr:cNvPr id="785" name="円/楕円 784"/>
        <xdr:cNvSpPr/>
      </xdr:nvSpPr>
      <xdr:spPr>
        <a:xfrm>
          <a:off x="19494500" y="1000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154881</xdr:rowOff>
    </xdr:from>
    <xdr:ext cx="469744" cy="259045"/>
    <xdr:sp macro="" textlink="">
      <xdr:nvSpPr>
        <xdr:cNvPr id="786" name="テキスト ボックス 785"/>
        <xdr:cNvSpPr txBox="1"/>
      </xdr:nvSpPr>
      <xdr:spPr>
        <a:xfrm>
          <a:off x="19310427" y="1009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154127</xdr:rowOff>
    </xdr:from>
    <xdr:to>
      <xdr:col>27</xdr:col>
      <xdr:colOff>161925</xdr:colOff>
      <xdr:row>59</xdr:row>
      <xdr:rowOff>84277</xdr:rowOff>
    </xdr:to>
    <xdr:sp macro="" textlink="">
      <xdr:nvSpPr>
        <xdr:cNvPr id="787" name="円/楕円 786"/>
        <xdr:cNvSpPr/>
      </xdr:nvSpPr>
      <xdr:spPr>
        <a:xfrm>
          <a:off x="18605500" y="1009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75404</xdr:rowOff>
    </xdr:from>
    <xdr:ext cx="378565" cy="259045"/>
    <xdr:sp macro="" textlink="">
      <xdr:nvSpPr>
        <xdr:cNvPr id="788" name="テキスト ボックス 787"/>
        <xdr:cNvSpPr txBox="1"/>
      </xdr:nvSpPr>
      <xdr:spPr>
        <a:xfrm>
          <a:off x="18467017" y="10190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50109</xdr:rowOff>
    </xdr:from>
    <xdr:to>
      <xdr:col>32</xdr:col>
      <xdr:colOff>187325</xdr:colOff>
      <xdr:row>76</xdr:row>
      <xdr:rowOff>81598</xdr:rowOff>
    </xdr:to>
    <xdr:cxnSp macro="">
      <xdr:nvCxnSpPr>
        <xdr:cNvPr id="818" name="直線コネクタ 817"/>
        <xdr:cNvCxnSpPr/>
      </xdr:nvCxnSpPr>
      <xdr:spPr>
        <a:xfrm flipV="1">
          <a:off x="21323300" y="13080309"/>
          <a:ext cx="838200" cy="3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101166</xdr:rowOff>
    </xdr:from>
    <xdr:ext cx="534377" cy="259045"/>
    <xdr:sp macro="" textlink="">
      <xdr:nvSpPr>
        <xdr:cNvPr id="819" name="繰出金平均値テキスト"/>
        <xdr:cNvSpPr txBox="1"/>
      </xdr:nvSpPr>
      <xdr:spPr>
        <a:xfrm>
          <a:off x="22212300" y="12788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23743</xdr:rowOff>
    </xdr:from>
    <xdr:to>
      <xdr:col>31</xdr:col>
      <xdr:colOff>34925</xdr:colOff>
      <xdr:row>76</xdr:row>
      <xdr:rowOff>81598</xdr:rowOff>
    </xdr:to>
    <xdr:cxnSp macro="">
      <xdr:nvCxnSpPr>
        <xdr:cNvPr id="821" name="直線コネクタ 820"/>
        <xdr:cNvCxnSpPr/>
      </xdr:nvCxnSpPr>
      <xdr:spPr>
        <a:xfrm>
          <a:off x="20434300" y="13053943"/>
          <a:ext cx="889000" cy="5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3" name="テキスト ボックス 822"/>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167799</xdr:rowOff>
    </xdr:from>
    <xdr:to>
      <xdr:col>29</xdr:col>
      <xdr:colOff>517525</xdr:colOff>
      <xdr:row>76</xdr:row>
      <xdr:rowOff>23743</xdr:rowOff>
    </xdr:to>
    <xdr:cxnSp macro="">
      <xdr:nvCxnSpPr>
        <xdr:cNvPr id="824" name="直線コネクタ 823"/>
        <xdr:cNvCxnSpPr/>
      </xdr:nvCxnSpPr>
      <xdr:spPr>
        <a:xfrm>
          <a:off x="19545300" y="13026549"/>
          <a:ext cx="889000" cy="2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22807</xdr:rowOff>
    </xdr:from>
    <xdr:ext cx="534377" cy="259045"/>
    <xdr:sp macro="" textlink="">
      <xdr:nvSpPr>
        <xdr:cNvPr id="826" name="テキスト ボックス 825"/>
        <xdr:cNvSpPr txBox="1"/>
      </xdr:nvSpPr>
      <xdr:spPr>
        <a:xfrm>
          <a:off x="20167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46183</xdr:rowOff>
    </xdr:from>
    <xdr:to>
      <xdr:col>28</xdr:col>
      <xdr:colOff>314325</xdr:colOff>
      <xdr:row>75</xdr:row>
      <xdr:rowOff>167799</xdr:rowOff>
    </xdr:to>
    <xdr:cxnSp macro="">
      <xdr:nvCxnSpPr>
        <xdr:cNvPr id="827" name="直線コネクタ 826"/>
        <xdr:cNvCxnSpPr/>
      </xdr:nvCxnSpPr>
      <xdr:spPr>
        <a:xfrm>
          <a:off x="18656300" y="12904933"/>
          <a:ext cx="889000" cy="12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30599</xdr:rowOff>
    </xdr:from>
    <xdr:ext cx="534377" cy="259045"/>
    <xdr:sp macro="" textlink="">
      <xdr:nvSpPr>
        <xdr:cNvPr id="829" name="テキスト ボックス 828"/>
        <xdr:cNvSpPr txBox="1"/>
      </xdr:nvSpPr>
      <xdr:spPr>
        <a:xfrm>
          <a:off x="19278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33360</xdr:rowOff>
    </xdr:from>
    <xdr:ext cx="534377" cy="259045"/>
    <xdr:sp macro="" textlink="">
      <xdr:nvSpPr>
        <xdr:cNvPr id="831" name="テキスト ボックス 830"/>
        <xdr:cNvSpPr txBox="1"/>
      </xdr:nvSpPr>
      <xdr:spPr>
        <a:xfrm>
          <a:off x="18389111" y="132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170759</xdr:rowOff>
    </xdr:from>
    <xdr:to>
      <xdr:col>32</xdr:col>
      <xdr:colOff>238125</xdr:colOff>
      <xdr:row>76</xdr:row>
      <xdr:rowOff>100909</xdr:rowOff>
    </xdr:to>
    <xdr:sp macro="" textlink="">
      <xdr:nvSpPr>
        <xdr:cNvPr id="837" name="円/楕円 836"/>
        <xdr:cNvSpPr/>
      </xdr:nvSpPr>
      <xdr:spPr>
        <a:xfrm>
          <a:off x="22110700" y="1302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149186</xdr:rowOff>
    </xdr:from>
    <xdr:ext cx="534377" cy="259045"/>
    <xdr:sp macro="" textlink="">
      <xdr:nvSpPr>
        <xdr:cNvPr id="838" name="繰出金該当値テキスト"/>
        <xdr:cNvSpPr txBox="1"/>
      </xdr:nvSpPr>
      <xdr:spPr>
        <a:xfrm>
          <a:off x="22212300" y="1300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46,703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30798</xdr:rowOff>
    </xdr:from>
    <xdr:to>
      <xdr:col>31</xdr:col>
      <xdr:colOff>85725</xdr:colOff>
      <xdr:row>76</xdr:row>
      <xdr:rowOff>132398</xdr:rowOff>
    </xdr:to>
    <xdr:sp macro="" textlink="">
      <xdr:nvSpPr>
        <xdr:cNvPr id="839" name="円/楕円 838"/>
        <xdr:cNvSpPr/>
      </xdr:nvSpPr>
      <xdr:spPr>
        <a:xfrm>
          <a:off x="21272500" y="1306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148924</xdr:rowOff>
    </xdr:from>
    <xdr:ext cx="534377" cy="259045"/>
    <xdr:sp macro="" textlink="">
      <xdr:nvSpPr>
        <xdr:cNvPr id="840" name="テキスト ボックス 839"/>
        <xdr:cNvSpPr txBox="1"/>
      </xdr:nvSpPr>
      <xdr:spPr>
        <a:xfrm>
          <a:off x="21056111" y="1283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45,050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144393</xdr:rowOff>
    </xdr:from>
    <xdr:to>
      <xdr:col>29</xdr:col>
      <xdr:colOff>568325</xdr:colOff>
      <xdr:row>76</xdr:row>
      <xdr:rowOff>74543</xdr:rowOff>
    </xdr:to>
    <xdr:sp macro="" textlink="">
      <xdr:nvSpPr>
        <xdr:cNvPr id="841" name="円/楕円 840"/>
        <xdr:cNvSpPr/>
      </xdr:nvSpPr>
      <xdr:spPr>
        <a:xfrm>
          <a:off x="20383500" y="13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91070</xdr:rowOff>
    </xdr:from>
    <xdr:ext cx="534377" cy="259045"/>
    <xdr:sp macro="" textlink="">
      <xdr:nvSpPr>
        <xdr:cNvPr id="842" name="テキスト ボックス 841"/>
        <xdr:cNvSpPr txBox="1"/>
      </xdr:nvSpPr>
      <xdr:spPr>
        <a:xfrm>
          <a:off x="20167111" y="127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48,087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116999</xdr:rowOff>
    </xdr:from>
    <xdr:to>
      <xdr:col>28</xdr:col>
      <xdr:colOff>365125</xdr:colOff>
      <xdr:row>76</xdr:row>
      <xdr:rowOff>47149</xdr:rowOff>
    </xdr:to>
    <xdr:sp macro="" textlink="">
      <xdr:nvSpPr>
        <xdr:cNvPr id="843" name="円/楕円 842"/>
        <xdr:cNvSpPr/>
      </xdr:nvSpPr>
      <xdr:spPr>
        <a:xfrm>
          <a:off x="19494500" y="1297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63676</xdr:rowOff>
    </xdr:from>
    <xdr:ext cx="534377" cy="259045"/>
    <xdr:sp macro="" textlink="">
      <xdr:nvSpPr>
        <xdr:cNvPr id="844" name="テキスト ボックス 843"/>
        <xdr:cNvSpPr txBox="1"/>
      </xdr:nvSpPr>
      <xdr:spPr>
        <a:xfrm>
          <a:off x="19278111" y="1275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49,525</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166833</xdr:rowOff>
    </xdr:from>
    <xdr:to>
      <xdr:col>27</xdr:col>
      <xdr:colOff>161925</xdr:colOff>
      <xdr:row>75</xdr:row>
      <xdr:rowOff>96983</xdr:rowOff>
    </xdr:to>
    <xdr:sp macro="" textlink="">
      <xdr:nvSpPr>
        <xdr:cNvPr id="845" name="円/楕円 844"/>
        <xdr:cNvSpPr/>
      </xdr:nvSpPr>
      <xdr:spPr>
        <a:xfrm>
          <a:off x="18605500" y="1285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113510</xdr:rowOff>
    </xdr:from>
    <xdr:ext cx="534377" cy="259045"/>
    <xdr:sp macro="" textlink="">
      <xdr:nvSpPr>
        <xdr:cNvPr id="846" name="テキスト ボックス 845"/>
        <xdr:cNvSpPr txBox="1"/>
      </xdr:nvSpPr>
      <xdr:spPr>
        <a:xfrm>
          <a:off x="18389111" y="1262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55,909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effectLst/>
              <a:latin typeface="+mn-lt"/>
              <a:ea typeface="+mn-ea"/>
              <a:cs typeface="+mn-cs"/>
            </a:rPr>
            <a:t>　性質別区分で前年度に比べて減少したものは、人件費、維持補修費、貸付金・出資金、投資的経費の４区分 （合計５</a:t>
          </a:r>
          <a:r>
            <a:rPr lang="en-US"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５億円）のみとなり、その他はいずれも増加（合計９</a:t>
          </a:r>
          <a:r>
            <a:rPr lang="en-US"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４億円）した。退職手当の段階的引下げの影響で人件費が、また前年度の災害対応が概ね解消したことにより維持補修費などが、そして大型継続事業が落ち着いた普通建設事業費が減少項目である。</a:t>
          </a:r>
        </a:p>
        <a:p>
          <a:r>
            <a:rPr lang="ja-JP" altLang="en-US" sz="1200" b="0" i="0" baseline="0">
              <a:solidFill>
                <a:schemeClr val="dk1"/>
              </a:solidFill>
              <a:effectLst/>
              <a:latin typeface="+mn-lt"/>
              <a:ea typeface="+mn-ea"/>
              <a:cs typeface="+mn-cs"/>
            </a:rPr>
            <a:t>　反面、新規稼動施設等の運営経費や保育所関係、生活保護、一部制度改正の影響を受けた繰出金など、経常的な経費が総じて増加となった。義務的経費は人件費、扶助費、公債費の合計である。平成２６年度決算と比較して人件費は減少しているが、制度変更や自然増で扶助費が伸び、繰上償還を拡大した公債費も影響して総体としては増加となった。退職手当については、平成２５年度から３年かけて段階的引下げが行われ退職者数は前年度同規模（㉖４３人→㉗４２人）ながら支給額は減少した。割増し給付のある勧奨退職者数が減少（㉖３０人→㉗１６人）したことも影響した。災害対応が繁忙期を脱し超過勤務手当も減少した。維持補修費については、災害応急復旧事業（道路維持費）の皆減や除雪関連事業の減少などで全体として大幅な減少となったが、市営住宅、小学校・中学校などの維持補修費は増加した。投資的経費については、普通建設事業費では単独事業や災害復旧費が増加したものの、大型の補助事業が前年度に概ね終了し、全体としては縮小した。</a:t>
          </a:r>
        </a:p>
        <a:p>
          <a:endParaRPr kumimoji="1" lang="ja-JP" altLang="en-US" sz="12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京都府福知山市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80,019
79,176
552.54
43,997,192
43,005,022
736,938
23,991,425
53,899,447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93.9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24028</xdr:rowOff>
    </xdr:from>
    <xdr:to>
      <xdr:col>6</xdr:col>
      <xdr:colOff>511175</xdr:colOff>
      <xdr:row>36</xdr:row>
      <xdr:rowOff>136042</xdr:rowOff>
    </xdr:to>
    <xdr:cxnSp macro="">
      <xdr:nvCxnSpPr>
        <xdr:cNvPr id="59" name="直線コネクタ 58"/>
        <xdr:cNvCxnSpPr/>
      </xdr:nvCxnSpPr>
      <xdr:spPr>
        <a:xfrm flipV="1">
          <a:off x="3797300" y="6196228"/>
          <a:ext cx="8382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14292</xdr:rowOff>
    </xdr:from>
    <xdr:ext cx="469744" cy="259045"/>
    <xdr:sp macro="" textlink="">
      <xdr:nvSpPr>
        <xdr:cNvPr id="60" name="議会費平均値テキスト"/>
        <xdr:cNvSpPr txBox="1"/>
      </xdr:nvSpPr>
      <xdr:spPr>
        <a:xfrm>
          <a:off x="4686300" y="6186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136042</xdr:rowOff>
    </xdr:from>
    <xdr:to>
      <xdr:col>5</xdr:col>
      <xdr:colOff>358775</xdr:colOff>
      <xdr:row>37</xdr:row>
      <xdr:rowOff>9855</xdr:rowOff>
    </xdr:to>
    <xdr:cxnSp macro="">
      <xdr:nvCxnSpPr>
        <xdr:cNvPr id="62" name="直線コネクタ 61"/>
        <xdr:cNvCxnSpPr/>
      </xdr:nvCxnSpPr>
      <xdr:spPr>
        <a:xfrm flipV="1">
          <a:off x="2908300" y="6308242"/>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59097</xdr:rowOff>
    </xdr:from>
    <xdr:ext cx="469744" cy="259045"/>
    <xdr:sp macro="" textlink="">
      <xdr:nvSpPr>
        <xdr:cNvPr id="64" name="テキスト ボックス 63"/>
        <xdr:cNvSpPr txBox="1"/>
      </xdr:nvSpPr>
      <xdr:spPr>
        <a:xfrm>
          <a:off x="3562427"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103581</xdr:rowOff>
    </xdr:from>
    <xdr:to>
      <xdr:col>4</xdr:col>
      <xdr:colOff>155575</xdr:colOff>
      <xdr:row>37</xdr:row>
      <xdr:rowOff>9855</xdr:rowOff>
    </xdr:to>
    <xdr:cxnSp macro="">
      <xdr:nvCxnSpPr>
        <xdr:cNvPr id="65" name="直線コネクタ 64"/>
        <xdr:cNvCxnSpPr/>
      </xdr:nvCxnSpPr>
      <xdr:spPr>
        <a:xfrm>
          <a:off x="2019300" y="6275781"/>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74642</xdr:rowOff>
    </xdr:from>
    <xdr:ext cx="469744" cy="259045"/>
    <xdr:sp macro="" textlink="">
      <xdr:nvSpPr>
        <xdr:cNvPr id="67" name="テキスト ボックス 66"/>
        <xdr:cNvSpPr txBox="1"/>
      </xdr:nvSpPr>
      <xdr:spPr>
        <a:xfrm>
          <a:off x="2673427" y="641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138328</xdr:rowOff>
    </xdr:from>
    <xdr:to>
      <xdr:col>2</xdr:col>
      <xdr:colOff>638175</xdr:colOff>
      <xdr:row>36</xdr:row>
      <xdr:rowOff>103581</xdr:rowOff>
    </xdr:to>
    <xdr:cxnSp macro="">
      <xdr:nvCxnSpPr>
        <xdr:cNvPr id="68" name="直線コネクタ 67"/>
        <xdr:cNvCxnSpPr/>
      </xdr:nvCxnSpPr>
      <xdr:spPr>
        <a:xfrm>
          <a:off x="1130300" y="5967628"/>
          <a:ext cx="889000" cy="30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7434</xdr:rowOff>
    </xdr:from>
    <xdr:ext cx="469744" cy="259045"/>
    <xdr:sp macro="" textlink="">
      <xdr:nvSpPr>
        <xdr:cNvPr id="70" name="テキスト ボックス 69"/>
        <xdr:cNvSpPr txBox="1"/>
      </xdr:nvSpPr>
      <xdr:spPr>
        <a:xfrm>
          <a:off x="1784427" y="63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108018</xdr:rowOff>
    </xdr:from>
    <xdr:ext cx="469744" cy="259045"/>
    <xdr:sp macro="" textlink="">
      <xdr:nvSpPr>
        <xdr:cNvPr id="72" name="テキスト ボックス 71"/>
        <xdr:cNvSpPr txBox="1"/>
      </xdr:nvSpPr>
      <xdr:spPr>
        <a:xfrm>
          <a:off x="895427" y="61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144678</xdr:rowOff>
    </xdr:from>
    <xdr:to>
      <xdr:col>6</xdr:col>
      <xdr:colOff>561975</xdr:colOff>
      <xdr:row>36</xdr:row>
      <xdr:rowOff>74828</xdr:rowOff>
    </xdr:to>
    <xdr:sp macro="" textlink="">
      <xdr:nvSpPr>
        <xdr:cNvPr id="78" name="円/楕円 77"/>
        <xdr:cNvSpPr/>
      </xdr:nvSpPr>
      <xdr:spPr>
        <a:xfrm>
          <a:off x="4584700" y="61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167555</xdr:rowOff>
    </xdr:from>
    <xdr:ext cx="469744" cy="259045"/>
    <xdr:sp macro="" textlink="">
      <xdr:nvSpPr>
        <xdr:cNvPr id="79" name="議会費該当値テキスト"/>
        <xdr:cNvSpPr txBox="1"/>
      </xdr:nvSpPr>
      <xdr:spPr>
        <a:xfrm>
          <a:off x="4686300" y="59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85242</xdr:rowOff>
    </xdr:from>
    <xdr:to>
      <xdr:col>5</xdr:col>
      <xdr:colOff>409575</xdr:colOff>
      <xdr:row>37</xdr:row>
      <xdr:rowOff>15392</xdr:rowOff>
    </xdr:to>
    <xdr:sp macro="" textlink="">
      <xdr:nvSpPr>
        <xdr:cNvPr id="80" name="円/楕円 79"/>
        <xdr:cNvSpPr/>
      </xdr:nvSpPr>
      <xdr:spPr>
        <a:xfrm>
          <a:off x="3746500" y="62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31919</xdr:rowOff>
    </xdr:from>
    <xdr:ext cx="469744" cy="259045"/>
    <xdr:sp macro="" textlink="">
      <xdr:nvSpPr>
        <xdr:cNvPr id="81" name="テキスト ボックス 80"/>
        <xdr:cNvSpPr txBox="1"/>
      </xdr:nvSpPr>
      <xdr:spPr>
        <a:xfrm>
          <a:off x="3562427" y="603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130505</xdr:rowOff>
    </xdr:from>
    <xdr:to>
      <xdr:col>4</xdr:col>
      <xdr:colOff>206375</xdr:colOff>
      <xdr:row>37</xdr:row>
      <xdr:rowOff>60655</xdr:rowOff>
    </xdr:to>
    <xdr:sp macro="" textlink="">
      <xdr:nvSpPr>
        <xdr:cNvPr id="82" name="円/楕円 81"/>
        <xdr:cNvSpPr/>
      </xdr:nvSpPr>
      <xdr:spPr>
        <a:xfrm>
          <a:off x="2857500" y="63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77182</xdr:rowOff>
    </xdr:from>
    <xdr:ext cx="469744" cy="259045"/>
    <xdr:sp macro="" textlink="">
      <xdr:nvSpPr>
        <xdr:cNvPr id="83" name="テキスト ボックス 82"/>
        <xdr:cNvSpPr txBox="1"/>
      </xdr:nvSpPr>
      <xdr:spPr>
        <a:xfrm>
          <a:off x="2673427" y="607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52781</xdr:rowOff>
    </xdr:from>
    <xdr:to>
      <xdr:col>3</xdr:col>
      <xdr:colOff>3175</xdr:colOff>
      <xdr:row>36</xdr:row>
      <xdr:rowOff>154381</xdr:rowOff>
    </xdr:to>
    <xdr:sp macro="" textlink="">
      <xdr:nvSpPr>
        <xdr:cNvPr id="84" name="円/楕円 83"/>
        <xdr:cNvSpPr/>
      </xdr:nvSpPr>
      <xdr:spPr>
        <a:xfrm>
          <a:off x="1968500" y="622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170908</xdr:rowOff>
    </xdr:from>
    <xdr:ext cx="469744" cy="259045"/>
    <xdr:sp macro="" textlink="">
      <xdr:nvSpPr>
        <xdr:cNvPr id="85" name="テキスト ボックス 84"/>
        <xdr:cNvSpPr txBox="1"/>
      </xdr:nvSpPr>
      <xdr:spPr>
        <a:xfrm>
          <a:off x="1784427" y="600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87528</xdr:rowOff>
    </xdr:from>
    <xdr:to>
      <xdr:col>1</xdr:col>
      <xdr:colOff>485775</xdr:colOff>
      <xdr:row>35</xdr:row>
      <xdr:rowOff>17678</xdr:rowOff>
    </xdr:to>
    <xdr:sp macro="" textlink="">
      <xdr:nvSpPr>
        <xdr:cNvPr id="86" name="円/楕円 85"/>
        <xdr:cNvSpPr/>
      </xdr:nvSpPr>
      <xdr:spPr>
        <a:xfrm>
          <a:off x="1079500" y="591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34205</xdr:rowOff>
    </xdr:from>
    <xdr:ext cx="469744" cy="259045"/>
    <xdr:sp macro="" textlink="">
      <xdr:nvSpPr>
        <xdr:cNvPr id="87" name="テキスト ボックス 86"/>
        <xdr:cNvSpPr txBox="1"/>
      </xdr:nvSpPr>
      <xdr:spPr>
        <a:xfrm>
          <a:off x="895427" y="56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9594</xdr:rowOff>
    </xdr:from>
    <xdr:to>
      <xdr:col>6</xdr:col>
      <xdr:colOff>511175</xdr:colOff>
      <xdr:row>58</xdr:row>
      <xdr:rowOff>21109</xdr:rowOff>
    </xdr:to>
    <xdr:cxnSp macro="">
      <xdr:nvCxnSpPr>
        <xdr:cNvPr id="118" name="直線コネクタ 117"/>
        <xdr:cNvCxnSpPr/>
      </xdr:nvCxnSpPr>
      <xdr:spPr>
        <a:xfrm flipV="1">
          <a:off x="3797300" y="9953694"/>
          <a:ext cx="838200" cy="1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131720</xdr:rowOff>
    </xdr:from>
    <xdr:ext cx="534377" cy="259045"/>
    <xdr:sp macro="" textlink="">
      <xdr:nvSpPr>
        <xdr:cNvPr id="119" name="総務費平均値テキスト"/>
        <xdr:cNvSpPr txBox="1"/>
      </xdr:nvSpPr>
      <xdr:spPr>
        <a:xfrm>
          <a:off x="4686300" y="9904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117983</xdr:rowOff>
    </xdr:from>
    <xdr:to>
      <xdr:col>5</xdr:col>
      <xdr:colOff>358775</xdr:colOff>
      <xdr:row>58</xdr:row>
      <xdr:rowOff>21109</xdr:rowOff>
    </xdr:to>
    <xdr:cxnSp macro="">
      <xdr:nvCxnSpPr>
        <xdr:cNvPr id="121" name="直線コネクタ 120"/>
        <xdr:cNvCxnSpPr/>
      </xdr:nvCxnSpPr>
      <xdr:spPr>
        <a:xfrm>
          <a:off x="2908300" y="9890633"/>
          <a:ext cx="889000" cy="7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117267</xdr:rowOff>
    </xdr:from>
    <xdr:ext cx="534377" cy="259045"/>
    <xdr:sp macro="" textlink="">
      <xdr:nvSpPr>
        <xdr:cNvPr id="123" name="テキスト ボックス 122"/>
        <xdr:cNvSpPr txBox="1"/>
      </xdr:nvSpPr>
      <xdr:spPr>
        <a:xfrm>
          <a:off x="3530111" y="1006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8967</xdr:rowOff>
    </xdr:from>
    <xdr:to>
      <xdr:col>4</xdr:col>
      <xdr:colOff>155575</xdr:colOff>
      <xdr:row>57</xdr:row>
      <xdr:rowOff>117983</xdr:rowOff>
    </xdr:to>
    <xdr:cxnSp macro="">
      <xdr:nvCxnSpPr>
        <xdr:cNvPr id="124" name="直線コネクタ 123"/>
        <xdr:cNvCxnSpPr/>
      </xdr:nvCxnSpPr>
      <xdr:spPr>
        <a:xfrm>
          <a:off x="2019300" y="9781617"/>
          <a:ext cx="889000" cy="10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104298</xdr:rowOff>
    </xdr:from>
    <xdr:ext cx="534377" cy="259045"/>
    <xdr:sp macro="" textlink="">
      <xdr:nvSpPr>
        <xdr:cNvPr id="126" name="テキスト ボックス 125"/>
        <xdr:cNvSpPr txBox="1"/>
      </xdr:nvSpPr>
      <xdr:spPr>
        <a:xfrm>
          <a:off x="2641111" y="100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8967</xdr:rowOff>
    </xdr:from>
    <xdr:to>
      <xdr:col>2</xdr:col>
      <xdr:colOff>638175</xdr:colOff>
      <xdr:row>58</xdr:row>
      <xdr:rowOff>63762</xdr:rowOff>
    </xdr:to>
    <xdr:cxnSp macro="">
      <xdr:nvCxnSpPr>
        <xdr:cNvPr id="127" name="直線コネクタ 126"/>
        <xdr:cNvCxnSpPr/>
      </xdr:nvCxnSpPr>
      <xdr:spPr>
        <a:xfrm flipV="1">
          <a:off x="1130300" y="9781617"/>
          <a:ext cx="889000" cy="22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88525</xdr:rowOff>
    </xdr:from>
    <xdr:ext cx="534377" cy="259045"/>
    <xdr:sp macro="" textlink="">
      <xdr:nvSpPr>
        <xdr:cNvPr id="129" name="テキスト ボックス 128"/>
        <xdr:cNvSpPr txBox="1"/>
      </xdr:nvSpPr>
      <xdr:spPr>
        <a:xfrm>
          <a:off x="1752111" y="1003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131694</xdr:rowOff>
    </xdr:from>
    <xdr:ext cx="534377" cy="259045"/>
    <xdr:sp macro="" textlink="">
      <xdr:nvSpPr>
        <xdr:cNvPr id="131" name="テキスト ボックス 130"/>
        <xdr:cNvSpPr txBox="1"/>
      </xdr:nvSpPr>
      <xdr:spPr>
        <a:xfrm>
          <a:off x="863111" y="1007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130244</xdr:rowOff>
    </xdr:from>
    <xdr:to>
      <xdr:col>6</xdr:col>
      <xdr:colOff>561975</xdr:colOff>
      <xdr:row>58</xdr:row>
      <xdr:rowOff>60394</xdr:rowOff>
    </xdr:to>
    <xdr:sp macro="" textlink="">
      <xdr:nvSpPr>
        <xdr:cNvPr id="137" name="円/楕円 136"/>
        <xdr:cNvSpPr/>
      </xdr:nvSpPr>
      <xdr:spPr>
        <a:xfrm>
          <a:off x="4584700" y="99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153121</xdr:rowOff>
    </xdr:from>
    <xdr:ext cx="534377" cy="259045"/>
    <xdr:sp macro="" textlink="">
      <xdr:nvSpPr>
        <xdr:cNvPr id="138" name="総務費該当値テキスト"/>
        <xdr:cNvSpPr txBox="1"/>
      </xdr:nvSpPr>
      <xdr:spPr>
        <a:xfrm>
          <a:off x="4686300" y="975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79,840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141759</xdr:rowOff>
    </xdr:from>
    <xdr:to>
      <xdr:col>5</xdr:col>
      <xdr:colOff>409575</xdr:colOff>
      <xdr:row>58</xdr:row>
      <xdr:rowOff>71909</xdr:rowOff>
    </xdr:to>
    <xdr:sp macro="" textlink="">
      <xdr:nvSpPr>
        <xdr:cNvPr id="139" name="円/楕円 138"/>
        <xdr:cNvSpPr/>
      </xdr:nvSpPr>
      <xdr:spPr>
        <a:xfrm>
          <a:off x="3746500" y="991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88436</xdr:rowOff>
    </xdr:from>
    <xdr:ext cx="534377" cy="259045"/>
    <xdr:sp macro="" textlink="">
      <xdr:nvSpPr>
        <xdr:cNvPr id="140" name="テキスト ボックス 139"/>
        <xdr:cNvSpPr txBox="1"/>
      </xdr:nvSpPr>
      <xdr:spPr>
        <a:xfrm>
          <a:off x="3530111" y="968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76,314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67183</xdr:rowOff>
    </xdr:from>
    <xdr:to>
      <xdr:col>4</xdr:col>
      <xdr:colOff>206375</xdr:colOff>
      <xdr:row>57</xdr:row>
      <xdr:rowOff>168783</xdr:rowOff>
    </xdr:to>
    <xdr:sp macro="" textlink="">
      <xdr:nvSpPr>
        <xdr:cNvPr id="141" name="円/楕円 140"/>
        <xdr:cNvSpPr/>
      </xdr:nvSpPr>
      <xdr:spPr>
        <a:xfrm>
          <a:off x="2857500" y="983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13860</xdr:rowOff>
    </xdr:from>
    <xdr:ext cx="534377" cy="259045"/>
    <xdr:sp macro="" textlink="">
      <xdr:nvSpPr>
        <xdr:cNvPr id="142" name="テキスト ボックス 141"/>
        <xdr:cNvSpPr txBox="1"/>
      </xdr:nvSpPr>
      <xdr:spPr>
        <a:xfrm>
          <a:off x="2641111" y="961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99,150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129617</xdr:rowOff>
    </xdr:from>
    <xdr:to>
      <xdr:col>3</xdr:col>
      <xdr:colOff>3175</xdr:colOff>
      <xdr:row>57</xdr:row>
      <xdr:rowOff>59767</xdr:rowOff>
    </xdr:to>
    <xdr:sp macro="" textlink="">
      <xdr:nvSpPr>
        <xdr:cNvPr id="143" name="円/楕円 142"/>
        <xdr:cNvSpPr/>
      </xdr:nvSpPr>
      <xdr:spPr>
        <a:xfrm>
          <a:off x="1968500" y="973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76294</xdr:rowOff>
    </xdr:from>
    <xdr:ext cx="599010" cy="259045"/>
    <xdr:sp macro="" textlink="">
      <xdr:nvSpPr>
        <xdr:cNvPr id="144" name="テキスト ボックス 143"/>
        <xdr:cNvSpPr txBox="1"/>
      </xdr:nvSpPr>
      <xdr:spPr>
        <a:xfrm>
          <a:off x="1719794" y="9506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132,532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12962</xdr:rowOff>
    </xdr:from>
    <xdr:to>
      <xdr:col>1</xdr:col>
      <xdr:colOff>485775</xdr:colOff>
      <xdr:row>58</xdr:row>
      <xdr:rowOff>114562</xdr:rowOff>
    </xdr:to>
    <xdr:sp macro="" textlink="">
      <xdr:nvSpPr>
        <xdr:cNvPr id="145" name="円/楕円 144"/>
        <xdr:cNvSpPr/>
      </xdr:nvSpPr>
      <xdr:spPr>
        <a:xfrm>
          <a:off x="1079500" y="995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131089</xdr:rowOff>
    </xdr:from>
    <xdr:ext cx="534377" cy="259045"/>
    <xdr:sp macro="" textlink="">
      <xdr:nvSpPr>
        <xdr:cNvPr id="146" name="テキスト ボックス 145"/>
        <xdr:cNvSpPr txBox="1"/>
      </xdr:nvSpPr>
      <xdr:spPr>
        <a:xfrm>
          <a:off x="863111" y="973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83747</xdr:rowOff>
    </xdr:from>
    <xdr:to>
      <xdr:col>6</xdr:col>
      <xdr:colOff>511175</xdr:colOff>
      <xdr:row>78</xdr:row>
      <xdr:rowOff>85446</xdr:rowOff>
    </xdr:to>
    <xdr:cxnSp macro="">
      <xdr:nvCxnSpPr>
        <xdr:cNvPr id="177" name="直線コネクタ 176"/>
        <xdr:cNvCxnSpPr/>
      </xdr:nvCxnSpPr>
      <xdr:spPr>
        <a:xfrm flipV="1">
          <a:off x="3797300" y="13456847"/>
          <a:ext cx="8382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15020</xdr:rowOff>
    </xdr:from>
    <xdr:ext cx="599010" cy="259045"/>
    <xdr:sp macro="" textlink="">
      <xdr:nvSpPr>
        <xdr:cNvPr id="178" name="民生費平均値テキスト"/>
        <xdr:cNvSpPr txBox="1"/>
      </xdr:nvSpPr>
      <xdr:spPr>
        <a:xfrm>
          <a:off x="4686300" y="13388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85446</xdr:rowOff>
    </xdr:from>
    <xdr:to>
      <xdr:col>5</xdr:col>
      <xdr:colOff>358775</xdr:colOff>
      <xdr:row>78</xdr:row>
      <xdr:rowOff>95983</xdr:rowOff>
    </xdr:to>
    <xdr:cxnSp macro="">
      <xdr:nvCxnSpPr>
        <xdr:cNvPr id="180" name="直線コネクタ 179"/>
        <xdr:cNvCxnSpPr/>
      </xdr:nvCxnSpPr>
      <xdr:spPr>
        <a:xfrm flipV="1">
          <a:off x="2908300" y="13458546"/>
          <a:ext cx="889000" cy="1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155260</xdr:rowOff>
    </xdr:from>
    <xdr:ext cx="599010" cy="259045"/>
    <xdr:sp macro="" textlink="">
      <xdr:nvSpPr>
        <xdr:cNvPr id="182" name="テキスト ボックス 181"/>
        <xdr:cNvSpPr txBox="1"/>
      </xdr:nvSpPr>
      <xdr:spPr>
        <a:xfrm>
          <a:off x="3497794" y="135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95983</xdr:rowOff>
    </xdr:from>
    <xdr:to>
      <xdr:col>4</xdr:col>
      <xdr:colOff>155575</xdr:colOff>
      <xdr:row>78</xdr:row>
      <xdr:rowOff>104062</xdr:rowOff>
    </xdr:to>
    <xdr:cxnSp macro="">
      <xdr:nvCxnSpPr>
        <xdr:cNvPr id="183" name="直線コネクタ 182"/>
        <xdr:cNvCxnSpPr/>
      </xdr:nvCxnSpPr>
      <xdr:spPr>
        <a:xfrm flipV="1">
          <a:off x="2019300" y="13469083"/>
          <a:ext cx="889000" cy="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162441</xdr:rowOff>
    </xdr:from>
    <xdr:ext cx="599010" cy="259045"/>
    <xdr:sp macro="" textlink="">
      <xdr:nvSpPr>
        <xdr:cNvPr id="185" name="テキスト ボックス 184"/>
        <xdr:cNvSpPr txBox="1"/>
      </xdr:nvSpPr>
      <xdr:spPr>
        <a:xfrm>
          <a:off x="2608794" y="1353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97786</xdr:rowOff>
    </xdr:from>
    <xdr:to>
      <xdr:col>2</xdr:col>
      <xdr:colOff>638175</xdr:colOff>
      <xdr:row>78</xdr:row>
      <xdr:rowOff>104062</xdr:rowOff>
    </xdr:to>
    <xdr:cxnSp macro="">
      <xdr:nvCxnSpPr>
        <xdr:cNvPr id="186" name="直線コネクタ 185"/>
        <xdr:cNvCxnSpPr/>
      </xdr:nvCxnSpPr>
      <xdr:spPr>
        <a:xfrm>
          <a:off x="1130300" y="13470886"/>
          <a:ext cx="889000" cy="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168490</xdr:rowOff>
    </xdr:from>
    <xdr:ext cx="599010" cy="259045"/>
    <xdr:sp macro="" textlink="">
      <xdr:nvSpPr>
        <xdr:cNvPr id="188" name="テキスト ボックス 187"/>
        <xdr:cNvSpPr txBox="1"/>
      </xdr:nvSpPr>
      <xdr:spPr>
        <a:xfrm>
          <a:off x="1719794" y="1354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169839</xdr:rowOff>
    </xdr:from>
    <xdr:ext cx="599010" cy="259045"/>
    <xdr:sp macro="" textlink="">
      <xdr:nvSpPr>
        <xdr:cNvPr id="190" name="テキスト ボックス 189"/>
        <xdr:cNvSpPr txBox="1"/>
      </xdr:nvSpPr>
      <xdr:spPr>
        <a:xfrm>
          <a:off x="830794" y="1354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32947</xdr:rowOff>
    </xdr:from>
    <xdr:to>
      <xdr:col>6</xdr:col>
      <xdr:colOff>561975</xdr:colOff>
      <xdr:row>78</xdr:row>
      <xdr:rowOff>134547</xdr:rowOff>
    </xdr:to>
    <xdr:sp macro="" textlink="">
      <xdr:nvSpPr>
        <xdr:cNvPr id="196" name="円/楕円 195"/>
        <xdr:cNvSpPr/>
      </xdr:nvSpPr>
      <xdr:spPr>
        <a:xfrm>
          <a:off x="4584700" y="1340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163774</xdr:rowOff>
    </xdr:from>
    <xdr:ext cx="599010" cy="259045"/>
    <xdr:sp macro="" textlink="">
      <xdr:nvSpPr>
        <xdr:cNvPr id="197" name="民生費該当値テキスト"/>
        <xdr:cNvSpPr txBox="1"/>
      </xdr:nvSpPr>
      <xdr:spPr>
        <a:xfrm>
          <a:off x="4686300" y="1319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171,400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34646</xdr:rowOff>
    </xdr:from>
    <xdr:to>
      <xdr:col>5</xdr:col>
      <xdr:colOff>409575</xdr:colOff>
      <xdr:row>78</xdr:row>
      <xdr:rowOff>136246</xdr:rowOff>
    </xdr:to>
    <xdr:sp macro="" textlink="">
      <xdr:nvSpPr>
        <xdr:cNvPr id="198" name="円/楕円 197"/>
        <xdr:cNvSpPr/>
      </xdr:nvSpPr>
      <xdr:spPr>
        <a:xfrm>
          <a:off x="3746500" y="1340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152773</xdr:rowOff>
    </xdr:from>
    <xdr:ext cx="599010" cy="259045"/>
    <xdr:sp macro="" textlink="">
      <xdr:nvSpPr>
        <xdr:cNvPr id="199" name="テキスト ボックス 198"/>
        <xdr:cNvSpPr txBox="1"/>
      </xdr:nvSpPr>
      <xdr:spPr>
        <a:xfrm>
          <a:off x="3497794" y="1318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169,840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45183</xdr:rowOff>
    </xdr:from>
    <xdr:to>
      <xdr:col>4</xdr:col>
      <xdr:colOff>206375</xdr:colOff>
      <xdr:row>78</xdr:row>
      <xdr:rowOff>146783</xdr:rowOff>
    </xdr:to>
    <xdr:sp macro="" textlink="">
      <xdr:nvSpPr>
        <xdr:cNvPr id="200" name="円/楕円 199"/>
        <xdr:cNvSpPr/>
      </xdr:nvSpPr>
      <xdr:spPr>
        <a:xfrm>
          <a:off x="2857500" y="1341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163310</xdr:rowOff>
    </xdr:from>
    <xdr:ext cx="599010" cy="259045"/>
    <xdr:sp macro="" textlink="">
      <xdr:nvSpPr>
        <xdr:cNvPr id="201" name="テキスト ボックス 200"/>
        <xdr:cNvSpPr txBox="1"/>
      </xdr:nvSpPr>
      <xdr:spPr>
        <a:xfrm>
          <a:off x="2608794" y="1319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160,160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53262</xdr:rowOff>
    </xdr:from>
    <xdr:to>
      <xdr:col>3</xdr:col>
      <xdr:colOff>3175</xdr:colOff>
      <xdr:row>78</xdr:row>
      <xdr:rowOff>154862</xdr:rowOff>
    </xdr:to>
    <xdr:sp macro="" textlink="">
      <xdr:nvSpPr>
        <xdr:cNvPr id="202" name="円/楕円 201"/>
        <xdr:cNvSpPr/>
      </xdr:nvSpPr>
      <xdr:spPr>
        <a:xfrm>
          <a:off x="1968500" y="1342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171389</xdr:rowOff>
    </xdr:from>
    <xdr:ext cx="599010" cy="259045"/>
    <xdr:sp macro="" textlink="">
      <xdr:nvSpPr>
        <xdr:cNvPr id="203" name="テキスト ボックス 202"/>
        <xdr:cNvSpPr txBox="1"/>
      </xdr:nvSpPr>
      <xdr:spPr>
        <a:xfrm>
          <a:off x="1719794" y="1320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152,738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46986</xdr:rowOff>
    </xdr:from>
    <xdr:to>
      <xdr:col>1</xdr:col>
      <xdr:colOff>485775</xdr:colOff>
      <xdr:row>78</xdr:row>
      <xdr:rowOff>148586</xdr:rowOff>
    </xdr:to>
    <xdr:sp macro="" textlink="">
      <xdr:nvSpPr>
        <xdr:cNvPr id="204" name="円/楕円 203"/>
        <xdr:cNvSpPr/>
      </xdr:nvSpPr>
      <xdr:spPr>
        <a:xfrm>
          <a:off x="1079500" y="1342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165113</xdr:rowOff>
    </xdr:from>
    <xdr:ext cx="599010" cy="259045"/>
    <xdr:sp macro="" textlink="">
      <xdr:nvSpPr>
        <xdr:cNvPr id="205" name="テキスト ボックス 204"/>
        <xdr:cNvSpPr txBox="1"/>
      </xdr:nvSpPr>
      <xdr:spPr>
        <a:xfrm>
          <a:off x="830794" y="1319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33,831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157629</xdr:rowOff>
    </xdr:from>
    <xdr:to>
      <xdr:col>6</xdr:col>
      <xdr:colOff>511175</xdr:colOff>
      <xdr:row>96</xdr:row>
      <xdr:rowOff>34511</xdr:rowOff>
    </xdr:to>
    <xdr:cxnSp macro="">
      <xdr:nvCxnSpPr>
        <xdr:cNvPr id="236" name="直線コネクタ 235"/>
        <xdr:cNvCxnSpPr/>
      </xdr:nvCxnSpPr>
      <xdr:spPr>
        <a:xfrm flipV="1">
          <a:off x="3797300" y="16445379"/>
          <a:ext cx="838200" cy="4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81827</xdr:rowOff>
    </xdr:from>
    <xdr:ext cx="534377" cy="259045"/>
    <xdr:sp macro="" textlink="">
      <xdr:nvSpPr>
        <xdr:cNvPr id="237" name="衛生費平均値テキスト"/>
        <xdr:cNvSpPr txBox="1"/>
      </xdr:nvSpPr>
      <xdr:spPr>
        <a:xfrm>
          <a:off x="4686300" y="1654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34511</xdr:rowOff>
    </xdr:from>
    <xdr:to>
      <xdr:col>5</xdr:col>
      <xdr:colOff>358775</xdr:colOff>
      <xdr:row>96</xdr:row>
      <xdr:rowOff>86164</xdr:rowOff>
    </xdr:to>
    <xdr:cxnSp macro="">
      <xdr:nvCxnSpPr>
        <xdr:cNvPr id="239" name="直線コネクタ 238"/>
        <xdr:cNvCxnSpPr/>
      </xdr:nvCxnSpPr>
      <xdr:spPr>
        <a:xfrm flipV="1">
          <a:off x="2908300" y="16493711"/>
          <a:ext cx="889000" cy="5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83624</xdr:rowOff>
    </xdr:from>
    <xdr:ext cx="534377" cy="259045"/>
    <xdr:sp macro="" textlink="">
      <xdr:nvSpPr>
        <xdr:cNvPr id="241" name="テキスト ボックス 240"/>
        <xdr:cNvSpPr txBox="1"/>
      </xdr:nvSpPr>
      <xdr:spPr>
        <a:xfrm>
          <a:off x="3530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86164</xdr:rowOff>
    </xdr:from>
    <xdr:to>
      <xdr:col>4</xdr:col>
      <xdr:colOff>155575</xdr:colOff>
      <xdr:row>96</xdr:row>
      <xdr:rowOff>106759</xdr:rowOff>
    </xdr:to>
    <xdr:cxnSp macro="">
      <xdr:nvCxnSpPr>
        <xdr:cNvPr id="242" name="直線コネクタ 241"/>
        <xdr:cNvCxnSpPr/>
      </xdr:nvCxnSpPr>
      <xdr:spPr>
        <a:xfrm flipV="1">
          <a:off x="2019300" y="16545364"/>
          <a:ext cx="889000" cy="2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73217</xdr:rowOff>
    </xdr:from>
    <xdr:ext cx="534377" cy="259045"/>
    <xdr:sp macro="" textlink="">
      <xdr:nvSpPr>
        <xdr:cNvPr id="244" name="テキスト ボックス 243"/>
        <xdr:cNvSpPr txBox="1"/>
      </xdr:nvSpPr>
      <xdr:spPr>
        <a:xfrm>
          <a:off x="2641111" y="1670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106759</xdr:rowOff>
    </xdr:from>
    <xdr:to>
      <xdr:col>2</xdr:col>
      <xdr:colOff>638175</xdr:colOff>
      <xdr:row>96</xdr:row>
      <xdr:rowOff>113923</xdr:rowOff>
    </xdr:to>
    <xdr:cxnSp macro="">
      <xdr:nvCxnSpPr>
        <xdr:cNvPr id="245" name="直線コネクタ 244"/>
        <xdr:cNvCxnSpPr/>
      </xdr:nvCxnSpPr>
      <xdr:spPr>
        <a:xfrm flipV="1">
          <a:off x="1130300" y="16565959"/>
          <a:ext cx="8890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93845</xdr:rowOff>
    </xdr:from>
    <xdr:ext cx="534377" cy="259045"/>
    <xdr:sp macro="" textlink="">
      <xdr:nvSpPr>
        <xdr:cNvPr id="247" name="テキスト ボックス 246"/>
        <xdr:cNvSpPr txBox="1"/>
      </xdr:nvSpPr>
      <xdr:spPr>
        <a:xfrm>
          <a:off x="1752111" y="167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85038</xdr:rowOff>
    </xdr:from>
    <xdr:ext cx="534377" cy="259045"/>
    <xdr:sp macro="" textlink="">
      <xdr:nvSpPr>
        <xdr:cNvPr id="249" name="テキスト ボックス 248"/>
        <xdr:cNvSpPr txBox="1"/>
      </xdr:nvSpPr>
      <xdr:spPr>
        <a:xfrm>
          <a:off x="863111" y="1671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106829</xdr:rowOff>
    </xdr:from>
    <xdr:to>
      <xdr:col>6</xdr:col>
      <xdr:colOff>561975</xdr:colOff>
      <xdr:row>96</xdr:row>
      <xdr:rowOff>36979</xdr:rowOff>
    </xdr:to>
    <xdr:sp macro="" textlink="">
      <xdr:nvSpPr>
        <xdr:cNvPr id="255" name="円/楕円 254"/>
        <xdr:cNvSpPr/>
      </xdr:nvSpPr>
      <xdr:spPr>
        <a:xfrm>
          <a:off x="4584700" y="1639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129706</xdr:rowOff>
    </xdr:from>
    <xdr:ext cx="534377" cy="259045"/>
    <xdr:sp macro="" textlink="">
      <xdr:nvSpPr>
        <xdr:cNvPr id="256" name="衛生費該当値テキスト"/>
        <xdr:cNvSpPr txBox="1"/>
      </xdr:nvSpPr>
      <xdr:spPr>
        <a:xfrm>
          <a:off x="4686300" y="1624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57,603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155161</xdr:rowOff>
    </xdr:from>
    <xdr:to>
      <xdr:col>5</xdr:col>
      <xdr:colOff>409575</xdr:colOff>
      <xdr:row>96</xdr:row>
      <xdr:rowOff>85311</xdr:rowOff>
    </xdr:to>
    <xdr:sp macro="" textlink="">
      <xdr:nvSpPr>
        <xdr:cNvPr id="257" name="円/楕円 256"/>
        <xdr:cNvSpPr/>
      </xdr:nvSpPr>
      <xdr:spPr>
        <a:xfrm>
          <a:off x="3746500" y="1644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101838</xdr:rowOff>
    </xdr:from>
    <xdr:ext cx="534377" cy="259045"/>
    <xdr:sp macro="" textlink="">
      <xdr:nvSpPr>
        <xdr:cNvPr id="258" name="テキスト ボックス 257"/>
        <xdr:cNvSpPr txBox="1"/>
      </xdr:nvSpPr>
      <xdr:spPr>
        <a:xfrm>
          <a:off x="3530111" y="1621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53,163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35364</xdr:rowOff>
    </xdr:from>
    <xdr:to>
      <xdr:col>4</xdr:col>
      <xdr:colOff>206375</xdr:colOff>
      <xdr:row>96</xdr:row>
      <xdr:rowOff>136964</xdr:rowOff>
    </xdr:to>
    <xdr:sp macro="" textlink="">
      <xdr:nvSpPr>
        <xdr:cNvPr id="259" name="円/楕円 258"/>
        <xdr:cNvSpPr/>
      </xdr:nvSpPr>
      <xdr:spPr>
        <a:xfrm>
          <a:off x="2857500" y="1649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153491</xdr:rowOff>
    </xdr:from>
    <xdr:ext cx="534377" cy="259045"/>
    <xdr:sp macro="" textlink="">
      <xdr:nvSpPr>
        <xdr:cNvPr id="260" name="テキスト ボックス 259"/>
        <xdr:cNvSpPr txBox="1"/>
      </xdr:nvSpPr>
      <xdr:spPr>
        <a:xfrm>
          <a:off x="2641111" y="1626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48,418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55959</xdr:rowOff>
    </xdr:from>
    <xdr:to>
      <xdr:col>3</xdr:col>
      <xdr:colOff>3175</xdr:colOff>
      <xdr:row>96</xdr:row>
      <xdr:rowOff>157559</xdr:rowOff>
    </xdr:to>
    <xdr:sp macro="" textlink="">
      <xdr:nvSpPr>
        <xdr:cNvPr id="261" name="円/楕円 260"/>
        <xdr:cNvSpPr/>
      </xdr:nvSpPr>
      <xdr:spPr>
        <a:xfrm>
          <a:off x="1968500" y="1651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2636</xdr:rowOff>
    </xdr:from>
    <xdr:ext cx="534377" cy="259045"/>
    <xdr:sp macro="" textlink="">
      <xdr:nvSpPr>
        <xdr:cNvPr id="262" name="テキスト ボックス 261"/>
        <xdr:cNvSpPr txBox="1"/>
      </xdr:nvSpPr>
      <xdr:spPr>
        <a:xfrm>
          <a:off x="1752111" y="1629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46,526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63123</xdr:rowOff>
    </xdr:from>
    <xdr:to>
      <xdr:col>1</xdr:col>
      <xdr:colOff>485775</xdr:colOff>
      <xdr:row>96</xdr:row>
      <xdr:rowOff>164723</xdr:rowOff>
    </xdr:to>
    <xdr:sp macro="" textlink="">
      <xdr:nvSpPr>
        <xdr:cNvPr id="263" name="円/楕円 262"/>
        <xdr:cNvSpPr/>
      </xdr:nvSpPr>
      <xdr:spPr>
        <a:xfrm>
          <a:off x="1079500" y="1652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9800</xdr:rowOff>
    </xdr:from>
    <xdr:ext cx="534377" cy="259045"/>
    <xdr:sp macro="" textlink="">
      <xdr:nvSpPr>
        <xdr:cNvPr id="264" name="テキスト ボックス 263"/>
        <xdr:cNvSpPr txBox="1"/>
      </xdr:nvSpPr>
      <xdr:spPr>
        <a:xfrm>
          <a:off x="863111" y="1629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118745</xdr:rowOff>
    </xdr:from>
    <xdr:to>
      <xdr:col>15</xdr:col>
      <xdr:colOff>180975</xdr:colOff>
      <xdr:row>38</xdr:row>
      <xdr:rowOff>129286</xdr:rowOff>
    </xdr:to>
    <xdr:cxnSp macro="">
      <xdr:nvCxnSpPr>
        <xdr:cNvPr id="293" name="直線コネクタ 292"/>
        <xdr:cNvCxnSpPr/>
      </xdr:nvCxnSpPr>
      <xdr:spPr>
        <a:xfrm>
          <a:off x="9639300" y="6633845"/>
          <a:ext cx="838200" cy="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29972</xdr:rowOff>
    </xdr:from>
    <xdr:to>
      <xdr:col>14</xdr:col>
      <xdr:colOff>28575</xdr:colOff>
      <xdr:row>38</xdr:row>
      <xdr:rowOff>118745</xdr:rowOff>
    </xdr:to>
    <xdr:cxnSp macro="">
      <xdr:nvCxnSpPr>
        <xdr:cNvPr id="296" name="直線コネクタ 295"/>
        <xdr:cNvCxnSpPr/>
      </xdr:nvCxnSpPr>
      <xdr:spPr>
        <a:xfrm>
          <a:off x="8750300" y="6545072"/>
          <a:ext cx="8890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8" name="テキスト ボックス 297"/>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112903</xdr:rowOff>
    </xdr:from>
    <xdr:to>
      <xdr:col>12</xdr:col>
      <xdr:colOff>511175</xdr:colOff>
      <xdr:row>38</xdr:row>
      <xdr:rowOff>29972</xdr:rowOff>
    </xdr:to>
    <xdr:cxnSp macro="">
      <xdr:nvCxnSpPr>
        <xdr:cNvPr id="299" name="直線コネクタ 298"/>
        <xdr:cNvCxnSpPr/>
      </xdr:nvCxnSpPr>
      <xdr:spPr>
        <a:xfrm>
          <a:off x="7861300" y="6456553"/>
          <a:ext cx="889000" cy="8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85996</xdr:rowOff>
    </xdr:from>
    <xdr:ext cx="469744" cy="259045"/>
    <xdr:sp macro="" textlink="">
      <xdr:nvSpPr>
        <xdr:cNvPr id="301" name="テキスト ボックス 300"/>
        <xdr:cNvSpPr txBox="1"/>
      </xdr:nvSpPr>
      <xdr:spPr>
        <a:xfrm>
          <a:off x="851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43561</xdr:rowOff>
    </xdr:from>
    <xdr:to>
      <xdr:col>11</xdr:col>
      <xdr:colOff>307975</xdr:colOff>
      <xdr:row>37</xdr:row>
      <xdr:rowOff>112903</xdr:rowOff>
    </xdr:to>
    <xdr:cxnSp macro="">
      <xdr:nvCxnSpPr>
        <xdr:cNvPr id="302" name="直線コネクタ 301"/>
        <xdr:cNvCxnSpPr/>
      </xdr:nvCxnSpPr>
      <xdr:spPr>
        <a:xfrm>
          <a:off x="6972300" y="6387211"/>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17924</xdr:rowOff>
    </xdr:from>
    <xdr:ext cx="469744" cy="259045"/>
    <xdr:sp macro="" textlink="">
      <xdr:nvSpPr>
        <xdr:cNvPr id="304" name="テキスト ボックス 303"/>
        <xdr:cNvSpPr txBox="1"/>
      </xdr:nvSpPr>
      <xdr:spPr>
        <a:xfrm>
          <a:off x="7626427" y="653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90695</xdr:rowOff>
    </xdr:from>
    <xdr:ext cx="469744" cy="259045"/>
    <xdr:sp macro="" textlink="">
      <xdr:nvSpPr>
        <xdr:cNvPr id="306" name="テキスト ボックス 305"/>
        <xdr:cNvSpPr txBox="1"/>
      </xdr:nvSpPr>
      <xdr:spPr>
        <a:xfrm>
          <a:off x="6737427" y="609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78486</xdr:rowOff>
    </xdr:from>
    <xdr:to>
      <xdr:col>15</xdr:col>
      <xdr:colOff>231775</xdr:colOff>
      <xdr:row>39</xdr:row>
      <xdr:rowOff>8636</xdr:rowOff>
    </xdr:to>
    <xdr:sp macro="" textlink="">
      <xdr:nvSpPr>
        <xdr:cNvPr id="312" name="円/楕円 311"/>
        <xdr:cNvSpPr/>
      </xdr:nvSpPr>
      <xdr:spPr>
        <a:xfrm>
          <a:off x="10426700" y="659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164863</xdr:rowOff>
    </xdr:from>
    <xdr:ext cx="378565" cy="259045"/>
    <xdr:sp macro="" textlink="">
      <xdr:nvSpPr>
        <xdr:cNvPr id="313" name="労働費該当値テキスト"/>
        <xdr:cNvSpPr txBox="1"/>
      </xdr:nvSpPr>
      <xdr:spPr>
        <a:xfrm>
          <a:off x="10528300" y="6508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67945</xdr:rowOff>
    </xdr:from>
    <xdr:to>
      <xdr:col>14</xdr:col>
      <xdr:colOff>79375</xdr:colOff>
      <xdr:row>38</xdr:row>
      <xdr:rowOff>169545</xdr:rowOff>
    </xdr:to>
    <xdr:sp macro="" textlink="">
      <xdr:nvSpPr>
        <xdr:cNvPr id="314" name="円/楕円 313"/>
        <xdr:cNvSpPr/>
      </xdr:nvSpPr>
      <xdr:spPr>
        <a:xfrm>
          <a:off x="95885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160672</xdr:rowOff>
    </xdr:from>
    <xdr:ext cx="378565" cy="259045"/>
    <xdr:sp macro="" textlink="">
      <xdr:nvSpPr>
        <xdr:cNvPr id="315" name="テキスト ボックス 314"/>
        <xdr:cNvSpPr txBox="1"/>
      </xdr:nvSpPr>
      <xdr:spPr>
        <a:xfrm>
          <a:off x="9450017" y="6675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150622</xdr:rowOff>
    </xdr:from>
    <xdr:to>
      <xdr:col>12</xdr:col>
      <xdr:colOff>561975</xdr:colOff>
      <xdr:row>38</xdr:row>
      <xdr:rowOff>80772</xdr:rowOff>
    </xdr:to>
    <xdr:sp macro="" textlink="">
      <xdr:nvSpPr>
        <xdr:cNvPr id="316" name="円/楕円 315"/>
        <xdr:cNvSpPr/>
      </xdr:nvSpPr>
      <xdr:spPr>
        <a:xfrm>
          <a:off x="86995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71899</xdr:rowOff>
    </xdr:from>
    <xdr:ext cx="469744" cy="259045"/>
    <xdr:sp macro="" textlink="">
      <xdr:nvSpPr>
        <xdr:cNvPr id="317" name="テキスト ボックス 316"/>
        <xdr:cNvSpPr txBox="1"/>
      </xdr:nvSpPr>
      <xdr:spPr>
        <a:xfrm>
          <a:off x="8515427" y="658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62103</xdr:rowOff>
    </xdr:from>
    <xdr:to>
      <xdr:col>11</xdr:col>
      <xdr:colOff>358775</xdr:colOff>
      <xdr:row>37</xdr:row>
      <xdr:rowOff>163703</xdr:rowOff>
    </xdr:to>
    <xdr:sp macro="" textlink="">
      <xdr:nvSpPr>
        <xdr:cNvPr id="318" name="円/楕円 317"/>
        <xdr:cNvSpPr/>
      </xdr:nvSpPr>
      <xdr:spPr>
        <a:xfrm>
          <a:off x="7810500" y="640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8780</xdr:rowOff>
    </xdr:from>
    <xdr:ext cx="469744" cy="259045"/>
    <xdr:sp macro="" textlink="">
      <xdr:nvSpPr>
        <xdr:cNvPr id="319" name="テキスト ボックス 318"/>
        <xdr:cNvSpPr txBox="1"/>
      </xdr:nvSpPr>
      <xdr:spPr>
        <a:xfrm>
          <a:off x="7626427" y="618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164211</xdr:rowOff>
    </xdr:from>
    <xdr:to>
      <xdr:col>10</xdr:col>
      <xdr:colOff>155575</xdr:colOff>
      <xdr:row>37</xdr:row>
      <xdr:rowOff>94361</xdr:rowOff>
    </xdr:to>
    <xdr:sp macro="" textlink="">
      <xdr:nvSpPr>
        <xdr:cNvPr id="320" name="円/楕円 319"/>
        <xdr:cNvSpPr/>
      </xdr:nvSpPr>
      <xdr:spPr>
        <a:xfrm>
          <a:off x="6921500" y="633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85488</xdr:rowOff>
    </xdr:from>
    <xdr:ext cx="469744" cy="259045"/>
    <xdr:sp macro="" textlink="">
      <xdr:nvSpPr>
        <xdr:cNvPr id="321" name="テキスト ボックス 320"/>
        <xdr:cNvSpPr txBox="1"/>
      </xdr:nvSpPr>
      <xdr:spPr>
        <a:xfrm>
          <a:off x="6737427" y="642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3184</xdr:rowOff>
    </xdr:from>
    <xdr:to>
      <xdr:col>15</xdr:col>
      <xdr:colOff>180975</xdr:colOff>
      <xdr:row>59</xdr:row>
      <xdr:rowOff>19776</xdr:rowOff>
    </xdr:to>
    <xdr:cxnSp macro="">
      <xdr:nvCxnSpPr>
        <xdr:cNvPr id="352" name="直線コネクタ 351"/>
        <xdr:cNvCxnSpPr/>
      </xdr:nvCxnSpPr>
      <xdr:spPr>
        <a:xfrm flipV="1">
          <a:off x="9639300" y="10118734"/>
          <a:ext cx="838200" cy="1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105225</xdr:rowOff>
    </xdr:from>
    <xdr:ext cx="534377" cy="259045"/>
    <xdr:sp macro="" textlink="">
      <xdr:nvSpPr>
        <xdr:cNvPr id="353" name="農林水産業費平均値テキスト"/>
        <xdr:cNvSpPr txBox="1"/>
      </xdr:nvSpPr>
      <xdr:spPr>
        <a:xfrm>
          <a:off x="10528300" y="100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19776</xdr:rowOff>
    </xdr:from>
    <xdr:to>
      <xdr:col>14</xdr:col>
      <xdr:colOff>28575</xdr:colOff>
      <xdr:row>59</xdr:row>
      <xdr:rowOff>31614</xdr:rowOff>
    </xdr:to>
    <xdr:cxnSp macro="">
      <xdr:nvCxnSpPr>
        <xdr:cNvPr id="355" name="直線コネクタ 354"/>
        <xdr:cNvCxnSpPr/>
      </xdr:nvCxnSpPr>
      <xdr:spPr>
        <a:xfrm flipV="1">
          <a:off x="8750300" y="10135326"/>
          <a:ext cx="889000" cy="1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94066</xdr:rowOff>
    </xdr:from>
    <xdr:ext cx="534377" cy="259045"/>
    <xdr:sp macro="" textlink="">
      <xdr:nvSpPr>
        <xdr:cNvPr id="357" name="テキスト ボックス 356"/>
        <xdr:cNvSpPr txBox="1"/>
      </xdr:nvSpPr>
      <xdr:spPr>
        <a:xfrm>
          <a:off x="9372111" y="1020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31614</xdr:rowOff>
    </xdr:from>
    <xdr:to>
      <xdr:col>12</xdr:col>
      <xdr:colOff>511175</xdr:colOff>
      <xdr:row>59</xdr:row>
      <xdr:rowOff>32507</xdr:rowOff>
    </xdr:to>
    <xdr:cxnSp macro="">
      <xdr:nvCxnSpPr>
        <xdr:cNvPr id="358" name="直線コネクタ 357"/>
        <xdr:cNvCxnSpPr/>
      </xdr:nvCxnSpPr>
      <xdr:spPr>
        <a:xfrm flipV="1">
          <a:off x="7861300" y="10147164"/>
          <a:ext cx="889000" cy="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95422</xdr:rowOff>
    </xdr:from>
    <xdr:ext cx="534377" cy="259045"/>
    <xdr:sp macro="" textlink="">
      <xdr:nvSpPr>
        <xdr:cNvPr id="360" name="テキスト ボックス 359"/>
        <xdr:cNvSpPr txBox="1"/>
      </xdr:nvSpPr>
      <xdr:spPr>
        <a:xfrm>
          <a:off x="8483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23454</xdr:rowOff>
    </xdr:from>
    <xdr:to>
      <xdr:col>11</xdr:col>
      <xdr:colOff>307975</xdr:colOff>
      <xdr:row>59</xdr:row>
      <xdr:rowOff>32507</xdr:rowOff>
    </xdr:to>
    <xdr:cxnSp macro="">
      <xdr:nvCxnSpPr>
        <xdr:cNvPr id="361" name="直線コネクタ 360"/>
        <xdr:cNvCxnSpPr/>
      </xdr:nvCxnSpPr>
      <xdr:spPr>
        <a:xfrm>
          <a:off x="6972300" y="10139004"/>
          <a:ext cx="8890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100004</xdr:rowOff>
    </xdr:from>
    <xdr:ext cx="534377" cy="259045"/>
    <xdr:sp macro="" textlink="">
      <xdr:nvSpPr>
        <xdr:cNvPr id="363" name="テキスト ボックス 362"/>
        <xdr:cNvSpPr txBox="1"/>
      </xdr:nvSpPr>
      <xdr:spPr>
        <a:xfrm>
          <a:off x="7594111" y="10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100311</xdr:rowOff>
    </xdr:from>
    <xdr:ext cx="534377" cy="259045"/>
    <xdr:sp macro="" textlink="">
      <xdr:nvSpPr>
        <xdr:cNvPr id="365" name="テキスト ボックス 364"/>
        <xdr:cNvSpPr txBox="1"/>
      </xdr:nvSpPr>
      <xdr:spPr>
        <a:xfrm>
          <a:off x="6705111" y="102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123834</xdr:rowOff>
    </xdr:from>
    <xdr:to>
      <xdr:col>15</xdr:col>
      <xdr:colOff>231775</xdr:colOff>
      <xdr:row>59</xdr:row>
      <xdr:rowOff>53984</xdr:rowOff>
    </xdr:to>
    <xdr:sp macro="" textlink="">
      <xdr:nvSpPr>
        <xdr:cNvPr id="371" name="円/楕円 370"/>
        <xdr:cNvSpPr/>
      </xdr:nvSpPr>
      <xdr:spPr>
        <a:xfrm>
          <a:off x="10426700" y="1006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83211</xdr:rowOff>
    </xdr:from>
    <xdr:ext cx="534377" cy="259045"/>
    <xdr:sp macro="" textlink="">
      <xdr:nvSpPr>
        <xdr:cNvPr id="372" name="農林水産業費該当値テキスト"/>
        <xdr:cNvSpPr txBox="1"/>
      </xdr:nvSpPr>
      <xdr:spPr>
        <a:xfrm>
          <a:off x="10528300" y="985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29,303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140426</xdr:rowOff>
    </xdr:from>
    <xdr:to>
      <xdr:col>14</xdr:col>
      <xdr:colOff>79375</xdr:colOff>
      <xdr:row>59</xdr:row>
      <xdr:rowOff>70576</xdr:rowOff>
    </xdr:to>
    <xdr:sp macro="" textlink="">
      <xdr:nvSpPr>
        <xdr:cNvPr id="373" name="円/楕円 372"/>
        <xdr:cNvSpPr/>
      </xdr:nvSpPr>
      <xdr:spPr>
        <a:xfrm>
          <a:off x="9588500" y="1008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87103</xdr:rowOff>
    </xdr:from>
    <xdr:ext cx="534377" cy="259045"/>
    <xdr:sp macro="" textlink="">
      <xdr:nvSpPr>
        <xdr:cNvPr id="374" name="テキスト ボックス 373"/>
        <xdr:cNvSpPr txBox="1"/>
      </xdr:nvSpPr>
      <xdr:spPr>
        <a:xfrm>
          <a:off x="9372111" y="98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24,222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152264</xdr:rowOff>
    </xdr:from>
    <xdr:to>
      <xdr:col>12</xdr:col>
      <xdr:colOff>561975</xdr:colOff>
      <xdr:row>59</xdr:row>
      <xdr:rowOff>82414</xdr:rowOff>
    </xdr:to>
    <xdr:sp macro="" textlink="">
      <xdr:nvSpPr>
        <xdr:cNvPr id="375" name="円/楕円 374"/>
        <xdr:cNvSpPr/>
      </xdr:nvSpPr>
      <xdr:spPr>
        <a:xfrm>
          <a:off x="8699500" y="1009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98941</xdr:rowOff>
    </xdr:from>
    <xdr:ext cx="534377" cy="259045"/>
    <xdr:sp macro="" textlink="">
      <xdr:nvSpPr>
        <xdr:cNvPr id="376" name="テキスト ボックス 375"/>
        <xdr:cNvSpPr txBox="1"/>
      </xdr:nvSpPr>
      <xdr:spPr>
        <a:xfrm>
          <a:off x="8483111" y="987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20,597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153157</xdr:rowOff>
    </xdr:from>
    <xdr:to>
      <xdr:col>11</xdr:col>
      <xdr:colOff>358775</xdr:colOff>
      <xdr:row>59</xdr:row>
      <xdr:rowOff>83307</xdr:rowOff>
    </xdr:to>
    <xdr:sp macro="" textlink="">
      <xdr:nvSpPr>
        <xdr:cNvPr id="377" name="円/楕円 376"/>
        <xdr:cNvSpPr/>
      </xdr:nvSpPr>
      <xdr:spPr>
        <a:xfrm>
          <a:off x="7810500" y="1009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99834</xdr:rowOff>
    </xdr:from>
    <xdr:ext cx="534377" cy="259045"/>
    <xdr:sp macro="" textlink="">
      <xdr:nvSpPr>
        <xdr:cNvPr id="378" name="テキスト ボックス 377"/>
        <xdr:cNvSpPr txBox="1"/>
      </xdr:nvSpPr>
      <xdr:spPr>
        <a:xfrm>
          <a:off x="7594111" y="987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20,324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144104</xdr:rowOff>
    </xdr:from>
    <xdr:to>
      <xdr:col>10</xdr:col>
      <xdr:colOff>155575</xdr:colOff>
      <xdr:row>59</xdr:row>
      <xdr:rowOff>74254</xdr:rowOff>
    </xdr:to>
    <xdr:sp macro="" textlink="">
      <xdr:nvSpPr>
        <xdr:cNvPr id="379" name="円/楕円 378"/>
        <xdr:cNvSpPr/>
      </xdr:nvSpPr>
      <xdr:spPr>
        <a:xfrm>
          <a:off x="6921500" y="100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90781</xdr:rowOff>
    </xdr:from>
    <xdr:ext cx="534377" cy="259045"/>
    <xdr:sp macro="" textlink="">
      <xdr:nvSpPr>
        <xdr:cNvPr id="380" name="テキスト ボックス 379"/>
        <xdr:cNvSpPr txBox="1"/>
      </xdr:nvSpPr>
      <xdr:spPr>
        <a:xfrm>
          <a:off x="6705111" y="986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108938</xdr:rowOff>
    </xdr:from>
    <xdr:to>
      <xdr:col>15</xdr:col>
      <xdr:colOff>180975</xdr:colOff>
      <xdr:row>78</xdr:row>
      <xdr:rowOff>117951</xdr:rowOff>
    </xdr:to>
    <xdr:cxnSp macro="">
      <xdr:nvCxnSpPr>
        <xdr:cNvPr id="411" name="直線コネクタ 410"/>
        <xdr:cNvCxnSpPr/>
      </xdr:nvCxnSpPr>
      <xdr:spPr>
        <a:xfrm flipV="1">
          <a:off x="9639300" y="13482038"/>
          <a:ext cx="8382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135715</xdr:rowOff>
    </xdr:from>
    <xdr:ext cx="534377" cy="259045"/>
    <xdr:sp macro="" textlink="">
      <xdr:nvSpPr>
        <xdr:cNvPr id="412" name="商工費平均値テキスト"/>
        <xdr:cNvSpPr txBox="1"/>
      </xdr:nvSpPr>
      <xdr:spPr>
        <a:xfrm>
          <a:off x="10528300" y="12994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117951</xdr:rowOff>
    </xdr:from>
    <xdr:to>
      <xdr:col>14</xdr:col>
      <xdr:colOff>28575</xdr:colOff>
      <xdr:row>78</xdr:row>
      <xdr:rowOff>129184</xdr:rowOff>
    </xdr:to>
    <xdr:cxnSp macro="">
      <xdr:nvCxnSpPr>
        <xdr:cNvPr id="414" name="直線コネクタ 413"/>
        <xdr:cNvCxnSpPr/>
      </xdr:nvCxnSpPr>
      <xdr:spPr>
        <a:xfrm flipV="1">
          <a:off x="8750300" y="13491051"/>
          <a:ext cx="889000" cy="1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42663</xdr:rowOff>
    </xdr:from>
    <xdr:ext cx="469744" cy="259045"/>
    <xdr:sp macro="" textlink="">
      <xdr:nvSpPr>
        <xdr:cNvPr id="416" name="テキスト ボックス 415"/>
        <xdr:cNvSpPr txBox="1"/>
      </xdr:nvSpPr>
      <xdr:spPr>
        <a:xfrm>
          <a:off x="9404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36471</xdr:rowOff>
    </xdr:from>
    <xdr:to>
      <xdr:col>12</xdr:col>
      <xdr:colOff>511175</xdr:colOff>
      <xdr:row>78</xdr:row>
      <xdr:rowOff>129184</xdr:rowOff>
    </xdr:to>
    <xdr:cxnSp macro="">
      <xdr:nvCxnSpPr>
        <xdr:cNvPr id="417" name="直線コネクタ 416"/>
        <xdr:cNvCxnSpPr/>
      </xdr:nvCxnSpPr>
      <xdr:spPr>
        <a:xfrm>
          <a:off x="7861300" y="13409571"/>
          <a:ext cx="889000" cy="9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56053</xdr:rowOff>
    </xdr:from>
    <xdr:ext cx="469744" cy="259045"/>
    <xdr:sp macro="" textlink="">
      <xdr:nvSpPr>
        <xdr:cNvPr id="419" name="テキスト ボックス 418"/>
        <xdr:cNvSpPr txBox="1"/>
      </xdr:nvSpPr>
      <xdr:spPr>
        <a:xfrm>
          <a:off x="8515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36471</xdr:rowOff>
    </xdr:from>
    <xdr:to>
      <xdr:col>11</xdr:col>
      <xdr:colOff>307975</xdr:colOff>
      <xdr:row>78</xdr:row>
      <xdr:rowOff>100577</xdr:rowOff>
    </xdr:to>
    <xdr:cxnSp macro="">
      <xdr:nvCxnSpPr>
        <xdr:cNvPr id="420" name="直線コネクタ 419"/>
        <xdr:cNvCxnSpPr/>
      </xdr:nvCxnSpPr>
      <xdr:spPr>
        <a:xfrm flipV="1">
          <a:off x="6972300" y="13409571"/>
          <a:ext cx="889000" cy="6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69541</xdr:rowOff>
    </xdr:from>
    <xdr:ext cx="469744" cy="259045"/>
    <xdr:sp macro="" textlink="">
      <xdr:nvSpPr>
        <xdr:cNvPr id="422" name="テキスト ボックス 421"/>
        <xdr:cNvSpPr txBox="1"/>
      </xdr:nvSpPr>
      <xdr:spPr>
        <a:xfrm>
          <a:off x="7626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59841</xdr:rowOff>
    </xdr:from>
    <xdr:ext cx="469744" cy="259045"/>
    <xdr:sp macro="" textlink="">
      <xdr:nvSpPr>
        <xdr:cNvPr id="424" name="テキスト ボックス 423"/>
        <xdr:cNvSpPr txBox="1"/>
      </xdr:nvSpPr>
      <xdr:spPr>
        <a:xfrm>
          <a:off x="6737427" y="130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58138</xdr:rowOff>
    </xdr:from>
    <xdr:to>
      <xdr:col>15</xdr:col>
      <xdr:colOff>231775</xdr:colOff>
      <xdr:row>78</xdr:row>
      <xdr:rowOff>159738</xdr:rowOff>
    </xdr:to>
    <xdr:sp macro="" textlink="">
      <xdr:nvSpPr>
        <xdr:cNvPr id="430" name="円/楕円 429"/>
        <xdr:cNvSpPr/>
      </xdr:nvSpPr>
      <xdr:spPr>
        <a:xfrm>
          <a:off x="10426700" y="1343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144515</xdr:rowOff>
    </xdr:from>
    <xdr:ext cx="469744" cy="259045"/>
    <xdr:sp macro="" textlink="">
      <xdr:nvSpPr>
        <xdr:cNvPr id="431" name="商工費該当値テキスト"/>
        <xdr:cNvSpPr txBox="1"/>
      </xdr:nvSpPr>
      <xdr:spPr>
        <a:xfrm>
          <a:off x="10528300" y="1334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67151</xdr:rowOff>
    </xdr:from>
    <xdr:to>
      <xdr:col>14</xdr:col>
      <xdr:colOff>79375</xdr:colOff>
      <xdr:row>78</xdr:row>
      <xdr:rowOff>168751</xdr:rowOff>
    </xdr:to>
    <xdr:sp macro="" textlink="">
      <xdr:nvSpPr>
        <xdr:cNvPr id="432" name="円/楕円 431"/>
        <xdr:cNvSpPr/>
      </xdr:nvSpPr>
      <xdr:spPr>
        <a:xfrm>
          <a:off x="9588500" y="1344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159878</xdr:rowOff>
    </xdr:from>
    <xdr:ext cx="469744" cy="259045"/>
    <xdr:sp macro="" textlink="">
      <xdr:nvSpPr>
        <xdr:cNvPr id="433" name="テキスト ボックス 432"/>
        <xdr:cNvSpPr txBox="1"/>
      </xdr:nvSpPr>
      <xdr:spPr>
        <a:xfrm>
          <a:off x="9404427" y="1353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78384</xdr:rowOff>
    </xdr:from>
    <xdr:to>
      <xdr:col>12</xdr:col>
      <xdr:colOff>561975</xdr:colOff>
      <xdr:row>79</xdr:row>
      <xdr:rowOff>8534</xdr:rowOff>
    </xdr:to>
    <xdr:sp macro="" textlink="">
      <xdr:nvSpPr>
        <xdr:cNvPr id="434" name="円/楕円 433"/>
        <xdr:cNvSpPr/>
      </xdr:nvSpPr>
      <xdr:spPr>
        <a:xfrm>
          <a:off x="8699500" y="134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171111</xdr:rowOff>
    </xdr:from>
    <xdr:ext cx="469744" cy="259045"/>
    <xdr:sp macro="" textlink="">
      <xdr:nvSpPr>
        <xdr:cNvPr id="435" name="テキスト ボックス 434"/>
        <xdr:cNvSpPr txBox="1"/>
      </xdr:nvSpPr>
      <xdr:spPr>
        <a:xfrm>
          <a:off x="8515427" y="1354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157121</xdr:rowOff>
    </xdr:from>
    <xdr:to>
      <xdr:col>11</xdr:col>
      <xdr:colOff>358775</xdr:colOff>
      <xdr:row>78</xdr:row>
      <xdr:rowOff>87271</xdr:rowOff>
    </xdr:to>
    <xdr:sp macro="" textlink="">
      <xdr:nvSpPr>
        <xdr:cNvPr id="436" name="円/楕円 435"/>
        <xdr:cNvSpPr/>
      </xdr:nvSpPr>
      <xdr:spPr>
        <a:xfrm>
          <a:off x="7810500" y="1335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78398</xdr:rowOff>
    </xdr:from>
    <xdr:ext cx="469744" cy="259045"/>
    <xdr:sp macro="" textlink="">
      <xdr:nvSpPr>
        <xdr:cNvPr id="437" name="テキスト ボックス 436"/>
        <xdr:cNvSpPr txBox="1"/>
      </xdr:nvSpPr>
      <xdr:spPr>
        <a:xfrm>
          <a:off x="7626427" y="13451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49777</xdr:rowOff>
    </xdr:from>
    <xdr:to>
      <xdr:col>10</xdr:col>
      <xdr:colOff>155575</xdr:colOff>
      <xdr:row>78</xdr:row>
      <xdr:rowOff>151377</xdr:rowOff>
    </xdr:to>
    <xdr:sp macro="" textlink="">
      <xdr:nvSpPr>
        <xdr:cNvPr id="438" name="円/楕円 437"/>
        <xdr:cNvSpPr/>
      </xdr:nvSpPr>
      <xdr:spPr>
        <a:xfrm>
          <a:off x="6921500" y="1342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142504</xdr:rowOff>
    </xdr:from>
    <xdr:ext cx="469744" cy="259045"/>
    <xdr:sp macro="" textlink="">
      <xdr:nvSpPr>
        <xdr:cNvPr id="439" name="テキスト ボックス 438"/>
        <xdr:cNvSpPr txBox="1"/>
      </xdr:nvSpPr>
      <xdr:spPr>
        <a:xfrm>
          <a:off x="6737427" y="1351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124578</xdr:rowOff>
    </xdr:from>
    <xdr:to>
      <xdr:col>15</xdr:col>
      <xdr:colOff>180975</xdr:colOff>
      <xdr:row>98</xdr:row>
      <xdr:rowOff>139364</xdr:rowOff>
    </xdr:to>
    <xdr:cxnSp macro="">
      <xdr:nvCxnSpPr>
        <xdr:cNvPr id="468" name="直線コネクタ 467"/>
        <xdr:cNvCxnSpPr/>
      </xdr:nvCxnSpPr>
      <xdr:spPr>
        <a:xfrm>
          <a:off x="9639300" y="16926678"/>
          <a:ext cx="838200" cy="1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9"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124578</xdr:rowOff>
    </xdr:from>
    <xdr:to>
      <xdr:col>14</xdr:col>
      <xdr:colOff>28575</xdr:colOff>
      <xdr:row>98</xdr:row>
      <xdr:rowOff>133214</xdr:rowOff>
    </xdr:to>
    <xdr:cxnSp macro="">
      <xdr:nvCxnSpPr>
        <xdr:cNvPr id="471" name="直線コネクタ 470"/>
        <xdr:cNvCxnSpPr/>
      </xdr:nvCxnSpPr>
      <xdr:spPr>
        <a:xfrm flipV="1">
          <a:off x="8750300" y="16926678"/>
          <a:ext cx="889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168322</xdr:rowOff>
    </xdr:from>
    <xdr:ext cx="534377" cy="259045"/>
    <xdr:sp macro="" textlink="">
      <xdr:nvSpPr>
        <xdr:cNvPr id="473" name="テキスト ボックス 472"/>
        <xdr:cNvSpPr txBox="1"/>
      </xdr:nvSpPr>
      <xdr:spPr>
        <a:xfrm>
          <a:off x="9372111" y="169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122022</xdr:rowOff>
    </xdr:from>
    <xdr:to>
      <xdr:col>12</xdr:col>
      <xdr:colOff>511175</xdr:colOff>
      <xdr:row>98</xdr:row>
      <xdr:rowOff>133214</xdr:rowOff>
    </xdr:to>
    <xdr:cxnSp macro="">
      <xdr:nvCxnSpPr>
        <xdr:cNvPr id="474" name="直線コネクタ 473"/>
        <xdr:cNvCxnSpPr/>
      </xdr:nvCxnSpPr>
      <xdr:spPr>
        <a:xfrm>
          <a:off x="7861300" y="16924122"/>
          <a:ext cx="889000" cy="1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19322</xdr:rowOff>
    </xdr:from>
    <xdr:ext cx="534377" cy="259045"/>
    <xdr:sp macro="" textlink="">
      <xdr:nvSpPr>
        <xdr:cNvPr id="476" name="テキスト ボックス 475"/>
        <xdr:cNvSpPr txBox="1"/>
      </xdr:nvSpPr>
      <xdr:spPr>
        <a:xfrm>
          <a:off x="8483111" y="166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92889</xdr:rowOff>
    </xdr:from>
    <xdr:to>
      <xdr:col>11</xdr:col>
      <xdr:colOff>307975</xdr:colOff>
      <xdr:row>98</xdr:row>
      <xdr:rowOff>122022</xdr:rowOff>
    </xdr:to>
    <xdr:cxnSp macro="">
      <xdr:nvCxnSpPr>
        <xdr:cNvPr id="477" name="直線コネクタ 476"/>
        <xdr:cNvCxnSpPr/>
      </xdr:nvCxnSpPr>
      <xdr:spPr>
        <a:xfrm>
          <a:off x="6972300" y="16894989"/>
          <a:ext cx="889000" cy="2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6796</xdr:rowOff>
    </xdr:from>
    <xdr:ext cx="534377" cy="259045"/>
    <xdr:sp macro="" textlink="">
      <xdr:nvSpPr>
        <xdr:cNvPr id="479" name="テキスト ボックス 478"/>
        <xdr:cNvSpPr txBox="1"/>
      </xdr:nvSpPr>
      <xdr:spPr>
        <a:xfrm>
          <a:off x="7594111" y="1698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4630</xdr:rowOff>
    </xdr:from>
    <xdr:ext cx="534377" cy="259045"/>
    <xdr:sp macro="" textlink="">
      <xdr:nvSpPr>
        <xdr:cNvPr id="481" name="テキスト ボックス 480"/>
        <xdr:cNvSpPr txBox="1"/>
      </xdr:nvSpPr>
      <xdr:spPr>
        <a:xfrm>
          <a:off x="6705111" y="169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88564</xdr:rowOff>
    </xdr:from>
    <xdr:to>
      <xdr:col>15</xdr:col>
      <xdr:colOff>231775</xdr:colOff>
      <xdr:row>99</xdr:row>
      <xdr:rowOff>18714</xdr:rowOff>
    </xdr:to>
    <xdr:sp macro="" textlink="">
      <xdr:nvSpPr>
        <xdr:cNvPr id="487" name="円/楕円 486"/>
        <xdr:cNvSpPr/>
      </xdr:nvSpPr>
      <xdr:spPr>
        <a:xfrm>
          <a:off x="10426700" y="1689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25969</xdr:rowOff>
    </xdr:from>
    <xdr:ext cx="534377" cy="259045"/>
    <xdr:sp macro="" textlink="">
      <xdr:nvSpPr>
        <xdr:cNvPr id="488" name="土木費該当値テキスト"/>
        <xdr:cNvSpPr txBox="1"/>
      </xdr:nvSpPr>
      <xdr:spPr>
        <a:xfrm>
          <a:off x="10528300" y="1682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40,177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73778</xdr:rowOff>
    </xdr:from>
    <xdr:to>
      <xdr:col>14</xdr:col>
      <xdr:colOff>79375</xdr:colOff>
      <xdr:row>99</xdr:row>
      <xdr:rowOff>3928</xdr:rowOff>
    </xdr:to>
    <xdr:sp macro="" textlink="">
      <xdr:nvSpPr>
        <xdr:cNvPr id="489" name="円/楕円 488"/>
        <xdr:cNvSpPr/>
      </xdr:nvSpPr>
      <xdr:spPr>
        <a:xfrm>
          <a:off x="9588500" y="1687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20455</xdr:rowOff>
    </xdr:from>
    <xdr:ext cx="534377" cy="259045"/>
    <xdr:sp macro="" textlink="">
      <xdr:nvSpPr>
        <xdr:cNvPr id="490" name="テキスト ボックス 489"/>
        <xdr:cNvSpPr txBox="1"/>
      </xdr:nvSpPr>
      <xdr:spPr>
        <a:xfrm>
          <a:off x="9372111" y="1665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47,938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82414</xdr:rowOff>
    </xdr:from>
    <xdr:to>
      <xdr:col>12</xdr:col>
      <xdr:colOff>561975</xdr:colOff>
      <xdr:row>99</xdr:row>
      <xdr:rowOff>12564</xdr:rowOff>
    </xdr:to>
    <xdr:sp macro="" textlink="">
      <xdr:nvSpPr>
        <xdr:cNvPr id="491" name="円/楕円 490"/>
        <xdr:cNvSpPr/>
      </xdr:nvSpPr>
      <xdr:spPr>
        <a:xfrm>
          <a:off x="8699500" y="1688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3691</xdr:rowOff>
    </xdr:from>
    <xdr:ext cx="534377" cy="259045"/>
    <xdr:sp macro="" textlink="">
      <xdr:nvSpPr>
        <xdr:cNvPr id="492" name="テキスト ボックス 491"/>
        <xdr:cNvSpPr txBox="1"/>
      </xdr:nvSpPr>
      <xdr:spPr>
        <a:xfrm>
          <a:off x="8483111" y="1697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43,405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71222</xdr:rowOff>
    </xdr:from>
    <xdr:to>
      <xdr:col>11</xdr:col>
      <xdr:colOff>358775</xdr:colOff>
      <xdr:row>99</xdr:row>
      <xdr:rowOff>1372</xdr:rowOff>
    </xdr:to>
    <xdr:sp macro="" textlink="">
      <xdr:nvSpPr>
        <xdr:cNvPr id="493" name="円/楕円 492"/>
        <xdr:cNvSpPr/>
      </xdr:nvSpPr>
      <xdr:spPr>
        <a:xfrm>
          <a:off x="7810500" y="168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17899</xdr:rowOff>
    </xdr:from>
    <xdr:ext cx="534377" cy="259045"/>
    <xdr:sp macro="" textlink="">
      <xdr:nvSpPr>
        <xdr:cNvPr id="494" name="テキスト ボックス 493"/>
        <xdr:cNvSpPr txBox="1"/>
      </xdr:nvSpPr>
      <xdr:spPr>
        <a:xfrm>
          <a:off x="7594111" y="1664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49,280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42089</xdr:rowOff>
    </xdr:from>
    <xdr:to>
      <xdr:col>10</xdr:col>
      <xdr:colOff>155575</xdr:colOff>
      <xdr:row>98</xdr:row>
      <xdr:rowOff>143689</xdr:rowOff>
    </xdr:to>
    <xdr:sp macro="" textlink="">
      <xdr:nvSpPr>
        <xdr:cNvPr id="495" name="円/楕円 494"/>
        <xdr:cNvSpPr/>
      </xdr:nvSpPr>
      <xdr:spPr>
        <a:xfrm>
          <a:off x="6921500" y="1684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160216</xdr:rowOff>
    </xdr:from>
    <xdr:ext cx="534377" cy="259045"/>
    <xdr:sp macro="" textlink="">
      <xdr:nvSpPr>
        <xdr:cNvPr id="496" name="テキスト ボックス 495"/>
        <xdr:cNvSpPr txBox="1"/>
      </xdr:nvSpPr>
      <xdr:spPr>
        <a:xfrm>
          <a:off x="6705111" y="166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44907</xdr:rowOff>
    </xdr:from>
    <xdr:to>
      <xdr:col>23</xdr:col>
      <xdr:colOff>517525</xdr:colOff>
      <xdr:row>37</xdr:row>
      <xdr:rowOff>54947</xdr:rowOff>
    </xdr:to>
    <xdr:cxnSp macro="">
      <xdr:nvCxnSpPr>
        <xdr:cNvPr id="525" name="直線コネクタ 524"/>
        <xdr:cNvCxnSpPr/>
      </xdr:nvCxnSpPr>
      <xdr:spPr>
        <a:xfrm>
          <a:off x="15481300" y="6388557"/>
          <a:ext cx="838200" cy="1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150601</xdr:rowOff>
    </xdr:from>
    <xdr:ext cx="534377" cy="259045"/>
    <xdr:sp macro="" textlink="">
      <xdr:nvSpPr>
        <xdr:cNvPr id="526" name="消防費平均値テキスト"/>
        <xdr:cNvSpPr txBox="1"/>
      </xdr:nvSpPr>
      <xdr:spPr>
        <a:xfrm>
          <a:off x="16370300" y="6151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118440</xdr:rowOff>
    </xdr:from>
    <xdr:to>
      <xdr:col>22</xdr:col>
      <xdr:colOff>365125</xdr:colOff>
      <xdr:row>37</xdr:row>
      <xdr:rowOff>44907</xdr:rowOff>
    </xdr:to>
    <xdr:cxnSp macro="">
      <xdr:nvCxnSpPr>
        <xdr:cNvPr id="528" name="直線コネクタ 527"/>
        <xdr:cNvCxnSpPr/>
      </xdr:nvCxnSpPr>
      <xdr:spPr>
        <a:xfrm>
          <a:off x="14592300" y="6290640"/>
          <a:ext cx="889000" cy="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100512</xdr:rowOff>
    </xdr:from>
    <xdr:ext cx="534377" cy="259045"/>
    <xdr:sp macro="" textlink="">
      <xdr:nvSpPr>
        <xdr:cNvPr id="530" name="テキスト ボックス 529"/>
        <xdr:cNvSpPr txBox="1"/>
      </xdr:nvSpPr>
      <xdr:spPr>
        <a:xfrm>
          <a:off x="15214111" y="6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118440</xdr:rowOff>
    </xdr:from>
    <xdr:to>
      <xdr:col>21</xdr:col>
      <xdr:colOff>161925</xdr:colOff>
      <xdr:row>37</xdr:row>
      <xdr:rowOff>60814</xdr:rowOff>
    </xdr:to>
    <xdr:cxnSp macro="">
      <xdr:nvCxnSpPr>
        <xdr:cNvPr id="531" name="直線コネクタ 530"/>
        <xdr:cNvCxnSpPr/>
      </xdr:nvCxnSpPr>
      <xdr:spPr>
        <a:xfrm flipV="1">
          <a:off x="13703300" y="6290640"/>
          <a:ext cx="889000" cy="11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112342</xdr:rowOff>
    </xdr:from>
    <xdr:ext cx="534377" cy="259045"/>
    <xdr:sp macro="" textlink="">
      <xdr:nvSpPr>
        <xdr:cNvPr id="533" name="テキスト ボックス 532"/>
        <xdr:cNvSpPr txBox="1"/>
      </xdr:nvSpPr>
      <xdr:spPr>
        <a:xfrm>
          <a:off x="14325111" y="64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166999</xdr:rowOff>
    </xdr:from>
    <xdr:to>
      <xdr:col>19</xdr:col>
      <xdr:colOff>644525</xdr:colOff>
      <xdr:row>37</xdr:row>
      <xdr:rowOff>60814</xdr:rowOff>
    </xdr:to>
    <xdr:cxnSp macro="">
      <xdr:nvCxnSpPr>
        <xdr:cNvPr id="534" name="直線コネクタ 533"/>
        <xdr:cNvCxnSpPr/>
      </xdr:nvCxnSpPr>
      <xdr:spPr>
        <a:xfrm>
          <a:off x="12814300" y="5996299"/>
          <a:ext cx="889000" cy="40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127620</xdr:rowOff>
    </xdr:from>
    <xdr:ext cx="534377" cy="259045"/>
    <xdr:sp macro="" textlink="">
      <xdr:nvSpPr>
        <xdr:cNvPr id="536" name="テキスト ボックス 535"/>
        <xdr:cNvSpPr txBox="1"/>
      </xdr:nvSpPr>
      <xdr:spPr>
        <a:xfrm>
          <a:off x="13436111" y="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133221</xdr:rowOff>
    </xdr:from>
    <xdr:ext cx="534377" cy="259045"/>
    <xdr:sp macro="" textlink="">
      <xdr:nvSpPr>
        <xdr:cNvPr id="538" name="テキスト ボックス 537"/>
        <xdr:cNvSpPr txBox="1"/>
      </xdr:nvSpPr>
      <xdr:spPr>
        <a:xfrm>
          <a:off x="12547111" y="64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4147</xdr:rowOff>
    </xdr:from>
    <xdr:to>
      <xdr:col>23</xdr:col>
      <xdr:colOff>568325</xdr:colOff>
      <xdr:row>37</xdr:row>
      <xdr:rowOff>105747</xdr:rowOff>
    </xdr:to>
    <xdr:sp macro="" textlink="">
      <xdr:nvSpPr>
        <xdr:cNvPr id="544" name="円/楕円 543"/>
        <xdr:cNvSpPr/>
      </xdr:nvSpPr>
      <xdr:spPr>
        <a:xfrm>
          <a:off x="16268700" y="634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154024</xdr:rowOff>
    </xdr:from>
    <xdr:ext cx="534377" cy="259045"/>
    <xdr:sp macro="" textlink="">
      <xdr:nvSpPr>
        <xdr:cNvPr id="545" name="消防費該当値テキスト"/>
        <xdr:cNvSpPr txBox="1"/>
      </xdr:nvSpPr>
      <xdr:spPr>
        <a:xfrm>
          <a:off x="16370300" y="632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17,449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165557</xdr:rowOff>
    </xdr:from>
    <xdr:to>
      <xdr:col>22</xdr:col>
      <xdr:colOff>415925</xdr:colOff>
      <xdr:row>37</xdr:row>
      <xdr:rowOff>95707</xdr:rowOff>
    </xdr:to>
    <xdr:sp macro="" textlink="">
      <xdr:nvSpPr>
        <xdr:cNvPr id="546" name="円/楕円 545"/>
        <xdr:cNvSpPr/>
      </xdr:nvSpPr>
      <xdr:spPr>
        <a:xfrm>
          <a:off x="15430500" y="63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112234</xdr:rowOff>
    </xdr:from>
    <xdr:ext cx="534377" cy="259045"/>
    <xdr:sp macro="" textlink="">
      <xdr:nvSpPr>
        <xdr:cNvPr id="547" name="テキスト ボックス 546"/>
        <xdr:cNvSpPr txBox="1"/>
      </xdr:nvSpPr>
      <xdr:spPr>
        <a:xfrm>
          <a:off x="15214111" y="611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17,976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67640</xdr:rowOff>
    </xdr:from>
    <xdr:to>
      <xdr:col>21</xdr:col>
      <xdr:colOff>212725</xdr:colOff>
      <xdr:row>36</xdr:row>
      <xdr:rowOff>169240</xdr:rowOff>
    </xdr:to>
    <xdr:sp macro="" textlink="">
      <xdr:nvSpPr>
        <xdr:cNvPr id="548" name="円/楕円 547"/>
        <xdr:cNvSpPr/>
      </xdr:nvSpPr>
      <xdr:spPr>
        <a:xfrm>
          <a:off x="14541500" y="62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14317</xdr:rowOff>
    </xdr:from>
    <xdr:ext cx="534377" cy="259045"/>
    <xdr:sp macro="" textlink="">
      <xdr:nvSpPr>
        <xdr:cNvPr id="549" name="テキスト ボックス 548"/>
        <xdr:cNvSpPr txBox="1"/>
      </xdr:nvSpPr>
      <xdr:spPr>
        <a:xfrm>
          <a:off x="14325111" y="60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10014</xdr:rowOff>
    </xdr:from>
    <xdr:to>
      <xdr:col>20</xdr:col>
      <xdr:colOff>9525</xdr:colOff>
      <xdr:row>37</xdr:row>
      <xdr:rowOff>111614</xdr:rowOff>
    </xdr:to>
    <xdr:sp macro="" textlink="">
      <xdr:nvSpPr>
        <xdr:cNvPr id="550" name="円/楕円 549"/>
        <xdr:cNvSpPr/>
      </xdr:nvSpPr>
      <xdr:spPr>
        <a:xfrm>
          <a:off x="13652500" y="635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128141</xdr:rowOff>
    </xdr:from>
    <xdr:ext cx="534377" cy="259045"/>
    <xdr:sp macro="" textlink="">
      <xdr:nvSpPr>
        <xdr:cNvPr id="551" name="テキスト ボックス 550"/>
        <xdr:cNvSpPr txBox="1"/>
      </xdr:nvSpPr>
      <xdr:spPr>
        <a:xfrm>
          <a:off x="13436111" y="61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17,141</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116199</xdr:rowOff>
    </xdr:from>
    <xdr:to>
      <xdr:col>18</xdr:col>
      <xdr:colOff>492125</xdr:colOff>
      <xdr:row>35</xdr:row>
      <xdr:rowOff>46349</xdr:rowOff>
    </xdr:to>
    <xdr:sp macro="" textlink="">
      <xdr:nvSpPr>
        <xdr:cNvPr id="552" name="円/楕円 551"/>
        <xdr:cNvSpPr/>
      </xdr:nvSpPr>
      <xdr:spPr>
        <a:xfrm>
          <a:off x="12763500" y="594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62876</xdr:rowOff>
    </xdr:from>
    <xdr:ext cx="534377" cy="259045"/>
    <xdr:sp macro="" textlink="">
      <xdr:nvSpPr>
        <xdr:cNvPr id="553" name="テキスト ボックス 552"/>
        <xdr:cNvSpPr txBox="1"/>
      </xdr:nvSpPr>
      <xdr:spPr>
        <a:xfrm>
          <a:off x="12547111" y="572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38,567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102895</xdr:rowOff>
    </xdr:from>
    <xdr:to>
      <xdr:col>23</xdr:col>
      <xdr:colOff>517525</xdr:colOff>
      <xdr:row>57</xdr:row>
      <xdr:rowOff>40374</xdr:rowOff>
    </xdr:to>
    <xdr:cxnSp macro="">
      <xdr:nvCxnSpPr>
        <xdr:cNvPr id="583" name="直線コネクタ 582"/>
        <xdr:cNvCxnSpPr/>
      </xdr:nvCxnSpPr>
      <xdr:spPr>
        <a:xfrm>
          <a:off x="15481300" y="9704095"/>
          <a:ext cx="838200" cy="10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112310</xdr:rowOff>
    </xdr:from>
    <xdr:ext cx="534377" cy="259045"/>
    <xdr:sp macro="" textlink="">
      <xdr:nvSpPr>
        <xdr:cNvPr id="584" name="教育費平均値テキスト"/>
        <xdr:cNvSpPr txBox="1"/>
      </xdr:nvSpPr>
      <xdr:spPr>
        <a:xfrm>
          <a:off x="16370300" y="9370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102895</xdr:rowOff>
    </xdr:from>
    <xdr:to>
      <xdr:col>22</xdr:col>
      <xdr:colOff>365125</xdr:colOff>
      <xdr:row>57</xdr:row>
      <xdr:rowOff>105676</xdr:rowOff>
    </xdr:to>
    <xdr:cxnSp macro="">
      <xdr:nvCxnSpPr>
        <xdr:cNvPr id="586" name="直線コネクタ 585"/>
        <xdr:cNvCxnSpPr/>
      </xdr:nvCxnSpPr>
      <xdr:spPr>
        <a:xfrm flipV="1">
          <a:off x="14592300" y="9704095"/>
          <a:ext cx="889000" cy="17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88" name="テキスト ボックス 587"/>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143301</xdr:rowOff>
    </xdr:from>
    <xdr:to>
      <xdr:col>21</xdr:col>
      <xdr:colOff>161925</xdr:colOff>
      <xdr:row>57</xdr:row>
      <xdr:rowOff>105676</xdr:rowOff>
    </xdr:to>
    <xdr:cxnSp macro="">
      <xdr:nvCxnSpPr>
        <xdr:cNvPr id="589" name="直線コネクタ 588"/>
        <xdr:cNvCxnSpPr/>
      </xdr:nvCxnSpPr>
      <xdr:spPr>
        <a:xfrm>
          <a:off x="13703300" y="9401601"/>
          <a:ext cx="889000" cy="47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91" name="テキスト ボックス 590"/>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143301</xdr:rowOff>
    </xdr:from>
    <xdr:to>
      <xdr:col>19</xdr:col>
      <xdr:colOff>644525</xdr:colOff>
      <xdr:row>57</xdr:row>
      <xdr:rowOff>159188</xdr:rowOff>
    </xdr:to>
    <xdr:cxnSp macro="">
      <xdr:nvCxnSpPr>
        <xdr:cNvPr id="592" name="直線コネクタ 591"/>
        <xdr:cNvCxnSpPr/>
      </xdr:nvCxnSpPr>
      <xdr:spPr>
        <a:xfrm flipV="1">
          <a:off x="12814300" y="9401601"/>
          <a:ext cx="889000" cy="53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94" name="テキスト ボックス 593"/>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6" name="テキスト ボックス 595"/>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161024</xdr:rowOff>
    </xdr:from>
    <xdr:to>
      <xdr:col>23</xdr:col>
      <xdr:colOff>568325</xdr:colOff>
      <xdr:row>57</xdr:row>
      <xdr:rowOff>91174</xdr:rowOff>
    </xdr:to>
    <xdr:sp macro="" textlink="">
      <xdr:nvSpPr>
        <xdr:cNvPr id="602" name="円/楕円 601"/>
        <xdr:cNvSpPr/>
      </xdr:nvSpPr>
      <xdr:spPr>
        <a:xfrm>
          <a:off x="16268700" y="976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139451</xdr:rowOff>
    </xdr:from>
    <xdr:ext cx="534377" cy="259045"/>
    <xdr:sp macro="" textlink="">
      <xdr:nvSpPr>
        <xdr:cNvPr id="603" name="教育費該当値テキスト"/>
        <xdr:cNvSpPr txBox="1"/>
      </xdr:nvSpPr>
      <xdr:spPr>
        <a:xfrm>
          <a:off x="16370300" y="97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38,214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52095</xdr:rowOff>
    </xdr:from>
    <xdr:to>
      <xdr:col>22</xdr:col>
      <xdr:colOff>415925</xdr:colOff>
      <xdr:row>56</xdr:row>
      <xdr:rowOff>153695</xdr:rowOff>
    </xdr:to>
    <xdr:sp macro="" textlink="">
      <xdr:nvSpPr>
        <xdr:cNvPr id="604" name="円/楕円 603"/>
        <xdr:cNvSpPr/>
      </xdr:nvSpPr>
      <xdr:spPr>
        <a:xfrm>
          <a:off x="15430500" y="96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144822</xdr:rowOff>
    </xdr:from>
    <xdr:ext cx="534377" cy="259045"/>
    <xdr:sp macro="" textlink="">
      <xdr:nvSpPr>
        <xdr:cNvPr id="605" name="テキスト ボックス 604"/>
        <xdr:cNvSpPr txBox="1"/>
      </xdr:nvSpPr>
      <xdr:spPr>
        <a:xfrm>
          <a:off x="15214111" y="974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43,932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54876</xdr:rowOff>
    </xdr:from>
    <xdr:to>
      <xdr:col>21</xdr:col>
      <xdr:colOff>212725</xdr:colOff>
      <xdr:row>57</xdr:row>
      <xdr:rowOff>156476</xdr:rowOff>
    </xdr:to>
    <xdr:sp macro="" textlink="">
      <xdr:nvSpPr>
        <xdr:cNvPr id="606" name="円/楕円 605"/>
        <xdr:cNvSpPr/>
      </xdr:nvSpPr>
      <xdr:spPr>
        <a:xfrm>
          <a:off x="14541500" y="982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147603</xdr:rowOff>
    </xdr:from>
    <xdr:ext cx="534377" cy="259045"/>
    <xdr:sp macro="" textlink="">
      <xdr:nvSpPr>
        <xdr:cNvPr id="607" name="テキスト ボックス 606"/>
        <xdr:cNvSpPr txBox="1"/>
      </xdr:nvSpPr>
      <xdr:spPr>
        <a:xfrm>
          <a:off x="14325111" y="992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34,786</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92501</xdr:rowOff>
    </xdr:from>
    <xdr:to>
      <xdr:col>20</xdr:col>
      <xdr:colOff>9525</xdr:colOff>
      <xdr:row>55</xdr:row>
      <xdr:rowOff>22651</xdr:rowOff>
    </xdr:to>
    <xdr:sp macro="" textlink="">
      <xdr:nvSpPr>
        <xdr:cNvPr id="608" name="円/楕円 607"/>
        <xdr:cNvSpPr/>
      </xdr:nvSpPr>
      <xdr:spPr>
        <a:xfrm>
          <a:off x="13652500" y="935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39178</xdr:rowOff>
    </xdr:from>
    <xdr:ext cx="534377" cy="259045"/>
    <xdr:sp macro="" textlink="">
      <xdr:nvSpPr>
        <xdr:cNvPr id="609" name="テキスト ボックス 608"/>
        <xdr:cNvSpPr txBox="1"/>
      </xdr:nvSpPr>
      <xdr:spPr>
        <a:xfrm>
          <a:off x="13436111" y="912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59,811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108388</xdr:rowOff>
    </xdr:from>
    <xdr:to>
      <xdr:col>18</xdr:col>
      <xdr:colOff>492125</xdr:colOff>
      <xdr:row>58</xdr:row>
      <xdr:rowOff>38538</xdr:rowOff>
    </xdr:to>
    <xdr:sp macro="" textlink="">
      <xdr:nvSpPr>
        <xdr:cNvPr id="610" name="円/楕円 609"/>
        <xdr:cNvSpPr/>
      </xdr:nvSpPr>
      <xdr:spPr>
        <a:xfrm>
          <a:off x="12763500" y="98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29665</xdr:rowOff>
    </xdr:from>
    <xdr:ext cx="534377" cy="259045"/>
    <xdr:sp macro="" textlink="">
      <xdr:nvSpPr>
        <xdr:cNvPr id="611" name="テキスト ボックス 610"/>
        <xdr:cNvSpPr txBox="1"/>
      </xdr:nvSpPr>
      <xdr:spPr>
        <a:xfrm>
          <a:off x="12547111" y="997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110210</xdr:rowOff>
    </xdr:from>
    <xdr:to>
      <xdr:col>23</xdr:col>
      <xdr:colOff>517525</xdr:colOff>
      <xdr:row>77</xdr:row>
      <xdr:rowOff>154312</xdr:rowOff>
    </xdr:to>
    <xdr:cxnSp macro="">
      <xdr:nvCxnSpPr>
        <xdr:cNvPr id="638" name="直線コネクタ 637"/>
        <xdr:cNvCxnSpPr/>
      </xdr:nvCxnSpPr>
      <xdr:spPr>
        <a:xfrm flipV="1">
          <a:off x="15481300" y="13311860"/>
          <a:ext cx="838200" cy="4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11036</xdr:rowOff>
    </xdr:from>
    <xdr:ext cx="469744" cy="259045"/>
    <xdr:sp macro="" textlink="">
      <xdr:nvSpPr>
        <xdr:cNvPr id="639" name="災害復旧費平均値テキスト"/>
        <xdr:cNvSpPr txBox="1"/>
      </xdr:nvSpPr>
      <xdr:spPr>
        <a:xfrm>
          <a:off x="16370300" y="13384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154312</xdr:rowOff>
    </xdr:from>
    <xdr:to>
      <xdr:col>22</xdr:col>
      <xdr:colOff>365125</xdr:colOff>
      <xdr:row>78</xdr:row>
      <xdr:rowOff>102008</xdr:rowOff>
    </xdr:to>
    <xdr:cxnSp macro="">
      <xdr:nvCxnSpPr>
        <xdr:cNvPr id="641" name="直線コネクタ 640"/>
        <xdr:cNvCxnSpPr/>
      </xdr:nvCxnSpPr>
      <xdr:spPr>
        <a:xfrm flipV="1">
          <a:off x="14592300" y="13355962"/>
          <a:ext cx="889000" cy="11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146011</xdr:rowOff>
    </xdr:from>
    <xdr:ext cx="469744" cy="259045"/>
    <xdr:sp macro="" textlink="">
      <xdr:nvSpPr>
        <xdr:cNvPr id="643" name="テキスト ボックス 642"/>
        <xdr:cNvSpPr txBox="1"/>
      </xdr:nvSpPr>
      <xdr:spPr>
        <a:xfrm>
          <a:off x="15246427" y="1351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102008</xdr:rowOff>
    </xdr:from>
    <xdr:to>
      <xdr:col>21</xdr:col>
      <xdr:colOff>161925</xdr:colOff>
      <xdr:row>78</xdr:row>
      <xdr:rowOff>134040</xdr:rowOff>
    </xdr:to>
    <xdr:cxnSp macro="">
      <xdr:nvCxnSpPr>
        <xdr:cNvPr id="644" name="直線コネクタ 643"/>
        <xdr:cNvCxnSpPr/>
      </xdr:nvCxnSpPr>
      <xdr:spPr>
        <a:xfrm flipV="1">
          <a:off x="13703300" y="13475108"/>
          <a:ext cx="889000" cy="3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168787</xdr:rowOff>
    </xdr:from>
    <xdr:ext cx="469744" cy="259045"/>
    <xdr:sp macro="" textlink="">
      <xdr:nvSpPr>
        <xdr:cNvPr id="646" name="テキスト ボックス 645"/>
        <xdr:cNvSpPr txBox="1"/>
      </xdr:nvSpPr>
      <xdr:spPr>
        <a:xfrm>
          <a:off x="14357427" y="131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131680</xdr:rowOff>
    </xdr:from>
    <xdr:to>
      <xdr:col>19</xdr:col>
      <xdr:colOff>644525</xdr:colOff>
      <xdr:row>78</xdr:row>
      <xdr:rowOff>134040</xdr:rowOff>
    </xdr:to>
    <xdr:cxnSp macro="">
      <xdr:nvCxnSpPr>
        <xdr:cNvPr id="647" name="直線コネクタ 646"/>
        <xdr:cNvCxnSpPr/>
      </xdr:nvCxnSpPr>
      <xdr:spPr>
        <a:xfrm>
          <a:off x="12814300" y="13504780"/>
          <a:ext cx="889000" cy="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163008</xdr:rowOff>
    </xdr:from>
    <xdr:ext cx="469744" cy="259045"/>
    <xdr:sp macro="" textlink="">
      <xdr:nvSpPr>
        <xdr:cNvPr id="649" name="テキスト ボックス 648"/>
        <xdr:cNvSpPr txBox="1"/>
      </xdr:nvSpPr>
      <xdr:spPr>
        <a:xfrm>
          <a:off x="13468427" y="131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xdr:rowOff>
    </xdr:from>
    <xdr:ext cx="469744" cy="259045"/>
    <xdr:sp macro="" textlink="">
      <xdr:nvSpPr>
        <xdr:cNvPr id="651" name="テキスト ボックス 650"/>
        <xdr:cNvSpPr txBox="1"/>
      </xdr:nvSpPr>
      <xdr:spPr>
        <a:xfrm>
          <a:off x="12579427" y="132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59410</xdr:rowOff>
    </xdr:from>
    <xdr:to>
      <xdr:col>23</xdr:col>
      <xdr:colOff>568325</xdr:colOff>
      <xdr:row>77</xdr:row>
      <xdr:rowOff>161010</xdr:rowOff>
    </xdr:to>
    <xdr:sp macro="" textlink="">
      <xdr:nvSpPr>
        <xdr:cNvPr id="657" name="円/楕円 656"/>
        <xdr:cNvSpPr/>
      </xdr:nvSpPr>
      <xdr:spPr>
        <a:xfrm>
          <a:off x="16268700" y="1326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82287</xdr:rowOff>
    </xdr:from>
    <xdr:ext cx="534377" cy="259045"/>
    <xdr:sp macro="" textlink="">
      <xdr:nvSpPr>
        <xdr:cNvPr id="658" name="災害復旧費該当値テキスト"/>
        <xdr:cNvSpPr txBox="1"/>
      </xdr:nvSpPr>
      <xdr:spPr>
        <a:xfrm>
          <a:off x="16370300" y="1311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21,975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103512</xdr:rowOff>
    </xdr:from>
    <xdr:to>
      <xdr:col>22</xdr:col>
      <xdr:colOff>415925</xdr:colOff>
      <xdr:row>78</xdr:row>
      <xdr:rowOff>33662</xdr:rowOff>
    </xdr:to>
    <xdr:sp macro="" textlink="">
      <xdr:nvSpPr>
        <xdr:cNvPr id="659" name="円/楕円 658"/>
        <xdr:cNvSpPr/>
      </xdr:nvSpPr>
      <xdr:spPr>
        <a:xfrm>
          <a:off x="15430500" y="1330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50189</xdr:rowOff>
    </xdr:from>
    <xdr:ext cx="534377" cy="259045"/>
    <xdr:sp macro="" textlink="">
      <xdr:nvSpPr>
        <xdr:cNvPr id="660" name="テキスト ボックス 659"/>
        <xdr:cNvSpPr txBox="1"/>
      </xdr:nvSpPr>
      <xdr:spPr>
        <a:xfrm>
          <a:off x="15214111" y="1308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51208</xdr:rowOff>
    </xdr:from>
    <xdr:to>
      <xdr:col>21</xdr:col>
      <xdr:colOff>212725</xdr:colOff>
      <xdr:row>78</xdr:row>
      <xdr:rowOff>152808</xdr:rowOff>
    </xdr:to>
    <xdr:sp macro="" textlink="">
      <xdr:nvSpPr>
        <xdr:cNvPr id="661" name="円/楕円 660"/>
        <xdr:cNvSpPr/>
      </xdr:nvSpPr>
      <xdr:spPr>
        <a:xfrm>
          <a:off x="14541500" y="1342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143935</xdr:rowOff>
    </xdr:from>
    <xdr:ext cx="469744" cy="259045"/>
    <xdr:sp macro="" textlink="">
      <xdr:nvSpPr>
        <xdr:cNvPr id="662" name="テキスト ボックス 661"/>
        <xdr:cNvSpPr txBox="1"/>
      </xdr:nvSpPr>
      <xdr:spPr>
        <a:xfrm>
          <a:off x="14357427" y="1351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83240</xdr:rowOff>
    </xdr:from>
    <xdr:to>
      <xdr:col>20</xdr:col>
      <xdr:colOff>9525</xdr:colOff>
      <xdr:row>79</xdr:row>
      <xdr:rowOff>13390</xdr:rowOff>
    </xdr:to>
    <xdr:sp macro="" textlink="">
      <xdr:nvSpPr>
        <xdr:cNvPr id="663" name="円/楕円 662"/>
        <xdr:cNvSpPr/>
      </xdr:nvSpPr>
      <xdr:spPr>
        <a:xfrm>
          <a:off x="13652500" y="1345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4517</xdr:rowOff>
    </xdr:from>
    <xdr:ext cx="378565" cy="259045"/>
    <xdr:sp macro="" textlink="">
      <xdr:nvSpPr>
        <xdr:cNvPr id="664" name="テキスト ボックス 663"/>
        <xdr:cNvSpPr txBox="1"/>
      </xdr:nvSpPr>
      <xdr:spPr>
        <a:xfrm>
          <a:off x="13514017" y="1354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80880</xdr:rowOff>
    </xdr:from>
    <xdr:to>
      <xdr:col>18</xdr:col>
      <xdr:colOff>492125</xdr:colOff>
      <xdr:row>79</xdr:row>
      <xdr:rowOff>11030</xdr:rowOff>
    </xdr:to>
    <xdr:sp macro="" textlink="">
      <xdr:nvSpPr>
        <xdr:cNvPr id="665" name="円/楕円 664"/>
        <xdr:cNvSpPr/>
      </xdr:nvSpPr>
      <xdr:spPr>
        <a:xfrm>
          <a:off x="12763500" y="1345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2157</xdr:rowOff>
    </xdr:from>
    <xdr:ext cx="378565" cy="259045"/>
    <xdr:sp macro="" textlink="">
      <xdr:nvSpPr>
        <xdr:cNvPr id="666" name="テキスト ボックス 665"/>
        <xdr:cNvSpPr txBox="1"/>
      </xdr:nvSpPr>
      <xdr:spPr>
        <a:xfrm>
          <a:off x="12625017" y="13546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160706</xdr:rowOff>
    </xdr:from>
    <xdr:to>
      <xdr:col>23</xdr:col>
      <xdr:colOff>517525</xdr:colOff>
      <xdr:row>94</xdr:row>
      <xdr:rowOff>15850</xdr:rowOff>
    </xdr:to>
    <xdr:cxnSp macro="">
      <xdr:nvCxnSpPr>
        <xdr:cNvPr id="695" name="直線コネクタ 694"/>
        <xdr:cNvCxnSpPr/>
      </xdr:nvCxnSpPr>
      <xdr:spPr>
        <a:xfrm flipV="1">
          <a:off x="15481300" y="16105556"/>
          <a:ext cx="8382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164228</xdr:rowOff>
    </xdr:from>
    <xdr:ext cx="534377" cy="259045"/>
    <xdr:sp macro="" textlink="">
      <xdr:nvSpPr>
        <xdr:cNvPr id="696" name="公債費平均値テキスト"/>
        <xdr:cNvSpPr txBox="1"/>
      </xdr:nvSpPr>
      <xdr:spPr>
        <a:xfrm>
          <a:off x="16370300" y="16280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150622</xdr:rowOff>
    </xdr:from>
    <xdr:to>
      <xdr:col>22</xdr:col>
      <xdr:colOff>365125</xdr:colOff>
      <xdr:row>94</xdr:row>
      <xdr:rowOff>15850</xdr:rowOff>
    </xdr:to>
    <xdr:cxnSp macro="">
      <xdr:nvCxnSpPr>
        <xdr:cNvPr id="698" name="直線コネクタ 697"/>
        <xdr:cNvCxnSpPr/>
      </xdr:nvCxnSpPr>
      <xdr:spPr>
        <a:xfrm>
          <a:off x="14592300" y="16095472"/>
          <a:ext cx="889000" cy="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29087</xdr:rowOff>
    </xdr:from>
    <xdr:ext cx="534377" cy="259045"/>
    <xdr:sp macro="" textlink="">
      <xdr:nvSpPr>
        <xdr:cNvPr id="700" name="テキスト ボックス 699"/>
        <xdr:cNvSpPr txBox="1"/>
      </xdr:nvSpPr>
      <xdr:spPr>
        <a:xfrm>
          <a:off x="15214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150622</xdr:rowOff>
    </xdr:from>
    <xdr:to>
      <xdr:col>21</xdr:col>
      <xdr:colOff>161925</xdr:colOff>
      <xdr:row>94</xdr:row>
      <xdr:rowOff>38925</xdr:rowOff>
    </xdr:to>
    <xdr:cxnSp macro="">
      <xdr:nvCxnSpPr>
        <xdr:cNvPr id="701" name="直線コネクタ 700"/>
        <xdr:cNvCxnSpPr/>
      </xdr:nvCxnSpPr>
      <xdr:spPr>
        <a:xfrm flipV="1">
          <a:off x="13703300" y="16095472"/>
          <a:ext cx="889000" cy="5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31272</xdr:rowOff>
    </xdr:from>
    <xdr:ext cx="534377" cy="259045"/>
    <xdr:sp macro="" textlink="">
      <xdr:nvSpPr>
        <xdr:cNvPr id="703" name="テキスト ボックス 702"/>
        <xdr:cNvSpPr txBox="1"/>
      </xdr:nvSpPr>
      <xdr:spPr>
        <a:xfrm>
          <a:off x="14325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38430</xdr:rowOff>
    </xdr:from>
    <xdr:to>
      <xdr:col>19</xdr:col>
      <xdr:colOff>644525</xdr:colOff>
      <xdr:row>94</xdr:row>
      <xdr:rowOff>38925</xdr:rowOff>
    </xdr:to>
    <xdr:cxnSp macro="">
      <xdr:nvCxnSpPr>
        <xdr:cNvPr id="704" name="直線コネクタ 703"/>
        <xdr:cNvCxnSpPr/>
      </xdr:nvCxnSpPr>
      <xdr:spPr>
        <a:xfrm>
          <a:off x="12814300" y="16154730"/>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29570</xdr:rowOff>
    </xdr:from>
    <xdr:ext cx="534377" cy="259045"/>
    <xdr:sp macro="" textlink="">
      <xdr:nvSpPr>
        <xdr:cNvPr id="706" name="テキスト ボックス 705"/>
        <xdr:cNvSpPr txBox="1"/>
      </xdr:nvSpPr>
      <xdr:spPr>
        <a:xfrm>
          <a:off x="13436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14978</xdr:rowOff>
    </xdr:from>
    <xdr:ext cx="534377" cy="259045"/>
    <xdr:sp macro="" textlink="">
      <xdr:nvSpPr>
        <xdr:cNvPr id="708" name="テキスト ボックス 707"/>
        <xdr:cNvSpPr txBox="1"/>
      </xdr:nvSpPr>
      <xdr:spPr>
        <a:xfrm>
          <a:off x="12547111" y="16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109906</xdr:rowOff>
    </xdr:from>
    <xdr:to>
      <xdr:col>23</xdr:col>
      <xdr:colOff>568325</xdr:colOff>
      <xdr:row>94</xdr:row>
      <xdr:rowOff>40056</xdr:rowOff>
    </xdr:to>
    <xdr:sp macro="" textlink="">
      <xdr:nvSpPr>
        <xdr:cNvPr id="714" name="円/楕円 713"/>
        <xdr:cNvSpPr/>
      </xdr:nvSpPr>
      <xdr:spPr>
        <a:xfrm>
          <a:off x="16268700" y="1605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132783</xdr:rowOff>
    </xdr:from>
    <xdr:ext cx="534377" cy="259045"/>
    <xdr:sp macro="" textlink="">
      <xdr:nvSpPr>
        <xdr:cNvPr id="715" name="公債費該当値テキスト"/>
        <xdr:cNvSpPr txBox="1"/>
      </xdr:nvSpPr>
      <xdr:spPr>
        <a:xfrm>
          <a:off x="16370300" y="1590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71,846</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136500</xdr:rowOff>
    </xdr:from>
    <xdr:to>
      <xdr:col>22</xdr:col>
      <xdr:colOff>415925</xdr:colOff>
      <xdr:row>94</xdr:row>
      <xdr:rowOff>66650</xdr:rowOff>
    </xdr:to>
    <xdr:sp macro="" textlink="">
      <xdr:nvSpPr>
        <xdr:cNvPr id="716" name="円/楕円 715"/>
        <xdr:cNvSpPr/>
      </xdr:nvSpPr>
      <xdr:spPr>
        <a:xfrm>
          <a:off x="15430500" y="1608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83177</xdr:rowOff>
    </xdr:from>
    <xdr:ext cx="534377" cy="259045"/>
    <xdr:sp macro="" textlink="">
      <xdr:nvSpPr>
        <xdr:cNvPr id="717" name="テキスト ボックス 716"/>
        <xdr:cNvSpPr txBox="1"/>
      </xdr:nvSpPr>
      <xdr:spPr>
        <a:xfrm>
          <a:off x="15214111" y="1585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69,752</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99822</xdr:rowOff>
    </xdr:from>
    <xdr:to>
      <xdr:col>21</xdr:col>
      <xdr:colOff>212725</xdr:colOff>
      <xdr:row>94</xdr:row>
      <xdr:rowOff>29972</xdr:rowOff>
    </xdr:to>
    <xdr:sp macro="" textlink="">
      <xdr:nvSpPr>
        <xdr:cNvPr id="718" name="円/楕円 717"/>
        <xdr:cNvSpPr/>
      </xdr:nvSpPr>
      <xdr:spPr>
        <a:xfrm>
          <a:off x="14541500" y="1604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46499</xdr:rowOff>
    </xdr:from>
    <xdr:ext cx="534377" cy="259045"/>
    <xdr:sp macro="" textlink="">
      <xdr:nvSpPr>
        <xdr:cNvPr id="719" name="テキスト ボックス 718"/>
        <xdr:cNvSpPr txBox="1"/>
      </xdr:nvSpPr>
      <xdr:spPr>
        <a:xfrm>
          <a:off x="14325111" y="1581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72,640</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159575</xdr:rowOff>
    </xdr:from>
    <xdr:to>
      <xdr:col>20</xdr:col>
      <xdr:colOff>9525</xdr:colOff>
      <xdr:row>94</xdr:row>
      <xdr:rowOff>89725</xdr:rowOff>
    </xdr:to>
    <xdr:sp macro="" textlink="">
      <xdr:nvSpPr>
        <xdr:cNvPr id="720" name="円/楕円 719"/>
        <xdr:cNvSpPr/>
      </xdr:nvSpPr>
      <xdr:spPr>
        <a:xfrm>
          <a:off x="13652500" y="161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106252</xdr:rowOff>
    </xdr:from>
    <xdr:ext cx="534377" cy="259045"/>
    <xdr:sp macro="" textlink="">
      <xdr:nvSpPr>
        <xdr:cNvPr id="721" name="テキスト ボックス 720"/>
        <xdr:cNvSpPr txBox="1"/>
      </xdr:nvSpPr>
      <xdr:spPr>
        <a:xfrm>
          <a:off x="13436111" y="1587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67,935</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159080</xdr:rowOff>
    </xdr:from>
    <xdr:to>
      <xdr:col>18</xdr:col>
      <xdr:colOff>492125</xdr:colOff>
      <xdr:row>94</xdr:row>
      <xdr:rowOff>89230</xdr:rowOff>
    </xdr:to>
    <xdr:sp macro="" textlink="">
      <xdr:nvSpPr>
        <xdr:cNvPr id="722" name="円/楕円 721"/>
        <xdr:cNvSpPr/>
      </xdr:nvSpPr>
      <xdr:spPr>
        <a:xfrm>
          <a:off x="12763500" y="1610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105757</xdr:rowOff>
    </xdr:from>
    <xdr:ext cx="534377" cy="259045"/>
    <xdr:sp macro="" textlink="">
      <xdr:nvSpPr>
        <xdr:cNvPr id="723" name="テキスト ボックス 722"/>
        <xdr:cNvSpPr txBox="1"/>
      </xdr:nvSpPr>
      <xdr:spPr>
        <a:xfrm>
          <a:off x="12547111" y="1587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5" name="テキスト ボックス 754"/>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8" name="テキスト ボックス 757"/>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0"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歳出総額は、</a:t>
          </a:r>
          <a:r>
            <a:rPr kumimoji="1" lang="en-US" altLang="ja-JP" sz="1300">
              <a:solidFill>
                <a:schemeClr val="dk1"/>
              </a:solidFill>
              <a:effectLst/>
              <a:latin typeface="+mn-lt"/>
              <a:ea typeface="+mn-ea"/>
              <a:cs typeface="+mn-cs"/>
            </a:rPr>
            <a:t>43,005</a:t>
          </a:r>
          <a:r>
            <a:rPr kumimoji="1" lang="ja-JP" altLang="en-US" sz="1300">
              <a:solidFill>
                <a:schemeClr val="dk1"/>
              </a:solidFill>
              <a:effectLst/>
              <a:latin typeface="+mn-lt"/>
              <a:ea typeface="+mn-ea"/>
              <a:cs typeface="+mn-cs"/>
            </a:rPr>
            <a:t>百万円で前年度比　</a:t>
          </a:r>
          <a:r>
            <a:rPr kumimoji="1" lang="en-US" altLang="ja-JP" sz="1300">
              <a:solidFill>
                <a:schemeClr val="dk1"/>
              </a:solidFill>
              <a:effectLst/>
              <a:latin typeface="+mn-lt"/>
              <a:ea typeface="+mn-ea"/>
              <a:cs typeface="+mn-cs"/>
            </a:rPr>
            <a:t>286</a:t>
          </a:r>
          <a:r>
            <a:rPr kumimoji="1" lang="ja-JP" altLang="en-US" sz="1300">
              <a:solidFill>
                <a:schemeClr val="dk1"/>
              </a:solidFill>
              <a:effectLst/>
              <a:latin typeface="+mn-lt"/>
              <a:ea typeface="+mn-ea"/>
              <a:cs typeface="+mn-cs"/>
            </a:rPr>
            <a:t>百万円の増（</a:t>
          </a:r>
          <a:r>
            <a:rPr kumimoji="1" lang="en-US" altLang="ja-JP" sz="1300">
              <a:solidFill>
                <a:schemeClr val="dk1"/>
              </a:solidFill>
              <a:effectLst/>
              <a:latin typeface="+mn-lt"/>
              <a:ea typeface="+mn-ea"/>
              <a:cs typeface="+mn-cs"/>
            </a:rPr>
            <a:t>+0.7%</a:t>
          </a:r>
          <a:r>
            <a:rPr kumimoji="1" lang="ja-JP" altLang="en-US" sz="1300">
              <a:solidFill>
                <a:schemeClr val="dk1"/>
              </a:solidFill>
              <a:effectLst/>
              <a:latin typeface="+mn-lt"/>
              <a:ea typeface="+mn-ea"/>
              <a:cs typeface="+mn-cs"/>
            </a:rPr>
            <a:t>）となった。目的別の大きな増減要因は次の通りである。</a:t>
          </a:r>
        </a:p>
        <a:p>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総務費</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　減債基金積立事業</a:t>
          </a:r>
          <a:r>
            <a:rPr kumimoji="1" lang="en-US" altLang="ja-JP" sz="1300">
              <a:solidFill>
                <a:schemeClr val="dk1"/>
              </a:solidFill>
              <a:effectLst/>
              <a:latin typeface="+mn-lt"/>
              <a:ea typeface="+mn-ea"/>
              <a:cs typeface="+mn-cs"/>
            </a:rPr>
            <a:t>311</a:t>
          </a:r>
          <a:r>
            <a:rPr kumimoji="1" lang="ja-JP" altLang="en-US" sz="1300">
              <a:solidFill>
                <a:schemeClr val="dk1"/>
              </a:solidFill>
              <a:effectLst/>
              <a:latin typeface="+mn-lt"/>
              <a:ea typeface="+mn-ea"/>
              <a:cs typeface="+mn-cs"/>
            </a:rPr>
            <a:t>百万円の増、三セク債償還基金積立事業の</a:t>
          </a:r>
          <a:r>
            <a:rPr kumimoji="1" lang="en-US" altLang="ja-JP" sz="1300">
              <a:solidFill>
                <a:schemeClr val="dk1"/>
              </a:solidFill>
              <a:effectLst/>
              <a:latin typeface="+mn-lt"/>
              <a:ea typeface="+mn-ea"/>
              <a:cs typeface="+mn-cs"/>
            </a:rPr>
            <a:t>90</a:t>
          </a:r>
          <a:r>
            <a:rPr kumimoji="1" lang="ja-JP" altLang="en-US" sz="1300">
              <a:solidFill>
                <a:schemeClr val="dk1"/>
              </a:solidFill>
              <a:effectLst/>
              <a:latin typeface="+mn-lt"/>
              <a:ea typeface="+mn-ea"/>
              <a:cs typeface="+mn-cs"/>
            </a:rPr>
            <a:t>百万円の増のほか、ハード事業では、市庁舎耐震化・長寿命化改修事業により</a:t>
          </a:r>
          <a:r>
            <a:rPr kumimoji="1" lang="en-US" altLang="ja-JP" sz="1300">
              <a:solidFill>
                <a:schemeClr val="dk1"/>
              </a:solidFill>
              <a:effectLst/>
              <a:latin typeface="+mn-lt"/>
              <a:ea typeface="+mn-ea"/>
              <a:cs typeface="+mn-cs"/>
            </a:rPr>
            <a:t>74</a:t>
          </a:r>
          <a:r>
            <a:rPr kumimoji="1" lang="ja-JP" altLang="en-US" sz="1300">
              <a:solidFill>
                <a:schemeClr val="dk1"/>
              </a:solidFill>
              <a:effectLst/>
              <a:latin typeface="+mn-lt"/>
              <a:ea typeface="+mn-ea"/>
              <a:cs typeface="+mn-cs"/>
            </a:rPr>
            <a:t>百万円の増、また４年に一度の市議会議員選挙執行事業費用として</a:t>
          </a:r>
          <a:r>
            <a:rPr kumimoji="1" lang="en-US" altLang="ja-JP" sz="1300">
              <a:solidFill>
                <a:schemeClr val="dk1"/>
              </a:solidFill>
              <a:effectLst/>
              <a:latin typeface="+mn-lt"/>
              <a:ea typeface="+mn-ea"/>
              <a:cs typeface="+mn-cs"/>
            </a:rPr>
            <a:t>68</a:t>
          </a:r>
          <a:r>
            <a:rPr kumimoji="1" lang="ja-JP" altLang="en-US" sz="1300">
              <a:solidFill>
                <a:schemeClr val="dk1"/>
              </a:solidFill>
              <a:effectLst/>
              <a:latin typeface="+mn-lt"/>
              <a:ea typeface="+mn-ea"/>
              <a:cs typeface="+mn-cs"/>
            </a:rPr>
            <a:t>百万円の増があった。</a:t>
          </a:r>
        </a:p>
        <a:p>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衛生費</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　ごみ焼却施設基幹的設備改良事業</a:t>
          </a:r>
          <a:r>
            <a:rPr kumimoji="1" lang="en-US" altLang="ja-JP" sz="1300">
              <a:solidFill>
                <a:schemeClr val="dk1"/>
              </a:solidFill>
              <a:effectLst/>
              <a:latin typeface="+mn-lt"/>
              <a:ea typeface="+mn-ea"/>
              <a:cs typeface="+mn-cs"/>
            </a:rPr>
            <a:t>194</a:t>
          </a:r>
          <a:r>
            <a:rPr kumimoji="1" lang="ja-JP" altLang="en-US" sz="1300">
              <a:solidFill>
                <a:schemeClr val="dk1"/>
              </a:solidFill>
              <a:effectLst/>
              <a:latin typeface="+mn-lt"/>
              <a:ea typeface="+mn-ea"/>
              <a:cs typeface="+mn-cs"/>
            </a:rPr>
            <a:t>百万円の増、ごみ焼却施設修繕事業</a:t>
          </a:r>
          <a:r>
            <a:rPr kumimoji="1" lang="en-US" altLang="ja-JP" sz="1300">
              <a:solidFill>
                <a:schemeClr val="dk1"/>
              </a:solidFill>
              <a:effectLst/>
              <a:latin typeface="+mn-lt"/>
              <a:ea typeface="+mn-ea"/>
              <a:cs typeface="+mn-cs"/>
            </a:rPr>
            <a:t>130</a:t>
          </a:r>
          <a:r>
            <a:rPr kumimoji="1" lang="ja-JP" altLang="en-US" sz="1300">
              <a:solidFill>
                <a:schemeClr val="dk1"/>
              </a:solidFill>
              <a:effectLst/>
              <a:latin typeface="+mn-lt"/>
              <a:ea typeface="+mn-ea"/>
              <a:cs typeface="+mn-cs"/>
            </a:rPr>
            <a:t>百万円増など施設経費の増加が目立ち、総額</a:t>
          </a:r>
          <a:r>
            <a:rPr kumimoji="1" lang="en-US" altLang="ja-JP" sz="1300">
              <a:solidFill>
                <a:schemeClr val="dk1"/>
              </a:solidFill>
              <a:effectLst/>
              <a:latin typeface="+mn-lt"/>
              <a:ea typeface="+mn-ea"/>
              <a:cs typeface="+mn-cs"/>
            </a:rPr>
            <a:t>320</a:t>
          </a:r>
          <a:r>
            <a:rPr kumimoji="1" lang="ja-JP" altLang="en-US" sz="1300">
              <a:solidFill>
                <a:schemeClr val="dk1"/>
              </a:solidFill>
              <a:effectLst/>
              <a:latin typeface="+mn-lt"/>
              <a:ea typeface="+mn-ea"/>
              <a:cs typeface="+mn-cs"/>
            </a:rPr>
            <a:t>百万円の増となった。</a:t>
          </a:r>
        </a:p>
        <a:p>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農林水産業費</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H27</a:t>
          </a:r>
          <a:r>
            <a:rPr kumimoji="1" lang="ja-JP" altLang="en-US" sz="1300">
              <a:solidFill>
                <a:schemeClr val="dk1"/>
              </a:solidFill>
              <a:effectLst/>
              <a:latin typeface="+mn-lt"/>
              <a:ea typeface="+mn-ea"/>
              <a:cs typeface="+mn-cs"/>
            </a:rPr>
            <a:t>年度より稼動した有害鳥獣処理施設整備事業</a:t>
          </a:r>
          <a:r>
            <a:rPr kumimoji="1" lang="en-US" altLang="ja-JP" sz="1300">
              <a:solidFill>
                <a:schemeClr val="dk1"/>
              </a:solidFill>
              <a:effectLst/>
              <a:latin typeface="+mn-lt"/>
              <a:ea typeface="+mn-ea"/>
              <a:cs typeface="+mn-cs"/>
            </a:rPr>
            <a:t>115</a:t>
          </a:r>
          <a:r>
            <a:rPr kumimoji="1" lang="ja-JP" altLang="en-US" sz="1300">
              <a:solidFill>
                <a:schemeClr val="dk1"/>
              </a:solidFill>
              <a:effectLst/>
              <a:latin typeface="+mn-lt"/>
              <a:ea typeface="+mn-ea"/>
              <a:cs typeface="+mn-cs"/>
            </a:rPr>
            <a:t>百万円の増の他、国の制度に基づく多面的機能支払交付事業により</a:t>
          </a:r>
          <a:r>
            <a:rPr kumimoji="1" lang="en-US" altLang="ja-JP" sz="1300">
              <a:solidFill>
                <a:schemeClr val="dk1"/>
              </a:solidFill>
              <a:effectLst/>
              <a:latin typeface="+mn-lt"/>
              <a:ea typeface="+mn-ea"/>
              <a:cs typeface="+mn-cs"/>
            </a:rPr>
            <a:t>175</a:t>
          </a:r>
          <a:r>
            <a:rPr kumimoji="1" lang="ja-JP" altLang="en-US" sz="1300">
              <a:solidFill>
                <a:schemeClr val="dk1"/>
              </a:solidFill>
              <a:effectLst/>
              <a:latin typeface="+mn-lt"/>
              <a:ea typeface="+mn-ea"/>
              <a:cs typeface="+mn-cs"/>
            </a:rPr>
            <a:t>百万円の増となり、総額</a:t>
          </a:r>
          <a:r>
            <a:rPr kumimoji="1" lang="en-US" altLang="ja-JP" sz="1300">
              <a:solidFill>
                <a:schemeClr val="dk1"/>
              </a:solidFill>
              <a:effectLst/>
              <a:latin typeface="+mn-lt"/>
              <a:ea typeface="+mn-ea"/>
              <a:cs typeface="+mn-cs"/>
            </a:rPr>
            <a:t>391</a:t>
          </a:r>
          <a:r>
            <a:rPr kumimoji="1" lang="ja-JP" altLang="en-US" sz="1300">
              <a:solidFill>
                <a:schemeClr val="dk1"/>
              </a:solidFill>
              <a:effectLst/>
              <a:latin typeface="+mn-lt"/>
              <a:ea typeface="+mn-ea"/>
              <a:cs typeface="+mn-cs"/>
            </a:rPr>
            <a:t>百万円の増となった。</a:t>
          </a:r>
        </a:p>
        <a:p>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教育費</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H26</a:t>
          </a:r>
          <a:r>
            <a:rPr kumimoji="1" lang="ja-JP" altLang="en-US" sz="1300">
              <a:solidFill>
                <a:schemeClr val="dk1"/>
              </a:solidFill>
              <a:effectLst/>
              <a:latin typeface="+mn-lt"/>
              <a:ea typeface="+mn-ea"/>
              <a:cs typeface="+mn-cs"/>
            </a:rPr>
            <a:t>桃映中学校北校舎改築事業の完了による</a:t>
          </a:r>
          <a:r>
            <a:rPr kumimoji="1" lang="en-US" altLang="ja-JP" sz="1300">
              <a:solidFill>
                <a:schemeClr val="dk1"/>
              </a:solidFill>
              <a:effectLst/>
              <a:latin typeface="+mn-lt"/>
              <a:ea typeface="+mn-ea"/>
              <a:cs typeface="+mn-cs"/>
            </a:rPr>
            <a:t>256</a:t>
          </a:r>
          <a:r>
            <a:rPr kumimoji="1" lang="ja-JP" altLang="en-US" sz="1300">
              <a:solidFill>
                <a:schemeClr val="dk1"/>
              </a:solidFill>
              <a:effectLst/>
              <a:latin typeface="+mn-lt"/>
              <a:ea typeface="+mn-ea"/>
              <a:cs typeface="+mn-cs"/>
            </a:rPr>
            <a:t>百万円減、中学校耐震改修事業の</a:t>
          </a:r>
          <a:r>
            <a:rPr kumimoji="1" lang="en-US" altLang="ja-JP" sz="1300">
              <a:solidFill>
                <a:schemeClr val="dk1"/>
              </a:solidFill>
              <a:effectLst/>
              <a:latin typeface="+mn-lt"/>
              <a:ea typeface="+mn-ea"/>
              <a:cs typeface="+mn-cs"/>
            </a:rPr>
            <a:t>225</a:t>
          </a:r>
          <a:r>
            <a:rPr kumimoji="1" lang="ja-JP" altLang="en-US" sz="1300">
              <a:solidFill>
                <a:schemeClr val="dk1"/>
              </a:solidFill>
              <a:effectLst/>
              <a:latin typeface="+mn-lt"/>
              <a:ea typeface="+mn-ea"/>
              <a:cs typeface="+mn-cs"/>
            </a:rPr>
            <a:t>百万円の減により総額</a:t>
          </a:r>
          <a:r>
            <a:rPr kumimoji="1" lang="en-US" altLang="ja-JP" sz="1300">
              <a:solidFill>
                <a:schemeClr val="dk1"/>
              </a:solidFill>
              <a:effectLst/>
              <a:latin typeface="+mn-lt"/>
              <a:ea typeface="+mn-ea"/>
              <a:cs typeface="+mn-cs"/>
            </a:rPr>
            <a:t>487</a:t>
          </a:r>
          <a:r>
            <a:rPr kumimoji="1" lang="ja-JP" altLang="en-US" sz="1300">
              <a:solidFill>
                <a:schemeClr val="dk1"/>
              </a:solidFill>
              <a:effectLst/>
              <a:latin typeface="+mn-lt"/>
              <a:ea typeface="+mn-ea"/>
              <a:cs typeface="+mn-cs"/>
            </a:rPr>
            <a:t>百万円の減となった。</a:t>
          </a:r>
        </a:p>
        <a:p>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災害復旧費</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　土木施設災害復旧事業</a:t>
          </a:r>
          <a:r>
            <a:rPr kumimoji="1" lang="en-US" altLang="ja-JP" sz="1300">
              <a:solidFill>
                <a:schemeClr val="dk1"/>
              </a:solidFill>
              <a:effectLst/>
              <a:latin typeface="+mn-lt"/>
              <a:ea typeface="+mn-ea"/>
              <a:cs typeface="+mn-cs"/>
            </a:rPr>
            <a:t>518</a:t>
          </a:r>
          <a:r>
            <a:rPr kumimoji="1" lang="ja-JP" altLang="en-US" sz="1300">
              <a:solidFill>
                <a:schemeClr val="dk1"/>
              </a:solidFill>
              <a:effectLst/>
              <a:latin typeface="+mn-lt"/>
              <a:ea typeface="+mn-ea"/>
              <a:cs typeface="+mn-cs"/>
            </a:rPr>
            <a:t>百万円増、都市公園災害復旧事業</a:t>
          </a:r>
          <a:r>
            <a:rPr kumimoji="1" lang="en-US" altLang="ja-JP" sz="1300">
              <a:solidFill>
                <a:schemeClr val="dk1"/>
              </a:solidFill>
              <a:effectLst/>
              <a:latin typeface="+mn-lt"/>
              <a:ea typeface="+mn-ea"/>
              <a:cs typeface="+mn-cs"/>
            </a:rPr>
            <a:t>130</a:t>
          </a:r>
          <a:r>
            <a:rPr kumimoji="1" lang="ja-JP" altLang="en-US" sz="1300">
              <a:solidFill>
                <a:schemeClr val="dk1"/>
              </a:solidFill>
              <a:effectLst/>
              <a:latin typeface="+mn-lt"/>
              <a:ea typeface="+mn-ea"/>
              <a:cs typeface="+mn-cs"/>
            </a:rPr>
            <a:t>百万円増など多数の</a:t>
          </a:r>
          <a:r>
            <a:rPr kumimoji="1" lang="en-US" altLang="ja-JP" sz="1300">
              <a:solidFill>
                <a:schemeClr val="dk1"/>
              </a:solidFill>
              <a:effectLst/>
              <a:latin typeface="+mn-lt"/>
              <a:ea typeface="+mn-ea"/>
              <a:cs typeface="+mn-cs"/>
            </a:rPr>
            <a:t>H26</a:t>
          </a:r>
          <a:r>
            <a:rPr kumimoji="1" lang="ja-JP" altLang="en-US" sz="1300">
              <a:solidFill>
                <a:schemeClr val="dk1"/>
              </a:solidFill>
              <a:effectLst/>
              <a:latin typeface="+mn-lt"/>
              <a:ea typeface="+mn-ea"/>
              <a:cs typeface="+mn-cs"/>
            </a:rPr>
            <a:t>からの繰越事業の増により総額</a:t>
          </a:r>
          <a:r>
            <a:rPr kumimoji="1" lang="en-US" altLang="ja-JP" sz="1300">
              <a:solidFill>
                <a:schemeClr val="dk1"/>
              </a:solidFill>
              <a:effectLst/>
              <a:latin typeface="+mn-lt"/>
              <a:ea typeface="+mn-ea"/>
              <a:cs typeface="+mn-cs"/>
            </a:rPr>
            <a:t>375</a:t>
          </a:r>
          <a:r>
            <a:rPr kumimoji="1" lang="ja-JP" altLang="en-US" sz="1300">
              <a:solidFill>
                <a:schemeClr val="dk1"/>
              </a:solidFill>
              <a:effectLst/>
              <a:latin typeface="+mn-lt"/>
              <a:ea typeface="+mn-ea"/>
              <a:cs typeface="+mn-cs"/>
            </a:rPr>
            <a:t>百万円の増となった。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京都府福知山市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財政調整基金残高については、平成</a:t>
          </a:r>
          <a:r>
            <a:rPr kumimoji="1" lang="en-US" altLang="ja-JP" sz="1400">
              <a:solidFill>
                <a:schemeClr val="dk1"/>
              </a:solidFill>
              <a:effectLst/>
              <a:latin typeface="+mn-lt"/>
              <a:ea typeface="+mn-ea"/>
              <a:cs typeface="+mn-cs"/>
            </a:rPr>
            <a:t>25</a:t>
          </a:r>
          <a:r>
            <a:rPr kumimoji="1" lang="ja-JP" altLang="en-US" sz="1400">
              <a:solidFill>
                <a:schemeClr val="dk1"/>
              </a:solidFill>
              <a:effectLst/>
              <a:latin typeface="+mn-lt"/>
              <a:ea typeface="+mn-ea"/>
              <a:cs typeface="+mn-cs"/>
            </a:rPr>
            <a:t>年台風</a:t>
          </a:r>
          <a:r>
            <a:rPr kumimoji="1" lang="en-US" altLang="ja-JP" sz="1400">
              <a:solidFill>
                <a:schemeClr val="dk1"/>
              </a:solidFill>
              <a:effectLst/>
              <a:latin typeface="+mn-lt"/>
              <a:ea typeface="+mn-ea"/>
              <a:cs typeface="+mn-cs"/>
            </a:rPr>
            <a:t>18</a:t>
          </a:r>
          <a:r>
            <a:rPr kumimoji="1" lang="ja-JP" altLang="en-US" sz="1400">
              <a:solidFill>
                <a:schemeClr val="dk1"/>
              </a:solidFill>
              <a:effectLst/>
              <a:latin typeface="+mn-lt"/>
              <a:ea typeface="+mn-ea"/>
              <a:cs typeface="+mn-cs"/>
            </a:rPr>
            <a:t>号災害、平成</a:t>
          </a:r>
          <a:r>
            <a:rPr kumimoji="1" lang="en-US" altLang="ja-JP" sz="1400">
              <a:solidFill>
                <a:schemeClr val="dk1"/>
              </a:solidFill>
              <a:effectLst/>
              <a:latin typeface="+mn-lt"/>
              <a:ea typeface="+mn-ea"/>
              <a:cs typeface="+mn-cs"/>
            </a:rPr>
            <a:t>26</a:t>
          </a:r>
          <a:r>
            <a:rPr kumimoji="1" lang="ja-JP" altLang="en-US" sz="1400">
              <a:solidFill>
                <a:schemeClr val="dk1"/>
              </a:solidFill>
              <a:effectLst/>
              <a:latin typeface="+mn-lt"/>
              <a:ea typeface="+mn-ea"/>
              <a:cs typeface="+mn-cs"/>
            </a:rPr>
            <a:t>年</a:t>
          </a:r>
          <a:r>
            <a:rPr kumimoji="1" lang="en-US" altLang="ja-JP" sz="1400">
              <a:solidFill>
                <a:schemeClr val="dk1"/>
              </a:solidFill>
              <a:effectLst/>
              <a:latin typeface="+mn-lt"/>
              <a:ea typeface="+mn-ea"/>
              <a:cs typeface="+mn-cs"/>
            </a:rPr>
            <a:t>8</a:t>
          </a:r>
          <a:r>
            <a:rPr kumimoji="1" lang="ja-JP" altLang="en-US" sz="1400">
              <a:solidFill>
                <a:schemeClr val="dk1"/>
              </a:solidFill>
              <a:effectLst/>
              <a:latin typeface="+mn-lt"/>
              <a:ea typeface="+mn-ea"/>
              <a:cs typeface="+mn-cs"/>
            </a:rPr>
            <a:t>月豪雨災害と二年連続の災害で、それぞれ</a:t>
          </a:r>
          <a:r>
            <a:rPr kumimoji="1" lang="en-US" altLang="ja-JP" sz="1400">
              <a:solidFill>
                <a:schemeClr val="dk1"/>
              </a:solidFill>
              <a:effectLst/>
              <a:latin typeface="+mn-lt"/>
              <a:ea typeface="+mn-ea"/>
              <a:cs typeface="+mn-cs"/>
            </a:rPr>
            <a:t>600</a:t>
          </a:r>
          <a:r>
            <a:rPr kumimoji="1" lang="ja-JP" altLang="en-US" sz="1400">
              <a:solidFill>
                <a:schemeClr val="dk1"/>
              </a:solidFill>
              <a:effectLst/>
              <a:latin typeface="+mn-lt"/>
              <a:ea typeface="+mn-ea"/>
              <a:cs typeface="+mn-cs"/>
            </a:rPr>
            <a:t>百万円、</a:t>
          </a:r>
          <a:r>
            <a:rPr kumimoji="1" lang="en-US" altLang="ja-JP" sz="1400">
              <a:solidFill>
                <a:schemeClr val="dk1"/>
              </a:solidFill>
              <a:effectLst/>
              <a:latin typeface="+mn-lt"/>
              <a:ea typeface="+mn-ea"/>
              <a:cs typeface="+mn-cs"/>
            </a:rPr>
            <a:t>1,000</a:t>
          </a:r>
          <a:r>
            <a:rPr kumimoji="1" lang="ja-JP" altLang="en-US" sz="1400">
              <a:solidFill>
                <a:schemeClr val="dk1"/>
              </a:solidFill>
              <a:effectLst/>
              <a:latin typeface="+mn-lt"/>
              <a:ea typeface="+mn-ea"/>
              <a:cs typeface="+mn-cs"/>
            </a:rPr>
            <a:t>百万円取崩したことが影響し、平成</a:t>
          </a:r>
          <a:r>
            <a:rPr kumimoji="1" lang="en-US" altLang="ja-JP" sz="1400">
              <a:solidFill>
                <a:schemeClr val="dk1"/>
              </a:solidFill>
              <a:effectLst/>
              <a:latin typeface="+mn-lt"/>
              <a:ea typeface="+mn-ea"/>
              <a:cs typeface="+mn-cs"/>
            </a:rPr>
            <a:t>25</a:t>
          </a:r>
          <a:r>
            <a:rPr kumimoji="1" lang="ja-JP" altLang="en-US" sz="1400">
              <a:solidFill>
                <a:schemeClr val="dk1"/>
              </a:solidFill>
              <a:effectLst/>
              <a:latin typeface="+mn-lt"/>
              <a:ea typeface="+mn-ea"/>
              <a:cs typeface="+mn-cs"/>
            </a:rPr>
            <a:t>年度末と平成</a:t>
          </a:r>
          <a:r>
            <a:rPr kumimoji="1" lang="en-US" altLang="ja-JP" sz="1400">
              <a:solidFill>
                <a:schemeClr val="dk1"/>
              </a:solidFill>
              <a:effectLst/>
              <a:latin typeface="+mn-lt"/>
              <a:ea typeface="+mn-ea"/>
              <a:cs typeface="+mn-cs"/>
            </a:rPr>
            <a:t>26</a:t>
          </a:r>
          <a:r>
            <a:rPr kumimoji="1" lang="ja-JP" altLang="en-US" sz="1400">
              <a:solidFill>
                <a:schemeClr val="dk1"/>
              </a:solidFill>
              <a:effectLst/>
              <a:latin typeface="+mn-lt"/>
              <a:ea typeface="+mn-ea"/>
              <a:cs typeface="+mn-cs"/>
            </a:rPr>
            <a:t>年度末の財政調整基金残高は減少したが、平成</a:t>
          </a:r>
          <a:r>
            <a:rPr kumimoji="1" lang="en-US" altLang="ja-JP" sz="1400">
              <a:solidFill>
                <a:schemeClr val="dk1"/>
              </a:solidFill>
              <a:effectLst/>
              <a:latin typeface="+mn-lt"/>
              <a:ea typeface="+mn-ea"/>
              <a:cs typeface="+mn-cs"/>
            </a:rPr>
            <a:t>27</a:t>
          </a:r>
          <a:r>
            <a:rPr kumimoji="1" lang="ja-JP" altLang="en-US" sz="1400">
              <a:solidFill>
                <a:schemeClr val="dk1"/>
              </a:solidFill>
              <a:effectLst/>
              <a:latin typeface="+mn-lt"/>
              <a:ea typeface="+mn-ea"/>
              <a:cs typeface="+mn-cs"/>
            </a:rPr>
            <a:t>年度においては地方消費税交付金の大幅な増収や歳出の抑制により財政調整基金を取り崩さず、また単年度実質収支も黒字を確保することができた。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京都府福知山市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法適用の公営企業会計では、平成２４年度から法適用を行った下水道事業も含め、資金不足は発生していない。</a:t>
          </a:r>
          <a:endParaRPr lang="ja-JP" altLang="ja-JP" sz="1800">
            <a:effectLst/>
          </a:endParaRPr>
        </a:p>
        <a:p>
          <a:r>
            <a:rPr kumimoji="1" lang="ja-JP" altLang="ja-JP" sz="1400">
              <a:solidFill>
                <a:schemeClr val="dk1"/>
              </a:solidFill>
              <a:effectLst/>
              <a:latin typeface="+mn-lt"/>
              <a:ea typeface="+mn-ea"/>
              <a:cs typeface="+mn-cs"/>
            </a:rPr>
            <a:t>　法非適用の公営企業会計では、石原土地区画整理事業特別会計において、資金不足が発生している状況が平成２４年度まで続いていたが、平成２５年度において一般会計からの繰入金を措置し、資金不足を解消した。その他の公営企業会計においても、資金不足は発生していない。</a:t>
          </a:r>
          <a:endParaRPr lang="ja-JP" altLang="ja-JP" sz="1800">
            <a:effectLst/>
          </a:endParaRPr>
        </a:p>
        <a:p>
          <a:r>
            <a:rPr kumimoji="1" lang="ja-JP" altLang="ja-JP" sz="1400">
              <a:solidFill>
                <a:schemeClr val="dk1"/>
              </a:solidFill>
              <a:effectLst/>
              <a:latin typeface="+mn-lt"/>
              <a:ea typeface="+mn-ea"/>
              <a:cs typeface="+mn-cs"/>
            </a:rPr>
            <a:t>　その他の特別会計においても、赤字は生じていない。</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12304;&#36001;&#25919;&#29366;&#27841;&#36039;&#26009;&#38598;&#12305;_262013_&#31119;&#30693;&#23665;&#24066;_2015(2&#22238;&#30446;)%20%20-%20&#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cell r="O51">
            <v>93.9</v>
          </cell>
        </row>
        <row r="53">
          <cell r="O53">
            <v>58.5</v>
          </cell>
        </row>
        <row r="55">
          <cell r="G55" t="str">
            <v>類似団体内平均値</v>
          </cell>
          <cell r="O55">
            <v>39</v>
          </cell>
        </row>
        <row r="57">
          <cell r="O57">
            <v>50.8</v>
          </cell>
        </row>
        <row r="72">
          <cell r="K72" t="str">
            <v>H23</v>
          </cell>
          <cell r="L72" t="str">
            <v>H24</v>
          </cell>
          <cell r="M72" t="str">
            <v>H25</v>
          </cell>
          <cell r="N72" t="str">
            <v>H26</v>
          </cell>
          <cell r="O72" t="str">
            <v>H27</v>
          </cell>
        </row>
        <row r="73">
          <cell r="G73" t="str">
            <v>当該団体値</v>
          </cell>
          <cell r="K73">
            <v>139.30000000000001</v>
          </cell>
          <cell r="L73">
            <v>115.6</v>
          </cell>
          <cell r="M73">
            <v>100.9</v>
          </cell>
          <cell r="N73">
            <v>105.5</v>
          </cell>
          <cell r="O73">
            <v>93.9</v>
          </cell>
        </row>
        <row r="75">
          <cell r="K75">
            <v>11.9</v>
          </cell>
          <cell r="L75">
            <v>10.8</v>
          </cell>
          <cell r="M75">
            <v>10.3</v>
          </cell>
          <cell r="N75">
            <v>10.199999999999999</v>
          </cell>
          <cell r="O75">
            <v>10.6</v>
          </cell>
        </row>
        <row r="77">
          <cell r="G77" t="str">
            <v>類似団体内平均値</v>
          </cell>
          <cell r="K77">
            <v>69.2</v>
          </cell>
          <cell r="L77">
            <v>58.2</v>
          </cell>
          <cell r="M77">
            <v>50.3</v>
          </cell>
          <cell r="N77">
            <v>45.9</v>
          </cell>
          <cell r="O77">
            <v>39</v>
          </cell>
        </row>
        <row r="79">
          <cell r="K79">
            <v>11.1</v>
          </cell>
          <cell r="L79">
            <v>10.3</v>
          </cell>
          <cell r="M79">
            <v>9.6</v>
          </cell>
          <cell r="N79">
            <v>8.8000000000000007</v>
          </cell>
          <cell r="O79">
            <v>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43997192</v>
      </c>
      <c r="BO4" s="349"/>
      <c r="BP4" s="349"/>
      <c r="BQ4" s="349"/>
      <c r="BR4" s="349"/>
      <c r="BS4" s="349"/>
      <c r="BT4" s="349"/>
      <c r="BU4" s="350"/>
      <c r="BV4" s="348">
        <v>44547898</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3.1</v>
      </c>
      <c r="CU4" s="355"/>
      <c r="CV4" s="355"/>
      <c r="CW4" s="355"/>
      <c r="CX4" s="355"/>
      <c r="CY4" s="355"/>
      <c r="CZ4" s="355"/>
      <c r="DA4" s="356"/>
      <c r="DB4" s="354">
        <v>3.6</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43005022</v>
      </c>
      <c r="BO5" s="386"/>
      <c r="BP5" s="386"/>
      <c r="BQ5" s="386"/>
      <c r="BR5" s="386"/>
      <c r="BS5" s="386"/>
      <c r="BT5" s="386"/>
      <c r="BU5" s="387"/>
      <c r="BV5" s="385">
        <v>42719445</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93.5</v>
      </c>
      <c r="CU5" s="383"/>
      <c r="CV5" s="383"/>
      <c r="CW5" s="383"/>
      <c r="CX5" s="383"/>
      <c r="CY5" s="383"/>
      <c r="CZ5" s="383"/>
      <c r="DA5" s="384"/>
      <c r="DB5" s="382">
        <v>92.7</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992170</v>
      </c>
      <c r="BO6" s="386"/>
      <c r="BP6" s="386"/>
      <c r="BQ6" s="386"/>
      <c r="BR6" s="386"/>
      <c r="BS6" s="386"/>
      <c r="BT6" s="386"/>
      <c r="BU6" s="387"/>
      <c r="BV6" s="385">
        <v>1828453</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99.1</v>
      </c>
      <c r="CU6" s="423"/>
      <c r="CV6" s="423"/>
      <c r="CW6" s="423"/>
      <c r="CX6" s="423"/>
      <c r="CY6" s="423"/>
      <c r="CZ6" s="423"/>
      <c r="DA6" s="424"/>
      <c r="DB6" s="422">
        <v>99.6</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255232</v>
      </c>
      <c r="BO7" s="386"/>
      <c r="BP7" s="386"/>
      <c r="BQ7" s="386"/>
      <c r="BR7" s="386"/>
      <c r="BS7" s="386"/>
      <c r="BT7" s="386"/>
      <c r="BU7" s="387"/>
      <c r="BV7" s="385">
        <v>970147</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23991425</v>
      </c>
      <c r="CU7" s="386"/>
      <c r="CV7" s="386"/>
      <c r="CW7" s="386"/>
      <c r="CX7" s="386"/>
      <c r="CY7" s="386"/>
      <c r="CZ7" s="386"/>
      <c r="DA7" s="387"/>
      <c r="DB7" s="385">
        <v>23733793</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91</v>
      </c>
      <c r="AV8" s="418"/>
      <c r="AW8" s="418"/>
      <c r="AX8" s="418"/>
      <c r="AY8" s="419" t="s">
        <v>92</v>
      </c>
      <c r="AZ8" s="420"/>
      <c r="BA8" s="420"/>
      <c r="BB8" s="420"/>
      <c r="BC8" s="420"/>
      <c r="BD8" s="420"/>
      <c r="BE8" s="420"/>
      <c r="BF8" s="420"/>
      <c r="BG8" s="420"/>
      <c r="BH8" s="420"/>
      <c r="BI8" s="420"/>
      <c r="BJ8" s="420"/>
      <c r="BK8" s="420"/>
      <c r="BL8" s="420"/>
      <c r="BM8" s="421"/>
      <c r="BN8" s="385">
        <v>736938</v>
      </c>
      <c r="BO8" s="386"/>
      <c r="BP8" s="386"/>
      <c r="BQ8" s="386"/>
      <c r="BR8" s="386"/>
      <c r="BS8" s="386"/>
      <c r="BT8" s="386"/>
      <c r="BU8" s="387"/>
      <c r="BV8" s="385">
        <v>858306</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0.54</v>
      </c>
      <c r="CU8" s="426"/>
      <c r="CV8" s="426"/>
      <c r="CW8" s="426"/>
      <c r="CX8" s="426"/>
      <c r="CY8" s="426"/>
      <c r="CZ8" s="426"/>
      <c r="DA8" s="427"/>
      <c r="DB8" s="425">
        <v>0.54</v>
      </c>
      <c r="DC8" s="426"/>
      <c r="DD8" s="426"/>
      <c r="DE8" s="426"/>
      <c r="DF8" s="426"/>
      <c r="DG8" s="426"/>
      <c r="DH8" s="426"/>
      <c r="DI8" s="427"/>
      <c r="DJ8" s="137"/>
      <c r="DK8" s="137"/>
      <c r="DL8" s="137"/>
      <c r="DM8" s="137"/>
      <c r="DN8" s="137"/>
      <c r="DO8" s="137"/>
    </row>
    <row r="9" spans="1:119" ht="18.75" customHeight="1" thickBot="1" x14ac:dyDescent="0.2">
      <c r="A9" s="138"/>
      <c r="B9" s="379" t="s">
        <v>94</v>
      </c>
      <c r="C9" s="380"/>
      <c r="D9" s="380"/>
      <c r="E9" s="380"/>
      <c r="F9" s="380"/>
      <c r="G9" s="380"/>
      <c r="H9" s="380"/>
      <c r="I9" s="380"/>
      <c r="J9" s="380"/>
      <c r="K9" s="428"/>
      <c r="L9" s="429" t="s">
        <v>95</v>
      </c>
      <c r="M9" s="430"/>
      <c r="N9" s="430"/>
      <c r="O9" s="430"/>
      <c r="P9" s="430"/>
      <c r="Q9" s="431"/>
      <c r="R9" s="432">
        <v>78935</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77</v>
      </c>
      <c r="AV9" s="418"/>
      <c r="AW9" s="418"/>
      <c r="AX9" s="418"/>
      <c r="AY9" s="419" t="s">
        <v>98</v>
      </c>
      <c r="AZ9" s="420"/>
      <c r="BA9" s="420"/>
      <c r="BB9" s="420"/>
      <c r="BC9" s="420"/>
      <c r="BD9" s="420"/>
      <c r="BE9" s="420"/>
      <c r="BF9" s="420"/>
      <c r="BG9" s="420"/>
      <c r="BH9" s="420"/>
      <c r="BI9" s="420"/>
      <c r="BJ9" s="420"/>
      <c r="BK9" s="420"/>
      <c r="BL9" s="420"/>
      <c r="BM9" s="421"/>
      <c r="BN9" s="385">
        <v>-121368</v>
      </c>
      <c r="BO9" s="386"/>
      <c r="BP9" s="386"/>
      <c r="BQ9" s="386"/>
      <c r="BR9" s="386"/>
      <c r="BS9" s="386"/>
      <c r="BT9" s="386"/>
      <c r="BU9" s="387"/>
      <c r="BV9" s="385">
        <v>-97573</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19.2</v>
      </c>
      <c r="CU9" s="383"/>
      <c r="CV9" s="383"/>
      <c r="CW9" s="383"/>
      <c r="CX9" s="383"/>
      <c r="CY9" s="383"/>
      <c r="CZ9" s="383"/>
      <c r="DA9" s="384"/>
      <c r="DB9" s="382">
        <v>18.7</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100</v>
      </c>
      <c r="M10" s="415"/>
      <c r="N10" s="415"/>
      <c r="O10" s="415"/>
      <c r="P10" s="415"/>
      <c r="Q10" s="416"/>
      <c r="R10" s="436">
        <v>79652</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91</v>
      </c>
      <c r="AV10" s="418"/>
      <c r="AW10" s="418"/>
      <c r="AX10" s="418"/>
      <c r="AY10" s="419" t="s">
        <v>102</v>
      </c>
      <c r="AZ10" s="420"/>
      <c r="BA10" s="420"/>
      <c r="BB10" s="420"/>
      <c r="BC10" s="420"/>
      <c r="BD10" s="420"/>
      <c r="BE10" s="420"/>
      <c r="BF10" s="420"/>
      <c r="BG10" s="420"/>
      <c r="BH10" s="420"/>
      <c r="BI10" s="420"/>
      <c r="BJ10" s="420"/>
      <c r="BK10" s="420"/>
      <c r="BL10" s="420"/>
      <c r="BM10" s="421"/>
      <c r="BN10" s="385">
        <v>2096</v>
      </c>
      <c r="BO10" s="386"/>
      <c r="BP10" s="386"/>
      <c r="BQ10" s="386"/>
      <c r="BR10" s="386"/>
      <c r="BS10" s="386"/>
      <c r="BT10" s="386"/>
      <c r="BU10" s="387"/>
      <c r="BV10" s="385">
        <v>3384</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91</v>
      </c>
      <c r="AV11" s="418"/>
      <c r="AW11" s="418"/>
      <c r="AX11" s="418"/>
      <c r="AY11" s="419" t="s">
        <v>107</v>
      </c>
      <c r="AZ11" s="420"/>
      <c r="BA11" s="420"/>
      <c r="BB11" s="420"/>
      <c r="BC11" s="420"/>
      <c r="BD11" s="420"/>
      <c r="BE11" s="420"/>
      <c r="BF11" s="420"/>
      <c r="BG11" s="420"/>
      <c r="BH11" s="420"/>
      <c r="BI11" s="420"/>
      <c r="BJ11" s="420"/>
      <c r="BK11" s="420"/>
      <c r="BL11" s="420"/>
      <c r="BM11" s="421"/>
      <c r="BN11" s="385">
        <v>230010</v>
      </c>
      <c r="BO11" s="386"/>
      <c r="BP11" s="386"/>
      <c r="BQ11" s="386"/>
      <c r="BR11" s="386"/>
      <c r="BS11" s="386"/>
      <c r="BT11" s="386"/>
      <c r="BU11" s="387"/>
      <c r="BV11" s="385">
        <v>141515</v>
      </c>
      <c r="BW11" s="386"/>
      <c r="BX11" s="386"/>
      <c r="BY11" s="386"/>
      <c r="BZ11" s="386"/>
      <c r="CA11" s="386"/>
      <c r="CB11" s="386"/>
      <c r="CC11" s="387"/>
      <c r="CD11" s="388" t="s">
        <v>108</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x14ac:dyDescent="0.15">
      <c r="A12" s="138"/>
      <c r="B12" s="445" t="s">
        <v>110</v>
      </c>
      <c r="C12" s="446"/>
      <c r="D12" s="446"/>
      <c r="E12" s="446"/>
      <c r="F12" s="446"/>
      <c r="G12" s="446"/>
      <c r="H12" s="446"/>
      <c r="I12" s="446"/>
      <c r="J12" s="446"/>
      <c r="K12" s="447"/>
      <c r="L12" s="454" t="s">
        <v>111</v>
      </c>
      <c r="M12" s="455"/>
      <c r="N12" s="455"/>
      <c r="O12" s="455"/>
      <c r="P12" s="455"/>
      <c r="Q12" s="456"/>
      <c r="R12" s="457">
        <v>80019</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t="s">
        <v>117</v>
      </c>
      <c r="BO12" s="386"/>
      <c r="BP12" s="386"/>
      <c r="BQ12" s="386"/>
      <c r="BR12" s="386"/>
      <c r="BS12" s="386"/>
      <c r="BT12" s="386"/>
      <c r="BU12" s="387"/>
      <c r="BV12" s="385">
        <v>1000000</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117</v>
      </c>
      <c r="CU12" s="426"/>
      <c r="CV12" s="426"/>
      <c r="CW12" s="426"/>
      <c r="CX12" s="426"/>
      <c r="CY12" s="426"/>
      <c r="CZ12" s="426"/>
      <c r="DA12" s="427"/>
      <c r="DB12" s="425" t="s">
        <v>117</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119</v>
      </c>
      <c r="N13" s="474"/>
      <c r="O13" s="474"/>
      <c r="P13" s="474"/>
      <c r="Q13" s="475"/>
      <c r="R13" s="466">
        <v>79176</v>
      </c>
      <c r="S13" s="467"/>
      <c r="T13" s="467"/>
      <c r="U13" s="467"/>
      <c r="V13" s="468"/>
      <c r="W13" s="401" t="s">
        <v>120</v>
      </c>
      <c r="X13" s="402"/>
      <c r="Y13" s="402"/>
      <c r="Z13" s="402"/>
      <c r="AA13" s="402"/>
      <c r="AB13" s="392"/>
      <c r="AC13" s="436">
        <v>2489</v>
      </c>
      <c r="AD13" s="437"/>
      <c r="AE13" s="437"/>
      <c r="AF13" s="437"/>
      <c r="AG13" s="476"/>
      <c r="AH13" s="436">
        <v>3689</v>
      </c>
      <c r="AI13" s="437"/>
      <c r="AJ13" s="437"/>
      <c r="AK13" s="437"/>
      <c r="AL13" s="438"/>
      <c r="AM13" s="414" t="s">
        <v>121</v>
      </c>
      <c r="AN13" s="415"/>
      <c r="AO13" s="415"/>
      <c r="AP13" s="415"/>
      <c r="AQ13" s="415"/>
      <c r="AR13" s="415"/>
      <c r="AS13" s="415"/>
      <c r="AT13" s="416"/>
      <c r="AU13" s="417" t="s">
        <v>122</v>
      </c>
      <c r="AV13" s="418"/>
      <c r="AW13" s="418"/>
      <c r="AX13" s="418"/>
      <c r="AY13" s="419" t="s">
        <v>123</v>
      </c>
      <c r="AZ13" s="420"/>
      <c r="BA13" s="420"/>
      <c r="BB13" s="420"/>
      <c r="BC13" s="420"/>
      <c r="BD13" s="420"/>
      <c r="BE13" s="420"/>
      <c r="BF13" s="420"/>
      <c r="BG13" s="420"/>
      <c r="BH13" s="420"/>
      <c r="BI13" s="420"/>
      <c r="BJ13" s="420"/>
      <c r="BK13" s="420"/>
      <c r="BL13" s="420"/>
      <c r="BM13" s="421"/>
      <c r="BN13" s="385">
        <v>110738</v>
      </c>
      <c r="BO13" s="386"/>
      <c r="BP13" s="386"/>
      <c r="BQ13" s="386"/>
      <c r="BR13" s="386"/>
      <c r="BS13" s="386"/>
      <c r="BT13" s="386"/>
      <c r="BU13" s="387"/>
      <c r="BV13" s="385">
        <v>-952674</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10.6</v>
      </c>
      <c r="CU13" s="383"/>
      <c r="CV13" s="383"/>
      <c r="CW13" s="383"/>
      <c r="CX13" s="383"/>
      <c r="CY13" s="383"/>
      <c r="CZ13" s="383"/>
      <c r="DA13" s="384"/>
      <c r="DB13" s="382">
        <v>10.199999999999999</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125</v>
      </c>
      <c r="M14" s="464"/>
      <c r="N14" s="464"/>
      <c r="O14" s="464"/>
      <c r="P14" s="464"/>
      <c r="Q14" s="465"/>
      <c r="R14" s="466">
        <v>80682</v>
      </c>
      <c r="S14" s="467"/>
      <c r="T14" s="467"/>
      <c r="U14" s="467"/>
      <c r="V14" s="468"/>
      <c r="W14" s="375"/>
      <c r="X14" s="376"/>
      <c r="Y14" s="376"/>
      <c r="Z14" s="376"/>
      <c r="AA14" s="376"/>
      <c r="AB14" s="365"/>
      <c r="AC14" s="469">
        <v>6.7</v>
      </c>
      <c r="AD14" s="470"/>
      <c r="AE14" s="470"/>
      <c r="AF14" s="470"/>
      <c r="AG14" s="471"/>
      <c r="AH14" s="469">
        <v>8.8000000000000007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v>93.9</v>
      </c>
      <c r="CU14" s="481"/>
      <c r="CV14" s="481"/>
      <c r="CW14" s="481"/>
      <c r="CX14" s="481"/>
      <c r="CY14" s="481"/>
      <c r="CZ14" s="481"/>
      <c r="DA14" s="482"/>
      <c r="DB14" s="480">
        <v>105.5</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119</v>
      </c>
      <c r="N15" s="474"/>
      <c r="O15" s="474"/>
      <c r="P15" s="474"/>
      <c r="Q15" s="475"/>
      <c r="R15" s="466">
        <v>79852</v>
      </c>
      <c r="S15" s="467"/>
      <c r="T15" s="467"/>
      <c r="U15" s="467"/>
      <c r="V15" s="468"/>
      <c r="W15" s="401" t="s">
        <v>127</v>
      </c>
      <c r="X15" s="402"/>
      <c r="Y15" s="402"/>
      <c r="Z15" s="402"/>
      <c r="AA15" s="402"/>
      <c r="AB15" s="392"/>
      <c r="AC15" s="436">
        <v>10854</v>
      </c>
      <c r="AD15" s="437"/>
      <c r="AE15" s="437"/>
      <c r="AF15" s="437"/>
      <c r="AG15" s="476"/>
      <c r="AH15" s="436">
        <v>12660</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9931102</v>
      </c>
      <c r="BO15" s="349"/>
      <c r="BP15" s="349"/>
      <c r="BQ15" s="349"/>
      <c r="BR15" s="349"/>
      <c r="BS15" s="349"/>
      <c r="BT15" s="349"/>
      <c r="BU15" s="350"/>
      <c r="BV15" s="348">
        <v>9648739</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29.1</v>
      </c>
      <c r="AD16" s="470"/>
      <c r="AE16" s="470"/>
      <c r="AF16" s="470"/>
      <c r="AG16" s="471"/>
      <c r="AH16" s="469">
        <v>30.3</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18256103</v>
      </c>
      <c r="BO16" s="386"/>
      <c r="BP16" s="386"/>
      <c r="BQ16" s="386"/>
      <c r="BR16" s="386"/>
      <c r="BS16" s="386"/>
      <c r="BT16" s="386"/>
      <c r="BU16" s="387"/>
      <c r="BV16" s="385">
        <v>17561442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133</v>
      </c>
      <c r="N17" s="490"/>
      <c r="O17" s="490"/>
      <c r="P17" s="490"/>
      <c r="Q17" s="491"/>
      <c r="R17" s="486" t="s">
        <v>131</v>
      </c>
      <c r="S17" s="487"/>
      <c r="T17" s="487"/>
      <c r="U17" s="487"/>
      <c r="V17" s="488"/>
      <c r="W17" s="401" t="s">
        <v>134</v>
      </c>
      <c r="X17" s="402"/>
      <c r="Y17" s="402"/>
      <c r="Z17" s="402"/>
      <c r="AA17" s="402"/>
      <c r="AB17" s="392"/>
      <c r="AC17" s="436">
        <v>23942</v>
      </c>
      <c r="AD17" s="437"/>
      <c r="AE17" s="437"/>
      <c r="AF17" s="437"/>
      <c r="AG17" s="476"/>
      <c r="AH17" s="436">
        <v>25107</v>
      </c>
      <c r="AI17" s="437"/>
      <c r="AJ17" s="437"/>
      <c r="AK17" s="437"/>
      <c r="AL17" s="438"/>
      <c r="AM17" s="414"/>
      <c r="AN17" s="415"/>
      <c r="AO17" s="415"/>
      <c r="AP17" s="415"/>
      <c r="AQ17" s="415"/>
      <c r="AR17" s="415"/>
      <c r="AS17" s="415"/>
      <c r="AT17" s="416"/>
      <c r="AU17" s="417"/>
      <c r="AV17" s="418"/>
      <c r="AW17" s="418"/>
      <c r="AX17" s="418"/>
      <c r="AY17" s="419" t="s">
        <v>135</v>
      </c>
      <c r="AZ17" s="420"/>
      <c r="BA17" s="420"/>
      <c r="BB17" s="420"/>
      <c r="BC17" s="420"/>
      <c r="BD17" s="420"/>
      <c r="BE17" s="420"/>
      <c r="BF17" s="420"/>
      <c r="BG17" s="420"/>
      <c r="BH17" s="420"/>
      <c r="BI17" s="420"/>
      <c r="BJ17" s="420"/>
      <c r="BK17" s="420"/>
      <c r="BL17" s="420"/>
      <c r="BM17" s="421"/>
      <c r="BN17" s="385">
        <v>12625914</v>
      </c>
      <c r="BO17" s="386"/>
      <c r="BP17" s="386"/>
      <c r="BQ17" s="386"/>
      <c r="BR17" s="386"/>
      <c r="BS17" s="386"/>
      <c r="BT17" s="386"/>
      <c r="BU17" s="387"/>
      <c r="BV17" s="385">
        <v>12390574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136</v>
      </c>
      <c r="C18" s="428"/>
      <c r="D18" s="428"/>
      <c r="E18" s="497"/>
      <c r="F18" s="497"/>
      <c r="G18" s="497"/>
      <c r="H18" s="497"/>
      <c r="I18" s="497"/>
      <c r="J18" s="497"/>
      <c r="K18" s="497"/>
      <c r="L18" s="498">
        <v>552.54</v>
      </c>
      <c r="M18" s="498"/>
      <c r="N18" s="498"/>
      <c r="O18" s="498"/>
      <c r="P18" s="498"/>
      <c r="Q18" s="498"/>
      <c r="R18" s="499"/>
      <c r="S18" s="499"/>
      <c r="T18" s="499"/>
      <c r="U18" s="499"/>
      <c r="V18" s="500"/>
      <c r="W18" s="403"/>
      <c r="X18" s="404"/>
      <c r="Y18" s="404"/>
      <c r="Z18" s="404"/>
      <c r="AA18" s="404"/>
      <c r="AB18" s="395"/>
      <c r="AC18" s="501">
        <v>64.2</v>
      </c>
      <c r="AD18" s="502"/>
      <c r="AE18" s="502"/>
      <c r="AF18" s="502"/>
      <c r="AG18" s="503"/>
      <c r="AH18" s="501">
        <v>60.1</v>
      </c>
      <c r="AI18" s="502"/>
      <c r="AJ18" s="502"/>
      <c r="AK18" s="502"/>
      <c r="AL18" s="504"/>
      <c r="AM18" s="414"/>
      <c r="AN18" s="415"/>
      <c r="AO18" s="415"/>
      <c r="AP18" s="415"/>
      <c r="AQ18" s="415"/>
      <c r="AR18" s="415"/>
      <c r="AS18" s="415"/>
      <c r="AT18" s="416"/>
      <c r="AU18" s="417"/>
      <c r="AV18" s="418"/>
      <c r="AW18" s="418"/>
      <c r="AX18" s="418"/>
      <c r="AY18" s="419" t="s">
        <v>137</v>
      </c>
      <c r="AZ18" s="420"/>
      <c r="BA18" s="420"/>
      <c r="BB18" s="420"/>
      <c r="BC18" s="420"/>
      <c r="BD18" s="420"/>
      <c r="BE18" s="420"/>
      <c r="BF18" s="420"/>
      <c r="BG18" s="420"/>
      <c r="BH18" s="420"/>
      <c r="BI18" s="420"/>
      <c r="BJ18" s="420"/>
      <c r="BK18" s="420"/>
      <c r="BL18" s="420"/>
      <c r="BM18" s="421"/>
      <c r="BN18" s="385">
        <v>23701953</v>
      </c>
      <c r="BO18" s="386"/>
      <c r="BP18" s="386"/>
      <c r="BQ18" s="386"/>
      <c r="BR18" s="386"/>
      <c r="BS18" s="386"/>
      <c r="BT18" s="386"/>
      <c r="BU18" s="387"/>
      <c r="BV18" s="385">
        <v>23061102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138</v>
      </c>
      <c r="C19" s="428"/>
      <c r="D19" s="428"/>
      <c r="E19" s="497"/>
      <c r="F19" s="497"/>
      <c r="G19" s="497"/>
      <c r="H19" s="497"/>
      <c r="I19" s="497"/>
      <c r="J19" s="497"/>
      <c r="K19" s="497"/>
      <c r="L19" s="505">
        <v>143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139</v>
      </c>
      <c r="AZ19" s="420"/>
      <c r="BA19" s="420"/>
      <c r="BB19" s="420"/>
      <c r="BC19" s="420"/>
      <c r="BD19" s="420"/>
      <c r="BE19" s="420"/>
      <c r="BF19" s="420"/>
      <c r="BG19" s="420"/>
      <c r="BH19" s="420"/>
      <c r="BI19" s="420"/>
      <c r="BJ19" s="420"/>
      <c r="BK19" s="420"/>
      <c r="BL19" s="420"/>
      <c r="BM19" s="421"/>
      <c r="BN19" s="385">
        <v>28355327</v>
      </c>
      <c r="BO19" s="386"/>
      <c r="BP19" s="386"/>
      <c r="BQ19" s="386"/>
      <c r="BR19" s="386"/>
      <c r="BS19" s="386"/>
      <c r="BT19" s="386"/>
      <c r="BU19" s="387"/>
      <c r="BV19" s="385">
        <v>29090082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140</v>
      </c>
      <c r="C20" s="428"/>
      <c r="D20" s="428"/>
      <c r="E20" s="497"/>
      <c r="F20" s="497"/>
      <c r="G20" s="497"/>
      <c r="H20" s="497"/>
      <c r="I20" s="497"/>
      <c r="J20" s="497"/>
      <c r="K20" s="497"/>
      <c r="L20" s="505">
        <v>32170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141</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142</v>
      </c>
      <c r="C22" s="516"/>
      <c r="D22" s="517"/>
      <c r="E22" s="397" t="s">
        <v>1</v>
      </c>
      <c r="F22" s="402"/>
      <c r="G22" s="402"/>
      <c r="H22" s="402"/>
      <c r="I22" s="402"/>
      <c r="J22" s="402"/>
      <c r="K22" s="392"/>
      <c r="L22" s="397" t="s">
        <v>143</v>
      </c>
      <c r="M22" s="402"/>
      <c r="N22" s="402"/>
      <c r="O22" s="402"/>
      <c r="P22" s="392"/>
      <c r="Q22" s="524" t="s">
        <v>144</v>
      </c>
      <c r="R22" s="525"/>
      <c r="S22" s="525"/>
      <c r="T22" s="525"/>
      <c r="U22" s="525"/>
      <c r="V22" s="526"/>
      <c r="W22" s="530" t="s">
        <v>145</v>
      </c>
      <c r="X22" s="516"/>
      <c r="Y22" s="517"/>
      <c r="Z22" s="397" t="s">
        <v>1</v>
      </c>
      <c r="AA22" s="402"/>
      <c r="AB22" s="402"/>
      <c r="AC22" s="402"/>
      <c r="AD22" s="402"/>
      <c r="AE22" s="402"/>
      <c r="AF22" s="402"/>
      <c r="AG22" s="392"/>
      <c r="AH22" s="543" t="s">
        <v>146</v>
      </c>
      <c r="AI22" s="402"/>
      <c r="AJ22" s="402"/>
      <c r="AK22" s="402"/>
      <c r="AL22" s="392"/>
      <c r="AM22" s="543" t="s">
        <v>147</v>
      </c>
      <c r="AN22" s="544"/>
      <c r="AO22" s="544"/>
      <c r="AP22" s="544"/>
      <c r="AQ22" s="544"/>
      <c r="AR22" s="545"/>
      <c r="AS22" s="524" t="s">
        <v>144</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148</v>
      </c>
      <c r="AZ23" s="346"/>
      <c r="BA23" s="346"/>
      <c r="BB23" s="346"/>
      <c r="BC23" s="346"/>
      <c r="BD23" s="346"/>
      <c r="BE23" s="346"/>
      <c r="BF23" s="346"/>
      <c r="BG23" s="346"/>
      <c r="BH23" s="346"/>
      <c r="BI23" s="346"/>
      <c r="BJ23" s="346"/>
      <c r="BK23" s="346"/>
      <c r="BL23" s="346"/>
      <c r="BM23" s="347"/>
      <c r="BN23" s="385">
        <v>53899447</v>
      </c>
      <c r="BO23" s="386"/>
      <c r="BP23" s="386"/>
      <c r="BQ23" s="386"/>
      <c r="BR23" s="386"/>
      <c r="BS23" s="386"/>
      <c r="BT23" s="386"/>
      <c r="BU23" s="387"/>
      <c r="BV23" s="385">
        <v>54445681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149</v>
      </c>
      <c r="F24" s="415"/>
      <c r="G24" s="415"/>
      <c r="H24" s="415"/>
      <c r="I24" s="415"/>
      <c r="J24" s="415"/>
      <c r="K24" s="416"/>
      <c r="L24" s="436">
        <v>1</v>
      </c>
      <c r="M24" s="437"/>
      <c r="N24" s="437"/>
      <c r="O24" s="437"/>
      <c r="P24" s="476"/>
      <c r="Q24" s="436">
        <v>9350</v>
      </c>
      <c r="R24" s="437"/>
      <c r="S24" s="437"/>
      <c r="T24" s="437"/>
      <c r="U24" s="437"/>
      <c r="V24" s="476"/>
      <c r="W24" s="531"/>
      <c r="X24" s="519"/>
      <c r="Y24" s="520"/>
      <c r="Z24" s="435" t="s">
        <v>150</v>
      </c>
      <c r="AA24" s="415"/>
      <c r="AB24" s="415"/>
      <c r="AC24" s="415"/>
      <c r="AD24" s="415"/>
      <c r="AE24" s="415"/>
      <c r="AF24" s="415"/>
      <c r="AG24" s="416"/>
      <c r="AH24" s="436">
        <v>674</v>
      </c>
      <c r="AI24" s="437"/>
      <c r="AJ24" s="437"/>
      <c r="AK24" s="437"/>
      <c r="AL24" s="476"/>
      <c r="AM24" s="436">
        <v>2189152</v>
      </c>
      <c r="AN24" s="437"/>
      <c r="AO24" s="437"/>
      <c r="AP24" s="437"/>
      <c r="AQ24" s="437"/>
      <c r="AR24" s="476"/>
      <c r="AS24" s="436">
        <v>3248</v>
      </c>
      <c r="AT24" s="437"/>
      <c r="AU24" s="437"/>
      <c r="AV24" s="437"/>
      <c r="AW24" s="437"/>
      <c r="AX24" s="438"/>
      <c r="AY24" s="551" t="s">
        <v>151</v>
      </c>
      <c r="AZ24" s="552"/>
      <c r="BA24" s="552"/>
      <c r="BB24" s="552"/>
      <c r="BC24" s="552"/>
      <c r="BD24" s="552"/>
      <c r="BE24" s="552"/>
      <c r="BF24" s="552"/>
      <c r="BG24" s="552"/>
      <c r="BH24" s="552"/>
      <c r="BI24" s="552"/>
      <c r="BJ24" s="552"/>
      <c r="BK24" s="552"/>
      <c r="BL24" s="552"/>
      <c r="BM24" s="553"/>
      <c r="BN24" s="385">
        <v>30935193</v>
      </c>
      <c r="BO24" s="386"/>
      <c r="BP24" s="386"/>
      <c r="BQ24" s="386"/>
      <c r="BR24" s="386"/>
      <c r="BS24" s="386"/>
      <c r="BT24" s="386"/>
      <c r="BU24" s="387"/>
      <c r="BV24" s="385">
        <v>32032830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152</v>
      </c>
      <c r="F25" s="415"/>
      <c r="G25" s="415"/>
      <c r="H25" s="415"/>
      <c r="I25" s="415"/>
      <c r="J25" s="415"/>
      <c r="K25" s="416"/>
      <c r="L25" s="436">
        <v>2</v>
      </c>
      <c r="M25" s="437"/>
      <c r="N25" s="437"/>
      <c r="O25" s="437"/>
      <c r="P25" s="476"/>
      <c r="Q25" s="436">
        <v>7600</v>
      </c>
      <c r="R25" s="437"/>
      <c r="S25" s="437"/>
      <c r="T25" s="437"/>
      <c r="U25" s="437"/>
      <c r="V25" s="476"/>
      <c r="W25" s="531"/>
      <c r="X25" s="519"/>
      <c r="Y25" s="520"/>
      <c r="Z25" s="435" t="s">
        <v>153</v>
      </c>
      <c r="AA25" s="415"/>
      <c r="AB25" s="415"/>
      <c r="AC25" s="415"/>
      <c r="AD25" s="415"/>
      <c r="AE25" s="415"/>
      <c r="AF25" s="415"/>
      <c r="AG25" s="416"/>
      <c r="AH25" s="436">
        <v>125</v>
      </c>
      <c r="AI25" s="437"/>
      <c r="AJ25" s="437"/>
      <c r="AK25" s="437"/>
      <c r="AL25" s="476"/>
      <c r="AM25" s="436">
        <v>376125</v>
      </c>
      <c r="AN25" s="437"/>
      <c r="AO25" s="437"/>
      <c r="AP25" s="437"/>
      <c r="AQ25" s="437"/>
      <c r="AR25" s="476"/>
      <c r="AS25" s="436">
        <v>3009</v>
      </c>
      <c r="AT25" s="437"/>
      <c r="AU25" s="437"/>
      <c r="AV25" s="437"/>
      <c r="AW25" s="437"/>
      <c r="AX25" s="438"/>
      <c r="AY25" s="345" t="s">
        <v>154</v>
      </c>
      <c r="AZ25" s="346"/>
      <c r="BA25" s="346"/>
      <c r="BB25" s="346"/>
      <c r="BC25" s="346"/>
      <c r="BD25" s="346"/>
      <c r="BE25" s="346"/>
      <c r="BF25" s="346"/>
      <c r="BG25" s="346"/>
      <c r="BH25" s="346"/>
      <c r="BI25" s="346"/>
      <c r="BJ25" s="346"/>
      <c r="BK25" s="346"/>
      <c r="BL25" s="346"/>
      <c r="BM25" s="347"/>
      <c r="BN25" s="348">
        <v>2922226</v>
      </c>
      <c r="BO25" s="349"/>
      <c r="BP25" s="349"/>
      <c r="BQ25" s="349"/>
      <c r="BR25" s="349"/>
      <c r="BS25" s="349"/>
      <c r="BT25" s="349"/>
      <c r="BU25" s="350"/>
      <c r="BV25" s="348">
        <v>2974018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155</v>
      </c>
      <c r="F26" s="415"/>
      <c r="G26" s="415"/>
      <c r="H26" s="415"/>
      <c r="I26" s="415"/>
      <c r="J26" s="415"/>
      <c r="K26" s="416"/>
      <c r="L26" s="436">
        <v>1</v>
      </c>
      <c r="M26" s="437"/>
      <c r="N26" s="437"/>
      <c r="O26" s="437"/>
      <c r="P26" s="476"/>
      <c r="Q26" s="436">
        <v>6850</v>
      </c>
      <c r="R26" s="437"/>
      <c r="S26" s="437"/>
      <c r="T26" s="437"/>
      <c r="U26" s="437"/>
      <c r="V26" s="476"/>
      <c r="W26" s="531"/>
      <c r="X26" s="519"/>
      <c r="Y26" s="520"/>
      <c r="Z26" s="435" t="s">
        <v>156</v>
      </c>
      <c r="AA26" s="541"/>
      <c r="AB26" s="541"/>
      <c r="AC26" s="541"/>
      <c r="AD26" s="541"/>
      <c r="AE26" s="541"/>
      <c r="AF26" s="541"/>
      <c r="AG26" s="542"/>
      <c r="AH26" s="436">
        <v>4</v>
      </c>
      <c r="AI26" s="437"/>
      <c r="AJ26" s="437"/>
      <c r="AK26" s="437"/>
      <c r="AL26" s="476"/>
      <c r="AM26" s="436">
        <v>14636</v>
      </c>
      <c r="AN26" s="437"/>
      <c r="AO26" s="437"/>
      <c r="AP26" s="437"/>
      <c r="AQ26" s="437"/>
      <c r="AR26" s="476"/>
      <c r="AS26" s="436">
        <v>3659</v>
      </c>
      <c r="AT26" s="437"/>
      <c r="AU26" s="437"/>
      <c r="AV26" s="437"/>
      <c r="AW26" s="437"/>
      <c r="AX26" s="438"/>
      <c r="AY26" s="388" t="s">
        <v>157</v>
      </c>
      <c r="AZ26" s="389"/>
      <c r="BA26" s="389"/>
      <c r="BB26" s="389"/>
      <c r="BC26" s="389"/>
      <c r="BD26" s="389"/>
      <c r="BE26" s="389"/>
      <c r="BF26" s="389"/>
      <c r="BG26" s="389"/>
      <c r="BH26" s="389"/>
      <c r="BI26" s="389"/>
      <c r="BJ26" s="389"/>
      <c r="BK26" s="389"/>
      <c r="BL26" s="389"/>
      <c r="BM26" s="390"/>
      <c r="BN26" s="385" t="s">
        <v>117</v>
      </c>
      <c r="BO26" s="386"/>
      <c r="BP26" s="386"/>
      <c r="BQ26" s="386"/>
      <c r="BR26" s="386"/>
      <c r="BS26" s="386"/>
      <c r="BT26" s="386"/>
      <c r="BU26" s="387"/>
      <c r="BV26" s="385" t="s">
        <v>117</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158</v>
      </c>
      <c r="F27" s="415"/>
      <c r="G27" s="415"/>
      <c r="H27" s="415"/>
      <c r="I27" s="415"/>
      <c r="J27" s="415"/>
      <c r="K27" s="416"/>
      <c r="L27" s="436">
        <v>1</v>
      </c>
      <c r="M27" s="437"/>
      <c r="N27" s="437"/>
      <c r="O27" s="437"/>
      <c r="P27" s="476"/>
      <c r="Q27" s="436">
        <v>4950</v>
      </c>
      <c r="R27" s="437"/>
      <c r="S27" s="437"/>
      <c r="T27" s="437"/>
      <c r="U27" s="437"/>
      <c r="V27" s="476"/>
      <c r="W27" s="531"/>
      <c r="X27" s="519"/>
      <c r="Y27" s="520"/>
      <c r="Z27" s="435" t="s">
        <v>159</v>
      </c>
      <c r="AA27" s="415"/>
      <c r="AB27" s="415"/>
      <c r="AC27" s="415"/>
      <c r="AD27" s="415"/>
      <c r="AE27" s="415"/>
      <c r="AF27" s="415"/>
      <c r="AG27" s="416"/>
      <c r="AH27" s="436">
        <v>20</v>
      </c>
      <c r="AI27" s="437"/>
      <c r="AJ27" s="437"/>
      <c r="AK27" s="437"/>
      <c r="AL27" s="476"/>
      <c r="AM27" s="436">
        <v>65535</v>
      </c>
      <c r="AN27" s="437"/>
      <c r="AO27" s="437"/>
      <c r="AP27" s="437"/>
      <c r="AQ27" s="437"/>
      <c r="AR27" s="476"/>
      <c r="AS27" s="436">
        <v>3277</v>
      </c>
      <c r="AT27" s="437"/>
      <c r="AU27" s="437"/>
      <c r="AV27" s="437"/>
      <c r="AW27" s="437"/>
      <c r="AX27" s="438"/>
      <c r="AY27" s="477" t="s">
        <v>160</v>
      </c>
      <c r="AZ27" s="478"/>
      <c r="BA27" s="478"/>
      <c r="BB27" s="478"/>
      <c r="BC27" s="478"/>
      <c r="BD27" s="478"/>
      <c r="BE27" s="478"/>
      <c r="BF27" s="478"/>
      <c r="BG27" s="478"/>
      <c r="BH27" s="478"/>
      <c r="BI27" s="478"/>
      <c r="BJ27" s="478"/>
      <c r="BK27" s="478"/>
      <c r="BL27" s="478"/>
      <c r="BM27" s="479"/>
      <c r="BN27" s="554" t="s">
        <v>117</v>
      </c>
      <c r="BO27" s="555"/>
      <c r="BP27" s="555"/>
      <c r="BQ27" s="555"/>
      <c r="BR27" s="555"/>
      <c r="BS27" s="555"/>
      <c r="BT27" s="555"/>
      <c r="BU27" s="556"/>
      <c r="BV27" s="554" t="s">
        <v>117</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161</v>
      </c>
      <c r="F28" s="415"/>
      <c r="G28" s="415"/>
      <c r="H28" s="415"/>
      <c r="I28" s="415"/>
      <c r="J28" s="415"/>
      <c r="K28" s="416"/>
      <c r="L28" s="436">
        <v>1</v>
      </c>
      <c r="M28" s="437"/>
      <c r="N28" s="437"/>
      <c r="O28" s="437"/>
      <c r="P28" s="476"/>
      <c r="Q28" s="436">
        <v>4400</v>
      </c>
      <c r="R28" s="437"/>
      <c r="S28" s="437"/>
      <c r="T28" s="437"/>
      <c r="U28" s="437"/>
      <c r="V28" s="476"/>
      <c r="W28" s="531"/>
      <c r="X28" s="519"/>
      <c r="Y28" s="520"/>
      <c r="Z28" s="435" t="s">
        <v>162</v>
      </c>
      <c r="AA28" s="415"/>
      <c r="AB28" s="415"/>
      <c r="AC28" s="415"/>
      <c r="AD28" s="415"/>
      <c r="AE28" s="415"/>
      <c r="AF28" s="415"/>
      <c r="AG28" s="416"/>
      <c r="AH28" s="436" t="s">
        <v>117</v>
      </c>
      <c r="AI28" s="437"/>
      <c r="AJ28" s="437"/>
      <c r="AK28" s="437"/>
      <c r="AL28" s="476"/>
      <c r="AM28" s="436" t="s">
        <v>117</v>
      </c>
      <c r="AN28" s="437"/>
      <c r="AO28" s="437"/>
      <c r="AP28" s="437"/>
      <c r="AQ28" s="437"/>
      <c r="AR28" s="476"/>
      <c r="AS28" s="436" t="s">
        <v>117</v>
      </c>
      <c r="AT28" s="437"/>
      <c r="AU28" s="437"/>
      <c r="AV28" s="437"/>
      <c r="AW28" s="437"/>
      <c r="AX28" s="438"/>
      <c r="AY28" s="557" t="s">
        <v>163</v>
      </c>
      <c r="AZ28" s="558"/>
      <c r="BA28" s="558"/>
      <c r="BB28" s="559"/>
      <c r="BC28" s="345" t="s">
        <v>164</v>
      </c>
      <c r="BD28" s="346"/>
      <c r="BE28" s="346"/>
      <c r="BF28" s="346"/>
      <c r="BG28" s="346"/>
      <c r="BH28" s="346"/>
      <c r="BI28" s="346"/>
      <c r="BJ28" s="346"/>
      <c r="BK28" s="346"/>
      <c r="BL28" s="346"/>
      <c r="BM28" s="347"/>
      <c r="BN28" s="348">
        <v>2294441</v>
      </c>
      <c r="BO28" s="349"/>
      <c r="BP28" s="349"/>
      <c r="BQ28" s="349"/>
      <c r="BR28" s="349"/>
      <c r="BS28" s="349"/>
      <c r="BT28" s="349"/>
      <c r="BU28" s="350"/>
      <c r="BV28" s="348">
        <v>1863193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165</v>
      </c>
      <c r="F29" s="415"/>
      <c r="G29" s="415"/>
      <c r="H29" s="415"/>
      <c r="I29" s="415"/>
      <c r="J29" s="415"/>
      <c r="K29" s="416"/>
      <c r="L29" s="436">
        <v>24</v>
      </c>
      <c r="M29" s="437"/>
      <c r="N29" s="437"/>
      <c r="O29" s="437"/>
      <c r="P29" s="476"/>
      <c r="Q29" s="436">
        <v>4100</v>
      </c>
      <c r="R29" s="437"/>
      <c r="S29" s="437"/>
      <c r="T29" s="437"/>
      <c r="U29" s="437"/>
      <c r="V29" s="476"/>
      <c r="W29" s="532"/>
      <c r="X29" s="533"/>
      <c r="Y29" s="534"/>
      <c r="Z29" s="435" t="s">
        <v>166</v>
      </c>
      <c r="AA29" s="415"/>
      <c r="AB29" s="415"/>
      <c r="AC29" s="415"/>
      <c r="AD29" s="415"/>
      <c r="AE29" s="415"/>
      <c r="AF29" s="415"/>
      <c r="AG29" s="416"/>
      <c r="AH29" s="436">
        <v>694</v>
      </c>
      <c r="AI29" s="437"/>
      <c r="AJ29" s="437"/>
      <c r="AK29" s="437"/>
      <c r="AL29" s="476"/>
      <c r="AM29" s="436">
        <v>2254687</v>
      </c>
      <c r="AN29" s="437"/>
      <c r="AO29" s="437"/>
      <c r="AP29" s="437"/>
      <c r="AQ29" s="437"/>
      <c r="AR29" s="476"/>
      <c r="AS29" s="436">
        <v>3249</v>
      </c>
      <c r="AT29" s="437"/>
      <c r="AU29" s="437"/>
      <c r="AV29" s="437"/>
      <c r="AW29" s="437"/>
      <c r="AX29" s="438"/>
      <c r="AY29" s="560"/>
      <c r="AZ29" s="561"/>
      <c r="BA29" s="561"/>
      <c r="BB29" s="562"/>
      <c r="BC29" s="419" t="s">
        <v>167</v>
      </c>
      <c r="BD29" s="420"/>
      <c r="BE29" s="420"/>
      <c r="BF29" s="420"/>
      <c r="BG29" s="420"/>
      <c r="BH29" s="420"/>
      <c r="BI29" s="420"/>
      <c r="BJ29" s="420"/>
      <c r="BK29" s="420"/>
      <c r="BL29" s="420"/>
      <c r="BM29" s="421"/>
      <c r="BN29" s="385">
        <v>1755670</v>
      </c>
      <c r="BO29" s="386"/>
      <c r="BP29" s="386"/>
      <c r="BQ29" s="386"/>
      <c r="BR29" s="386"/>
      <c r="BS29" s="386"/>
      <c r="BT29" s="386"/>
      <c r="BU29" s="387"/>
      <c r="BV29" s="385">
        <v>1338870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168</v>
      </c>
      <c r="X30" s="539"/>
      <c r="Y30" s="539"/>
      <c r="Z30" s="539"/>
      <c r="AA30" s="539"/>
      <c r="AB30" s="539"/>
      <c r="AC30" s="539"/>
      <c r="AD30" s="539"/>
      <c r="AE30" s="539"/>
      <c r="AF30" s="539"/>
      <c r="AG30" s="540"/>
      <c r="AH30" s="501">
        <v>100.3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169</v>
      </c>
      <c r="BD30" s="552"/>
      <c r="BE30" s="552"/>
      <c r="BF30" s="552"/>
      <c r="BG30" s="552"/>
      <c r="BH30" s="552"/>
      <c r="BI30" s="552"/>
      <c r="BJ30" s="552"/>
      <c r="BK30" s="552"/>
      <c r="BL30" s="552"/>
      <c r="BM30" s="553"/>
      <c r="BN30" s="554">
        <v>7088749</v>
      </c>
      <c r="BO30" s="555"/>
      <c r="BP30" s="555"/>
      <c r="BQ30" s="555"/>
      <c r="BR30" s="555"/>
      <c r="BS30" s="555"/>
      <c r="BT30" s="555"/>
      <c r="BU30" s="556"/>
      <c r="BV30" s="554">
        <v>6954217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176</v>
      </c>
      <c r="D33" s="409"/>
      <c r="E33" s="374" t="s">
        <v>177</v>
      </c>
      <c r="F33" s="374"/>
      <c r="G33" s="374"/>
      <c r="H33" s="374"/>
      <c r="I33" s="374"/>
      <c r="J33" s="374"/>
      <c r="K33" s="374"/>
      <c r="L33" s="374"/>
      <c r="M33" s="374"/>
      <c r="N33" s="374"/>
      <c r="O33" s="374"/>
      <c r="P33" s="374"/>
      <c r="Q33" s="374"/>
      <c r="R33" s="374"/>
      <c r="S33" s="374"/>
      <c r="T33" s="167"/>
      <c r="U33" s="409" t="s">
        <v>176</v>
      </c>
      <c r="V33" s="409"/>
      <c r="W33" s="374" t="s">
        <v>177</v>
      </c>
      <c r="X33" s="374"/>
      <c r="Y33" s="374"/>
      <c r="Z33" s="374"/>
      <c r="AA33" s="374"/>
      <c r="AB33" s="374"/>
      <c r="AC33" s="374"/>
      <c r="AD33" s="374"/>
      <c r="AE33" s="374"/>
      <c r="AF33" s="374"/>
      <c r="AG33" s="374"/>
      <c r="AH33" s="374"/>
      <c r="AI33" s="374"/>
      <c r="AJ33" s="374"/>
      <c r="AK33" s="374"/>
      <c r="AL33" s="167"/>
      <c r="AM33" s="409" t="s">
        <v>176</v>
      </c>
      <c r="AN33" s="409"/>
      <c r="AO33" s="374" t="s">
        <v>177</v>
      </c>
      <c r="AP33" s="374"/>
      <c r="AQ33" s="374"/>
      <c r="AR33" s="374"/>
      <c r="AS33" s="374"/>
      <c r="AT33" s="374"/>
      <c r="AU33" s="374"/>
      <c r="AV33" s="374"/>
      <c r="AW33" s="374"/>
      <c r="AX33" s="374"/>
      <c r="AY33" s="374"/>
      <c r="AZ33" s="374"/>
      <c r="BA33" s="374"/>
      <c r="BB33" s="374"/>
      <c r="BC33" s="374"/>
      <c r="BD33" s="168"/>
      <c r="BE33" s="374" t="s">
        <v>178</v>
      </c>
      <c r="BF33" s="374"/>
      <c r="BG33" s="374" t="s">
        <v>179</v>
      </c>
      <c r="BH33" s="374"/>
      <c r="BI33" s="374"/>
      <c r="BJ33" s="374"/>
      <c r="BK33" s="374"/>
      <c r="BL33" s="374"/>
      <c r="BM33" s="374"/>
      <c r="BN33" s="374"/>
      <c r="BO33" s="374"/>
      <c r="BP33" s="374"/>
      <c r="BQ33" s="374"/>
      <c r="BR33" s="374"/>
      <c r="BS33" s="374"/>
      <c r="BT33" s="374"/>
      <c r="BU33" s="374"/>
      <c r="BV33" s="168"/>
      <c r="BW33" s="409" t="s">
        <v>178</v>
      </c>
      <c r="BX33" s="409"/>
      <c r="BY33" s="374" t="s">
        <v>180</v>
      </c>
      <c r="BZ33" s="374"/>
      <c r="CA33" s="374"/>
      <c r="CB33" s="374"/>
      <c r="CC33" s="374"/>
      <c r="CD33" s="374"/>
      <c r="CE33" s="374"/>
      <c r="CF33" s="374"/>
      <c r="CG33" s="374"/>
      <c r="CH33" s="374"/>
      <c r="CI33" s="374"/>
      <c r="CJ33" s="374"/>
      <c r="CK33" s="374"/>
      <c r="CL33" s="374"/>
      <c r="CM33" s="374"/>
      <c r="CN33" s="167"/>
      <c r="CO33" s="409" t="s">
        <v>176</v>
      </c>
      <c r="CP33" s="409"/>
      <c r="CQ33" s="374" t="s">
        <v>181</v>
      </c>
      <c r="CR33" s="374"/>
      <c r="CS33" s="374"/>
      <c r="CT33" s="374"/>
      <c r="CU33" s="374"/>
      <c r="CV33" s="374"/>
      <c r="CW33" s="374"/>
      <c r="CX33" s="374"/>
      <c r="CY33" s="374"/>
      <c r="CZ33" s="374"/>
      <c r="DA33" s="374"/>
      <c r="DB33" s="374"/>
      <c r="DC33" s="374"/>
      <c r="DD33" s="374"/>
      <c r="DE33" s="374"/>
      <c r="DF33" s="167"/>
      <c r="DG33" s="374" t="s">
        <v>182</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9</v>
      </c>
      <c r="AN34" s="566"/>
      <c r="AO34" s="567" t="str">
        <f>IF('各会計、関係団体の財政状況及び健全化判断比率'!B33="","",'各会計、関係団体の財政状況及び健全化判断比率'!B33)</f>
        <v>病院事業会計</v>
      </c>
      <c r="AP34" s="567"/>
      <c r="AQ34" s="567"/>
      <c r="AR34" s="567"/>
      <c r="AS34" s="567"/>
      <c r="AT34" s="567"/>
      <c r="AU34" s="567"/>
      <c r="AV34" s="567"/>
      <c r="AW34" s="567"/>
      <c r="AX34" s="567"/>
      <c r="AY34" s="567"/>
      <c r="AZ34" s="567"/>
      <c r="BA34" s="567"/>
      <c r="BB34" s="567"/>
      <c r="BC34" s="567"/>
      <c r="BD34" s="165"/>
      <c r="BE34" s="566">
        <f>IF(BG34="","",MAX(C34:D43,U34:V43,AM34:AN43)+1)</f>
        <v>12</v>
      </c>
      <c r="BF34" s="566"/>
      <c r="BG34" s="567" t="str">
        <f>IF('各会計、関係団体の財政状況及び健全化判断比率'!B36="","",'各会計、関係団体の財政状況及び健全化判断比率'!B36)</f>
        <v>と畜場費特別会計</v>
      </c>
      <c r="BH34" s="567"/>
      <c r="BI34" s="567"/>
      <c r="BJ34" s="567"/>
      <c r="BK34" s="567"/>
      <c r="BL34" s="567"/>
      <c r="BM34" s="567"/>
      <c r="BN34" s="567"/>
      <c r="BO34" s="567"/>
      <c r="BP34" s="567"/>
      <c r="BQ34" s="567"/>
      <c r="BR34" s="567"/>
      <c r="BS34" s="567"/>
      <c r="BT34" s="567"/>
      <c r="BU34" s="567"/>
      <c r="BV34" s="165"/>
      <c r="BW34" s="566">
        <f>IF(BY34="","",MAX(C34:D43,U34:V43,AM34:AN43,BE34:BF43)+1)</f>
        <v>20</v>
      </c>
      <c r="BX34" s="566"/>
      <c r="BY34" s="567" t="str">
        <f>IF('各会計、関係団体の財政状況及び健全化判断比率'!B68="","",'各会計、関係団体の財政状況及び健全化判断比率'!B68)</f>
        <v>京都府自治会館管理組合(一般会計)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26</v>
      </c>
      <c r="CP34" s="566"/>
      <c r="CQ34" s="567" t="str">
        <f>IF('各会計、関係団体の財政状況及び健全化判断比率'!BS7="","",'各会計、関係団体の財政状況及び健全化判断比率'!BS7)</f>
        <v>福知山市体育協会</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休日急患診療所費特別会計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国民健康保険診療所費特別会計</v>
      </c>
      <c r="X35" s="567"/>
      <c r="Y35" s="567"/>
      <c r="Z35" s="567"/>
      <c r="AA35" s="567"/>
      <c r="AB35" s="567"/>
      <c r="AC35" s="567"/>
      <c r="AD35" s="567"/>
      <c r="AE35" s="567"/>
      <c r="AF35" s="567"/>
      <c r="AG35" s="567"/>
      <c r="AH35" s="567"/>
      <c r="AI35" s="567"/>
      <c r="AJ35" s="567"/>
      <c r="AK35" s="567"/>
      <c r="AL35" s="165"/>
      <c r="AM35" s="566">
        <f t="shared" ref="AM35:AM43" si="0">IF(AO35="","",AM34+1)</f>
        <v>10</v>
      </c>
      <c r="AN35" s="566"/>
      <c r="AO35" s="567" t="str">
        <f>IF('各会計、関係団体の財政状況及び健全化判断比率'!B34="","",'各会計、関係団体の財政状況及び健全化判断比率'!B34)</f>
        <v>水道事業会計</v>
      </c>
      <c r="AP35" s="567"/>
      <c r="AQ35" s="567"/>
      <c r="AR35" s="567"/>
      <c r="AS35" s="567"/>
      <c r="AT35" s="567"/>
      <c r="AU35" s="567"/>
      <c r="AV35" s="567"/>
      <c r="AW35" s="567"/>
      <c r="AX35" s="567"/>
      <c r="AY35" s="567"/>
      <c r="AZ35" s="567"/>
      <c r="BA35" s="567"/>
      <c r="BB35" s="567"/>
      <c r="BC35" s="567"/>
      <c r="BD35" s="165"/>
      <c r="BE35" s="566">
        <f t="shared" ref="BE35:BE43" si="1">IF(BG35="","",BE34+1)</f>
        <v>13</v>
      </c>
      <c r="BF35" s="566"/>
      <c r="BG35" s="567" t="str">
        <f>IF('各会計、関係団体の財政状況及び健全化判断比率'!B37="","",'各会計、関係団体の財政状況及び健全化判断比率'!B37)</f>
        <v>簡易水道事業特別会計</v>
      </c>
      <c r="BH35" s="567"/>
      <c r="BI35" s="567"/>
      <c r="BJ35" s="567"/>
      <c r="BK35" s="567"/>
      <c r="BL35" s="567"/>
      <c r="BM35" s="567"/>
      <c r="BN35" s="567"/>
      <c r="BO35" s="567"/>
      <c r="BP35" s="567"/>
      <c r="BQ35" s="567"/>
      <c r="BR35" s="567"/>
      <c r="BS35" s="567"/>
      <c r="BT35" s="567"/>
      <c r="BU35" s="567"/>
      <c r="BV35" s="165"/>
      <c r="BW35" s="566">
        <f t="shared" ref="BW35:BW43" si="2">IF(BY35="","",BW34+1)</f>
        <v>21</v>
      </c>
      <c r="BX35" s="566"/>
      <c r="BY35" s="567" t="str">
        <f>IF('各会計、関係団体の財政状況及び健全化判断比率'!B69="","",'各会計、関係団体の財政状況及び健全化判断比率'!B69)</f>
        <v>京都府住宅新築資金等貸付事業管理組合(一般会計)</v>
      </c>
      <c r="BZ35" s="567"/>
      <c r="CA35" s="567"/>
      <c r="CB35" s="567"/>
      <c r="CC35" s="567"/>
      <c r="CD35" s="567"/>
      <c r="CE35" s="567"/>
      <c r="CF35" s="567"/>
      <c r="CG35" s="567"/>
      <c r="CH35" s="567"/>
      <c r="CI35" s="567"/>
      <c r="CJ35" s="567"/>
      <c r="CK35" s="567"/>
      <c r="CL35" s="567"/>
      <c r="CM35" s="567"/>
      <c r="CN35" s="165"/>
      <c r="CO35" s="566">
        <f t="shared" ref="CO35:CO43" si="3">IF(CQ35="","",CO34+1)</f>
        <v>27</v>
      </c>
      <c r="CP35" s="566"/>
      <c r="CQ35" s="567" t="str">
        <f>IF('各会計、関係団体の財政状況及び健全化判断比率'!BS8="","",'各会計、関係団体の財政状況及び健全化判断比率'!BS8)</f>
        <v>福知山市都市緑化協会</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地域情報通信ネットワーク事業特別会計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介護保険事業特別会計（保険事業勘定）</v>
      </c>
      <c r="X36" s="567"/>
      <c r="Y36" s="567"/>
      <c r="Z36" s="567"/>
      <c r="AA36" s="567"/>
      <c r="AB36" s="567"/>
      <c r="AC36" s="567"/>
      <c r="AD36" s="567"/>
      <c r="AE36" s="567"/>
      <c r="AF36" s="567"/>
      <c r="AG36" s="567"/>
      <c r="AH36" s="567"/>
      <c r="AI36" s="567"/>
      <c r="AJ36" s="567"/>
      <c r="AK36" s="567"/>
      <c r="AL36" s="165"/>
      <c r="AM36" s="566">
        <f t="shared" si="0"/>
        <v>11</v>
      </c>
      <c r="AN36" s="566"/>
      <c r="AO36" s="567" t="str">
        <f>IF('各会計、関係団体の財政状況及び健全化判断比率'!B35="","",'各会計、関係団体の財政状況及び健全化判断比率'!B35)</f>
        <v>下水道事業会計</v>
      </c>
      <c r="AP36" s="567"/>
      <c r="AQ36" s="567"/>
      <c r="AR36" s="567"/>
      <c r="AS36" s="567"/>
      <c r="AT36" s="567"/>
      <c r="AU36" s="567"/>
      <c r="AV36" s="567"/>
      <c r="AW36" s="567"/>
      <c r="AX36" s="567"/>
      <c r="AY36" s="567"/>
      <c r="AZ36" s="567"/>
      <c r="BA36" s="567"/>
      <c r="BB36" s="567"/>
      <c r="BC36" s="567"/>
      <c r="BD36" s="165"/>
      <c r="BE36" s="566">
        <f t="shared" si="1"/>
        <v>14</v>
      </c>
      <c r="BF36" s="566"/>
      <c r="BG36" s="567" t="str">
        <f>IF('各会計、関係団体の財政状況及び健全化判断比率'!B38="","",'各会計、関係団体の財政状況及び健全化判断比率'!B38)</f>
        <v>公設地方卸売市場事業特別会計</v>
      </c>
      <c r="BH36" s="567"/>
      <c r="BI36" s="567"/>
      <c r="BJ36" s="567"/>
      <c r="BK36" s="567"/>
      <c r="BL36" s="567"/>
      <c r="BM36" s="567"/>
      <c r="BN36" s="567"/>
      <c r="BO36" s="567"/>
      <c r="BP36" s="567"/>
      <c r="BQ36" s="567"/>
      <c r="BR36" s="567"/>
      <c r="BS36" s="567"/>
      <c r="BT36" s="567"/>
      <c r="BU36" s="567"/>
      <c r="BV36" s="165"/>
      <c r="BW36" s="566">
        <f t="shared" si="2"/>
        <v>22</v>
      </c>
      <c r="BX36" s="566"/>
      <c r="BY36" s="567" t="str">
        <f>IF('各会計、関係団体の財政状況及び健全化判断比率'!B70="","",'各会計、関係団体の財政状況及び健全化判断比率'!B70)</f>
        <v>京都府住宅新築資金等貸付事業管理組合(特別会計)</v>
      </c>
      <c r="BZ36" s="567"/>
      <c r="CA36" s="567"/>
      <c r="CB36" s="567"/>
      <c r="CC36" s="567"/>
      <c r="CD36" s="567"/>
      <c r="CE36" s="567"/>
      <c r="CF36" s="567"/>
      <c r="CG36" s="567"/>
      <c r="CH36" s="567"/>
      <c r="CI36" s="567"/>
      <c r="CJ36" s="567"/>
      <c r="CK36" s="567"/>
      <c r="CL36" s="567"/>
      <c r="CM36" s="567"/>
      <c r="CN36" s="165"/>
      <c r="CO36" s="566">
        <f t="shared" si="3"/>
        <v>28</v>
      </c>
      <c r="CP36" s="566"/>
      <c r="CQ36" s="567" t="str">
        <f>IF('各会計、関係団体の財政状況及び健全化判断比率'!BS9="","",'各会計、関係団体の財政状況及び健全化判断比率'!BS9)</f>
        <v>福知山市文化協会</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介護保険事業特別会計（サービス事業勘定）</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15</v>
      </c>
      <c r="BF37" s="566"/>
      <c r="BG37" s="567" t="str">
        <f>IF('各会計、関係団体の財政状況及び健全化判断比率'!B39="","",'各会計、関係団体の財政状況及び健全化判断比率'!B39)</f>
        <v>農業集落排水施設事業特別会計</v>
      </c>
      <c r="BH37" s="567"/>
      <c r="BI37" s="567"/>
      <c r="BJ37" s="567"/>
      <c r="BK37" s="567"/>
      <c r="BL37" s="567"/>
      <c r="BM37" s="567"/>
      <c r="BN37" s="567"/>
      <c r="BO37" s="567"/>
      <c r="BP37" s="567"/>
      <c r="BQ37" s="567"/>
      <c r="BR37" s="567"/>
      <c r="BS37" s="567"/>
      <c r="BT37" s="567"/>
      <c r="BU37" s="567"/>
      <c r="BV37" s="165"/>
      <c r="BW37" s="566">
        <f t="shared" si="2"/>
        <v>23</v>
      </c>
      <c r="BX37" s="566"/>
      <c r="BY37" s="567" t="str">
        <f>IF('各会計、関係団体の財政状況及び健全化判断比率'!B71="","",'各会計、関係団体の財政状況及び健全化判断比率'!B71)</f>
        <v>京都府後期高齢者医療広域連合(一般会計)</v>
      </c>
      <c r="BZ37" s="567"/>
      <c r="CA37" s="567"/>
      <c r="CB37" s="567"/>
      <c r="CC37" s="567"/>
      <c r="CD37" s="567"/>
      <c r="CE37" s="567"/>
      <c r="CF37" s="567"/>
      <c r="CG37" s="567"/>
      <c r="CH37" s="567"/>
      <c r="CI37" s="567"/>
      <c r="CJ37" s="567"/>
      <c r="CK37" s="567"/>
      <c r="CL37" s="567"/>
      <c r="CM37" s="567"/>
      <c r="CN37" s="165"/>
      <c r="CO37" s="566">
        <f t="shared" si="3"/>
        <v>29</v>
      </c>
      <c r="CP37" s="566"/>
      <c r="CQ37" s="567" t="str">
        <f>IF('各会計、関係団体の財政状況及び健全化判断比率'!BS10="","",'各会計、関係団体の財政状況及び健全化判断比率'!BS10)</f>
        <v>福知山まちづくり</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8</v>
      </c>
      <c r="V38" s="566"/>
      <c r="W38" s="567" t="str">
        <f>IF('各会計、関係団体の財政状況及び健全化判断比率'!B32="","",'各会計、関係団体の財政状況及び健全化判断比率'!B32)</f>
        <v>後期高齢者医療事業特別会計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16</v>
      </c>
      <c r="BF38" s="566"/>
      <c r="BG38" s="567" t="str">
        <f>IF('各会計、関係団体の財政状況及び健全化判断比率'!B40="","",'各会計、関係団体の財政状況及び健全化判断比率'!B40)</f>
        <v>石原土地区画整理事業特別会計</v>
      </c>
      <c r="BH38" s="567"/>
      <c r="BI38" s="567"/>
      <c r="BJ38" s="567"/>
      <c r="BK38" s="567"/>
      <c r="BL38" s="567"/>
      <c r="BM38" s="567"/>
      <c r="BN38" s="567"/>
      <c r="BO38" s="567"/>
      <c r="BP38" s="567"/>
      <c r="BQ38" s="567"/>
      <c r="BR38" s="567"/>
      <c r="BS38" s="567"/>
      <c r="BT38" s="567"/>
      <c r="BU38" s="567"/>
      <c r="BV38" s="165"/>
      <c r="BW38" s="566">
        <f t="shared" si="2"/>
        <v>24</v>
      </c>
      <c r="BX38" s="566"/>
      <c r="BY38" s="567" t="str">
        <f>IF('各会計、関係団体の財政状況及び健全化判断比率'!B72="","",'各会計、関係団体の財政状況及び健全化判断比率'!B72)</f>
        <v>京都府後期高齢者医療広域連合(後期高齢者医療特別会計)</v>
      </c>
      <c r="BZ38" s="567"/>
      <c r="CA38" s="567"/>
      <c r="CB38" s="567"/>
      <c r="CC38" s="567"/>
      <c r="CD38" s="567"/>
      <c r="CE38" s="567"/>
      <c r="CF38" s="567"/>
      <c r="CG38" s="567"/>
      <c r="CH38" s="567"/>
      <c r="CI38" s="567"/>
      <c r="CJ38" s="567"/>
      <c r="CK38" s="567"/>
      <c r="CL38" s="567"/>
      <c r="CM38" s="567"/>
      <c r="CN38" s="165"/>
      <c r="CO38" s="566">
        <f t="shared" si="3"/>
        <v>30</v>
      </c>
      <c r="CP38" s="566"/>
      <c r="CQ38" s="567" t="str">
        <f>IF('各会計、関係団体の財政状況及び健全化判断比率'!BS11="","",'各会計、関係団体の財政状況及び健全化判断比率'!BS11)</f>
        <v>福知山上下水道サービスセンター</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f t="shared" si="1"/>
        <v>17</v>
      </c>
      <c r="BF39" s="566"/>
      <c r="BG39" s="567" t="str">
        <f>IF('各会計、関係団体の財政状況及び健全化判断比率'!B41="","",'各会計、関係団体の財政状況及び健全化判断比率'!B41)</f>
        <v>福知山駅周辺土地区画整理事業特別会計</v>
      </c>
      <c r="BH39" s="567"/>
      <c r="BI39" s="567"/>
      <c r="BJ39" s="567"/>
      <c r="BK39" s="567"/>
      <c r="BL39" s="567"/>
      <c r="BM39" s="567"/>
      <c r="BN39" s="567"/>
      <c r="BO39" s="567"/>
      <c r="BP39" s="567"/>
      <c r="BQ39" s="567"/>
      <c r="BR39" s="567"/>
      <c r="BS39" s="567"/>
      <c r="BT39" s="567"/>
      <c r="BU39" s="567"/>
      <c r="BV39" s="165"/>
      <c r="BW39" s="566">
        <f t="shared" si="2"/>
        <v>25</v>
      </c>
      <c r="BX39" s="566"/>
      <c r="BY39" s="567" t="str">
        <f>IF('各会計、関係団体の財政状況及び健全化判断比率'!B73="","",'各会計、関係団体の財政状況及び健全化判断比率'!B73)</f>
        <v>京都地方税機構(一般会計)</v>
      </c>
      <c r="BZ39" s="567"/>
      <c r="CA39" s="567"/>
      <c r="CB39" s="567"/>
      <c r="CC39" s="567"/>
      <c r="CD39" s="567"/>
      <c r="CE39" s="567"/>
      <c r="CF39" s="567"/>
      <c r="CG39" s="567"/>
      <c r="CH39" s="567"/>
      <c r="CI39" s="567"/>
      <c r="CJ39" s="567"/>
      <c r="CK39" s="567"/>
      <c r="CL39" s="567"/>
      <c r="CM39" s="567"/>
      <c r="CN39" s="165"/>
      <c r="CO39" s="566">
        <f t="shared" si="3"/>
        <v>31</v>
      </c>
      <c r="CP39" s="566"/>
      <c r="CQ39" s="567" t="str">
        <f>IF('各会計、関係団体の財政状況及び健全化判断比率'!BS12="","",'各会計、関係団体の財政状況及び健全化判断比率'!BS12)</f>
        <v>大江観光</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f t="shared" si="1"/>
        <v>18</v>
      </c>
      <c r="BF40" s="566"/>
      <c r="BG40" s="567" t="str">
        <f>IF('各会計、関係団体の財政状況及び健全化判断比率'!B42="","",'各会計、関係団体の財政状況及び健全化判断比率'!B42)</f>
        <v>河守土地区画整理事業特別会計</v>
      </c>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f t="shared" si="3"/>
        <v>32</v>
      </c>
      <c r="CP40" s="566"/>
      <c r="CQ40" s="567" t="str">
        <f>IF('各会計、関係団体の財政状況及び健全化判断比率'!BS13="","",'各会計、関係団体の財政状況及び健全化判断比率'!BS13)</f>
        <v>やくの農業振興団</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f t="shared" si="1"/>
        <v>19</v>
      </c>
      <c r="BF41" s="566"/>
      <c r="BG41" s="567" t="str">
        <f>IF('各会計、関係団体の財政状況及び健全化判断比率'!B43="","",'各会計、関係団体の財政状況及び健全化判断比率'!B43)</f>
        <v>宅地造成事業特別会計</v>
      </c>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7" zoomScaleSheetLayoutView="100" workbookViewId="0">
      <selection activeCell="B57" sqref="B57:P5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52" t="s">
        <v>533</v>
      </c>
      <c r="D34" s="1152"/>
      <c r="E34" s="1153"/>
      <c r="F34" s="32">
        <v>11.93</v>
      </c>
      <c r="G34" s="33">
        <v>15.59</v>
      </c>
      <c r="H34" s="33">
        <v>17.68</v>
      </c>
      <c r="I34" s="33">
        <v>15.41</v>
      </c>
      <c r="J34" s="34">
        <v>17.71</v>
      </c>
      <c r="K34" s="22"/>
      <c r="L34" s="22"/>
      <c r="M34" s="22"/>
      <c r="N34" s="22"/>
      <c r="O34" s="22"/>
      <c r="P34" s="22"/>
    </row>
    <row r="35" spans="1:16" ht="39" customHeight="1" x14ac:dyDescent="0.15">
      <c r="A35" s="22"/>
      <c r="B35" s="35"/>
      <c r="C35" s="1146" t="s">
        <v>534</v>
      </c>
      <c r="D35" s="1147"/>
      <c r="E35" s="1148"/>
      <c r="F35" s="36">
        <v>4.3099999999999996</v>
      </c>
      <c r="G35" s="37">
        <v>4.62</v>
      </c>
      <c r="H35" s="37">
        <v>4.8600000000000003</v>
      </c>
      <c r="I35" s="37">
        <v>4.9800000000000004</v>
      </c>
      <c r="J35" s="38">
        <v>4.34</v>
      </c>
      <c r="K35" s="22"/>
      <c r="L35" s="22"/>
      <c r="M35" s="22"/>
      <c r="N35" s="22"/>
      <c r="O35" s="22"/>
      <c r="P35" s="22"/>
    </row>
    <row r="36" spans="1:16" ht="39" customHeight="1" x14ac:dyDescent="0.15">
      <c r="A36" s="22"/>
      <c r="B36" s="35"/>
      <c r="C36" s="1146" t="s">
        <v>535</v>
      </c>
      <c r="D36" s="1147"/>
      <c r="E36" s="1148"/>
      <c r="F36" s="36">
        <v>6.15</v>
      </c>
      <c r="G36" s="37">
        <v>2.76</v>
      </c>
      <c r="H36" s="37">
        <v>3.99</v>
      </c>
      <c r="I36" s="37">
        <v>3.61</v>
      </c>
      <c r="J36" s="38">
        <v>3.07</v>
      </c>
      <c r="K36" s="22"/>
      <c r="L36" s="22"/>
      <c r="M36" s="22"/>
      <c r="N36" s="22"/>
      <c r="O36" s="22"/>
      <c r="P36" s="22"/>
    </row>
    <row r="37" spans="1:16" ht="39" customHeight="1" x14ac:dyDescent="0.15">
      <c r="A37" s="22"/>
      <c r="B37" s="35"/>
      <c r="C37" s="1146" t="s">
        <v>536</v>
      </c>
      <c r="D37" s="1147"/>
      <c r="E37" s="1148"/>
      <c r="F37" s="36">
        <v>1.97</v>
      </c>
      <c r="G37" s="37">
        <v>2.04</v>
      </c>
      <c r="H37" s="37">
        <v>2.33</v>
      </c>
      <c r="I37" s="37">
        <v>1.41</v>
      </c>
      <c r="J37" s="38">
        <v>1.43</v>
      </c>
      <c r="K37" s="22"/>
      <c r="L37" s="22"/>
      <c r="M37" s="22"/>
      <c r="N37" s="22"/>
      <c r="O37" s="22"/>
      <c r="P37" s="22"/>
    </row>
    <row r="38" spans="1:16" ht="39" customHeight="1" x14ac:dyDescent="0.15">
      <c r="A38" s="22"/>
      <c r="B38" s="35"/>
      <c r="C38" s="1146" t="s">
        <v>537</v>
      </c>
      <c r="D38" s="1147"/>
      <c r="E38" s="1148"/>
      <c r="F38" s="36">
        <v>0.18</v>
      </c>
      <c r="G38" s="37">
        <v>0.62</v>
      </c>
      <c r="H38" s="37">
        <v>0.52</v>
      </c>
      <c r="I38" s="37">
        <v>0.78</v>
      </c>
      <c r="J38" s="38">
        <v>0.88</v>
      </c>
      <c r="K38" s="22"/>
      <c r="L38" s="22"/>
      <c r="M38" s="22"/>
      <c r="N38" s="22"/>
      <c r="O38" s="22"/>
      <c r="P38" s="22"/>
    </row>
    <row r="39" spans="1:16" ht="39" customHeight="1" x14ac:dyDescent="0.15">
      <c r="A39" s="22"/>
      <c r="B39" s="35"/>
      <c r="C39" s="1146" t="s">
        <v>538</v>
      </c>
      <c r="D39" s="1147"/>
      <c r="E39" s="1148"/>
      <c r="F39" s="36" t="s">
        <v>539</v>
      </c>
      <c r="G39" s="37" t="s">
        <v>540</v>
      </c>
      <c r="H39" s="37">
        <v>0.16</v>
      </c>
      <c r="I39" s="37">
        <v>0.39</v>
      </c>
      <c r="J39" s="38">
        <v>0.38</v>
      </c>
      <c r="K39" s="22"/>
      <c r="L39" s="22"/>
      <c r="M39" s="22"/>
      <c r="N39" s="22"/>
      <c r="O39" s="22"/>
      <c r="P39" s="22"/>
    </row>
    <row r="40" spans="1:16" ht="39" customHeight="1" x14ac:dyDescent="0.15">
      <c r="A40" s="22"/>
      <c r="B40" s="35"/>
      <c r="C40" s="1146" t="s">
        <v>541</v>
      </c>
      <c r="D40" s="1147"/>
      <c r="E40" s="1148"/>
      <c r="F40" s="36" t="s">
        <v>487</v>
      </c>
      <c r="G40" s="37">
        <v>0.52</v>
      </c>
      <c r="H40" s="37">
        <v>0.37</v>
      </c>
      <c r="I40" s="37">
        <v>0.33</v>
      </c>
      <c r="J40" s="38">
        <v>0.32</v>
      </c>
      <c r="K40" s="22"/>
      <c r="L40" s="22"/>
      <c r="M40" s="22"/>
      <c r="N40" s="22"/>
      <c r="O40" s="22"/>
      <c r="P40" s="22"/>
    </row>
    <row r="41" spans="1:16" ht="39" customHeight="1" x14ac:dyDescent="0.15">
      <c r="A41" s="22"/>
      <c r="B41" s="35"/>
      <c r="C41" s="1146" t="s">
        <v>542</v>
      </c>
      <c r="D41" s="1147"/>
      <c r="E41" s="1148"/>
      <c r="F41" s="36">
        <v>0.48</v>
      </c>
      <c r="G41" s="37">
        <v>0.44</v>
      </c>
      <c r="H41" s="37">
        <v>0.31</v>
      </c>
      <c r="I41" s="37">
        <v>0.3</v>
      </c>
      <c r="J41" s="38">
        <v>0.28999999999999998</v>
      </c>
      <c r="K41" s="22"/>
      <c r="L41" s="22"/>
      <c r="M41" s="22"/>
      <c r="N41" s="22"/>
      <c r="O41" s="22"/>
      <c r="P41" s="22"/>
    </row>
    <row r="42" spans="1:16" ht="39" customHeight="1" x14ac:dyDescent="0.15">
      <c r="A42" s="22"/>
      <c r="B42" s="39"/>
      <c r="C42" s="1146" t="s">
        <v>543</v>
      </c>
      <c r="D42" s="1147"/>
      <c r="E42" s="1148"/>
      <c r="F42" s="36" t="s">
        <v>487</v>
      </c>
      <c r="G42" s="37" t="s">
        <v>487</v>
      </c>
      <c r="H42" s="37" t="s">
        <v>487</v>
      </c>
      <c r="I42" s="37" t="s">
        <v>487</v>
      </c>
      <c r="J42" s="38" t="s">
        <v>487</v>
      </c>
      <c r="K42" s="22"/>
      <c r="L42" s="22"/>
      <c r="M42" s="22"/>
      <c r="N42" s="22"/>
      <c r="O42" s="22"/>
      <c r="P42" s="22"/>
    </row>
    <row r="43" spans="1:16" ht="39" customHeight="1" thickBot="1" x14ac:dyDescent="0.2">
      <c r="A43" s="22"/>
      <c r="B43" s="40"/>
      <c r="C43" s="1149" t="s">
        <v>544</v>
      </c>
      <c r="D43" s="1150"/>
      <c r="E43" s="1151"/>
      <c r="F43" s="41">
        <v>4.28</v>
      </c>
      <c r="G43" s="42">
        <v>3.61</v>
      </c>
      <c r="H43" s="42">
        <v>1.03</v>
      </c>
      <c r="I43" s="42">
        <v>1.38</v>
      </c>
      <c r="J43" s="43">
        <v>0.63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K39" zoomScaleSheetLayoutView="55" workbookViewId="0">
      <selection activeCell="B57" sqref="B57:P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62" t="s">
        <v>10</v>
      </c>
      <c r="C45" s="1163"/>
      <c r="D45" s="58"/>
      <c r="E45" s="1168" t="s">
        <v>11</v>
      </c>
      <c r="F45" s="1168"/>
      <c r="G45" s="1168"/>
      <c r="H45" s="1168"/>
      <c r="I45" s="1168"/>
      <c r="J45" s="1169"/>
      <c r="K45" s="59">
        <v>5281</v>
      </c>
      <c r="L45" s="60">
        <v>5313</v>
      </c>
      <c r="M45" s="60">
        <v>5548</v>
      </c>
      <c r="N45" s="60">
        <v>5486</v>
      </c>
      <c r="O45" s="61">
        <v>5519</v>
      </c>
      <c r="P45" s="48"/>
      <c r="Q45" s="48"/>
      <c r="R45" s="48"/>
      <c r="S45" s="48"/>
      <c r="T45" s="48"/>
      <c r="U45" s="48"/>
    </row>
    <row r="46" spans="1:21" ht="30.75" customHeight="1" x14ac:dyDescent="0.15">
      <c r="A46" s="48"/>
      <c r="B46" s="1164"/>
      <c r="C46" s="1165"/>
      <c r="D46" s="62"/>
      <c r="E46" s="1156" t="s">
        <v>12</v>
      </c>
      <c r="F46" s="1156"/>
      <c r="G46" s="1156"/>
      <c r="H46" s="1156"/>
      <c r="I46" s="1156"/>
      <c r="J46" s="1157"/>
      <c r="K46" s="63" t="s">
        <v>487</v>
      </c>
      <c r="L46" s="64" t="s">
        <v>487</v>
      </c>
      <c r="M46" s="64" t="s">
        <v>487</v>
      </c>
      <c r="N46" s="64" t="s">
        <v>487</v>
      </c>
      <c r="O46" s="65" t="s">
        <v>487</v>
      </c>
      <c r="P46" s="48"/>
      <c r="Q46" s="48"/>
      <c r="R46" s="48"/>
      <c r="S46" s="48"/>
      <c r="T46" s="48"/>
      <c r="U46" s="48"/>
    </row>
    <row r="47" spans="1:21" ht="30.75" customHeight="1" x14ac:dyDescent="0.15">
      <c r="A47" s="48"/>
      <c r="B47" s="1164"/>
      <c r="C47" s="1165"/>
      <c r="D47" s="62"/>
      <c r="E47" s="1156" t="s">
        <v>13</v>
      </c>
      <c r="F47" s="1156"/>
      <c r="G47" s="1156"/>
      <c r="H47" s="1156"/>
      <c r="I47" s="1156"/>
      <c r="J47" s="1157"/>
      <c r="K47" s="63" t="s">
        <v>487</v>
      </c>
      <c r="L47" s="64" t="s">
        <v>487</v>
      </c>
      <c r="M47" s="64" t="s">
        <v>487</v>
      </c>
      <c r="N47" s="64" t="s">
        <v>487</v>
      </c>
      <c r="O47" s="65" t="s">
        <v>487</v>
      </c>
      <c r="P47" s="48"/>
      <c r="Q47" s="48"/>
      <c r="R47" s="48"/>
      <c r="S47" s="48"/>
      <c r="T47" s="48"/>
      <c r="U47" s="48"/>
    </row>
    <row r="48" spans="1:21" ht="30.75" customHeight="1" x14ac:dyDescent="0.15">
      <c r="A48" s="48"/>
      <c r="B48" s="1164"/>
      <c r="C48" s="1165"/>
      <c r="D48" s="62"/>
      <c r="E48" s="1156" t="s">
        <v>14</v>
      </c>
      <c r="F48" s="1156"/>
      <c r="G48" s="1156"/>
      <c r="H48" s="1156"/>
      <c r="I48" s="1156"/>
      <c r="J48" s="1157"/>
      <c r="K48" s="63">
        <v>1848</v>
      </c>
      <c r="L48" s="64">
        <v>1761</v>
      </c>
      <c r="M48" s="64">
        <v>1706</v>
      </c>
      <c r="N48" s="64">
        <v>1731</v>
      </c>
      <c r="O48" s="65">
        <v>1748</v>
      </c>
      <c r="P48" s="48"/>
      <c r="Q48" s="48"/>
      <c r="R48" s="48"/>
      <c r="S48" s="48"/>
      <c r="T48" s="48"/>
      <c r="U48" s="48"/>
    </row>
    <row r="49" spans="1:21" ht="30.75" customHeight="1" x14ac:dyDescent="0.15">
      <c r="A49" s="48"/>
      <c r="B49" s="1164"/>
      <c r="C49" s="1165"/>
      <c r="D49" s="62"/>
      <c r="E49" s="1156" t="s">
        <v>15</v>
      </c>
      <c r="F49" s="1156"/>
      <c r="G49" s="1156"/>
      <c r="H49" s="1156"/>
      <c r="I49" s="1156"/>
      <c r="J49" s="1157"/>
      <c r="K49" s="63" t="s">
        <v>487</v>
      </c>
      <c r="L49" s="64" t="s">
        <v>487</v>
      </c>
      <c r="M49" s="64" t="s">
        <v>487</v>
      </c>
      <c r="N49" s="64" t="s">
        <v>487</v>
      </c>
      <c r="O49" s="65" t="s">
        <v>487</v>
      </c>
      <c r="P49" s="48"/>
      <c r="Q49" s="48"/>
      <c r="R49" s="48"/>
      <c r="S49" s="48"/>
      <c r="T49" s="48"/>
      <c r="U49" s="48"/>
    </row>
    <row r="50" spans="1:21" ht="30.75" customHeight="1" x14ac:dyDescent="0.15">
      <c r="A50" s="48"/>
      <c r="B50" s="1164"/>
      <c r="C50" s="1165"/>
      <c r="D50" s="62"/>
      <c r="E50" s="1156" t="s">
        <v>16</v>
      </c>
      <c r="F50" s="1156"/>
      <c r="G50" s="1156"/>
      <c r="H50" s="1156"/>
      <c r="I50" s="1156"/>
      <c r="J50" s="1157"/>
      <c r="K50" s="63">
        <v>17</v>
      </c>
      <c r="L50" s="64">
        <v>15</v>
      </c>
      <c r="M50" s="64">
        <v>13</v>
      </c>
      <c r="N50" s="64">
        <v>14</v>
      </c>
      <c r="O50" s="65">
        <v>14</v>
      </c>
      <c r="P50" s="48"/>
      <c r="Q50" s="48"/>
      <c r="R50" s="48"/>
      <c r="S50" s="48"/>
      <c r="T50" s="48"/>
      <c r="U50" s="48"/>
    </row>
    <row r="51" spans="1:21" ht="30.75" customHeight="1" x14ac:dyDescent="0.15">
      <c r="A51" s="48"/>
      <c r="B51" s="1166"/>
      <c r="C51" s="1167"/>
      <c r="D51" s="66"/>
      <c r="E51" s="1156" t="s">
        <v>17</v>
      </c>
      <c r="F51" s="1156"/>
      <c r="G51" s="1156"/>
      <c r="H51" s="1156"/>
      <c r="I51" s="1156"/>
      <c r="J51" s="1157"/>
      <c r="K51" s="63">
        <v>0</v>
      </c>
      <c r="L51" s="64">
        <v>0</v>
      </c>
      <c r="M51" s="64">
        <v>0</v>
      </c>
      <c r="N51" s="64" t="s">
        <v>487</v>
      </c>
      <c r="O51" s="65">
        <v>0</v>
      </c>
      <c r="P51" s="48"/>
      <c r="Q51" s="48"/>
      <c r="R51" s="48"/>
      <c r="S51" s="48"/>
      <c r="T51" s="48"/>
      <c r="U51" s="48"/>
    </row>
    <row r="52" spans="1:21" ht="30.75" customHeight="1" x14ac:dyDescent="0.15">
      <c r="A52" s="48"/>
      <c r="B52" s="1154" t="s">
        <v>18</v>
      </c>
      <c r="C52" s="1155"/>
      <c r="D52" s="66"/>
      <c r="E52" s="1156" t="s">
        <v>19</v>
      </c>
      <c r="F52" s="1156"/>
      <c r="G52" s="1156"/>
      <c r="H52" s="1156"/>
      <c r="I52" s="1156"/>
      <c r="J52" s="1157"/>
      <c r="K52" s="63">
        <v>5017</v>
      </c>
      <c r="L52" s="64">
        <v>5185</v>
      </c>
      <c r="M52" s="64">
        <v>5377</v>
      </c>
      <c r="N52" s="64">
        <v>5191</v>
      </c>
      <c r="O52" s="65">
        <v>5168</v>
      </c>
      <c r="P52" s="48"/>
      <c r="Q52" s="48"/>
      <c r="R52" s="48"/>
      <c r="S52" s="48"/>
      <c r="T52" s="48"/>
      <c r="U52" s="48"/>
    </row>
    <row r="53" spans="1:21" ht="30.75" customHeight="1" thickBot="1" x14ac:dyDescent="0.2">
      <c r="A53" s="48"/>
      <c r="B53" s="1158" t="s">
        <v>20</v>
      </c>
      <c r="C53" s="1159"/>
      <c r="D53" s="67"/>
      <c r="E53" s="1160" t="s">
        <v>21</v>
      </c>
      <c r="F53" s="1160"/>
      <c r="G53" s="1160"/>
      <c r="H53" s="1160"/>
      <c r="I53" s="1160"/>
      <c r="J53" s="1161"/>
      <c r="K53" s="68">
        <v>2129</v>
      </c>
      <c r="L53" s="69">
        <v>1904</v>
      </c>
      <c r="M53" s="69">
        <v>1890</v>
      </c>
      <c r="N53" s="69">
        <v>2040</v>
      </c>
      <c r="O53" s="70">
        <v>2113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32" zoomScale="85" zoomScaleNormal="85" zoomScaleSheetLayoutView="100" workbookViewId="0">
      <selection activeCell="E51" sqref="E51:H5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526</v>
      </c>
      <c r="J40" s="79" t="s">
        <v>527</v>
      </c>
      <c r="K40" s="79" t="s">
        <v>528</v>
      </c>
      <c r="L40" s="79" t="s">
        <v>529</v>
      </c>
      <c r="M40" s="80" t="s">
        <v>530</v>
      </c>
    </row>
    <row r="41" spans="2:13" ht="27.75" customHeight="1" x14ac:dyDescent="0.15">
      <c r="B41" s="1170" t="s">
        <v>23</v>
      </c>
      <c r="C41" s="1171"/>
      <c r="D41" s="81"/>
      <c r="E41" s="1176" t="s">
        <v>24</v>
      </c>
      <c r="F41" s="1176"/>
      <c r="G41" s="1176"/>
      <c r="H41" s="1177"/>
      <c r="I41" s="82">
        <v>50032</v>
      </c>
      <c r="J41" s="83">
        <v>53348</v>
      </c>
      <c r="K41" s="83">
        <v>53896</v>
      </c>
      <c r="L41" s="83">
        <v>54446</v>
      </c>
      <c r="M41" s="84">
        <v>53899</v>
      </c>
    </row>
    <row r="42" spans="2:13" ht="27.75" customHeight="1" x14ac:dyDescent="0.15">
      <c r="B42" s="1172"/>
      <c r="C42" s="1173"/>
      <c r="D42" s="85"/>
      <c r="E42" s="1178" t="s">
        <v>25</v>
      </c>
      <c r="F42" s="1178"/>
      <c r="G42" s="1178"/>
      <c r="H42" s="1179"/>
      <c r="I42" s="86">
        <v>6015</v>
      </c>
      <c r="J42" s="87" t="s">
        <v>487</v>
      </c>
      <c r="K42" s="87" t="s">
        <v>487</v>
      </c>
      <c r="L42" s="87" t="s">
        <v>487</v>
      </c>
      <c r="M42" s="88" t="s">
        <v>487</v>
      </c>
    </row>
    <row r="43" spans="2:13" ht="27.75" customHeight="1" x14ac:dyDescent="0.15">
      <c r="B43" s="1172"/>
      <c r="C43" s="1173"/>
      <c r="D43" s="85"/>
      <c r="E43" s="1178" t="s">
        <v>26</v>
      </c>
      <c r="F43" s="1178"/>
      <c r="G43" s="1178"/>
      <c r="H43" s="1179"/>
      <c r="I43" s="86">
        <v>27346</v>
      </c>
      <c r="J43" s="87">
        <v>25306</v>
      </c>
      <c r="K43" s="87">
        <v>23188</v>
      </c>
      <c r="L43" s="87">
        <v>23426</v>
      </c>
      <c r="M43" s="88">
        <v>22681</v>
      </c>
    </row>
    <row r="44" spans="2:13" ht="27.75" customHeight="1" x14ac:dyDescent="0.15">
      <c r="B44" s="1172"/>
      <c r="C44" s="1173"/>
      <c r="D44" s="85"/>
      <c r="E44" s="1178" t="s">
        <v>27</v>
      </c>
      <c r="F44" s="1178"/>
      <c r="G44" s="1178"/>
      <c r="H44" s="1179"/>
      <c r="I44" s="86">
        <v>165</v>
      </c>
      <c r="J44" s="87">
        <v>84</v>
      </c>
      <c r="K44" s="87">
        <v>66</v>
      </c>
      <c r="L44" s="87">
        <v>53</v>
      </c>
      <c r="M44" s="88">
        <v>38</v>
      </c>
    </row>
    <row r="45" spans="2:13" ht="27.75" customHeight="1" x14ac:dyDescent="0.15">
      <c r="B45" s="1172"/>
      <c r="C45" s="1173"/>
      <c r="D45" s="85"/>
      <c r="E45" s="1178" t="s">
        <v>28</v>
      </c>
      <c r="F45" s="1178"/>
      <c r="G45" s="1178"/>
      <c r="H45" s="1179"/>
      <c r="I45" s="86">
        <v>7505</v>
      </c>
      <c r="J45" s="87">
        <v>7329</v>
      </c>
      <c r="K45" s="87">
        <v>6712</v>
      </c>
      <c r="L45" s="87">
        <v>6207</v>
      </c>
      <c r="M45" s="88">
        <v>6468</v>
      </c>
    </row>
    <row r="46" spans="2:13" ht="27.75" customHeight="1" x14ac:dyDescent="0.15">
      <c r="B46" s="1172"/>
      <c r="C46" s="1173"/>
      <c r="D46" s="85"/>
      <c r="E46" s="1178" t="s">
        <v>29</v>
      </c>
      <c r="F46" s="1178"/>
      <c r="G46" s="1178"/>
      <c r="H46" s="1179"/>
      <c r="I46" s="86" t="s">
        <v>487</v>
      </c>
      <c r="J46" s="87" t="s">
        <v>487</v>
      </c>
      <c r="K46" s="87" t="s">
        <v>487</v>
      </c>
      <c r="L46" s="87" t="s">
        <v>487</v>
      </c>
      <c r="M46" s="88" t="s">
        <v>487</v>
      </c>
    </row>
    <row r="47" spans="2:13" ht="27.75" customHeight="1" x14ac:dyDescent="0.15">
      <c r="B47" s="1172"/>
      <c r="C47" s="1173"/>
      <c r="D47" s="85"/>
      <c r="E47" s="1178" t="s">
        <v>30</v>
      </c>
      <c r="F47" s="1178"/>
      <c r="G47" s="1178"/>
      <c r="H47" s="1179"/>
      <c r="I47" s="86" t="s">
        <v>487</v>
      </c>
      <c r="J47" s="87" t="s">
        <v>487</v>
      </c>
      <c r="K47" s="87" t="s">
        <v>487</v>
      </c>
      <c r="L47" s="87" t="s">
        <v>487</v>
      </c>
      <c r="M47" s="88" t="s">
        <v>487</v>
      </c>
    </row>
    <row r="48" spans="2:13" ht="27.75" customHeight="1" x14ac:dyDescent="0.15">
      <c r="B48" s="1174"/>
      <c r="C48" s="1175"/>
      <c r="D48" s="85"/>
      <c r="E48" s="1178" t="s">
        <v>31</v>
      </c>
      <c r="F48" s="1178"/>
      <c r="G48" s="1178"/>
      <c r="H48" s="1179"/>
      <c r="I48" s="86" t="s">
        <v>487</v>
      </c>
      <c r="J48" s="87" t="s">
        <v>487</v>
      </c>
      <c r="K48" s="87" t="s">
        <v>487</v>
      </c>
      <c r="L48" s="87" t="s">
        <v>487</v>
      </c>
      <c r="M48" s="88" t="s">
        <v>487</v>
      </c>
    </row>
    <row r="49" spans="2:13" ht="27.75" customHeight="1" x14ac:dyDescent="0.15">
      <c r="B49" s="1180" t="s">
        <v>32</v>
      </c>
      <c r="C49" s="1181"/>
      <c r="D49" s="89"/>
      <c r="E49" s="1178" t="s">
        <v>33</v>
      </c>
      <c r="F49" s="1178"/>
      <c r="G49" s="1178"/>
      <c r="H49" s="1179"/>
      <c r="I49" s="86">
        <v>8211</v>
      </c>
      <c r="J49" s="87">
        <v>7886</v>
      </c>
      <c r="K49" s="87">
        <v>8156</v>
      </c>
      <c r="L49" s="87">
        <v>7597</v>
      </c>
      <c r="M49" s="88">
        <v>8603</v>
      </c>
    </row>
    <row r="50" spans="2:13" ht="27.75" customHeight="1" x14ac:dyDescent="0.15">
      <c r="B50" s="1172"/>
      <c r="C50" s="1173"/>
      <c r="D50" s="85"/>
      <c r="E50" s="1178" t="s">
        <v>34</v>
      </c>
      <c r="F50" s="1178"/>
      <c r="G50" s="1178"/>
      <c r="H50" s="1179"/>
      <c r="I50" s="86">
        <v>3899</v>
      </c>
      <c r="J50" s="87">
        <v>3954</v>
      </c>
      <c r="K50" s="87">
        <v>3539</v>
      </c>
      <c r="L50" s="87">
        <v>3414</v>
      </c>
      <c r="M50" s="88">
        <v>3217</v>
      </c>
    </row>
    <row r="51" spans="2:13" ht="27.75" customHeight="1" x14ac:dyDescent="0.15">
      <c r="B51" s="1174"/>
      <c r="C51" s="1175"/>
      <c r="D51" s="85"/>
      <c r="E51" s="1178" t="s">
        <v>35</v>
      </c>
      <c r="F51" s="1178"/>
      <c r="G51" s="1178"/>
      <c r="H51" s="1179"/>
      <c r="I51" s="86">
        <v>52410</v>
      </c>
      <c r="J51" s="87">
        <v>52231</v>
      </c>
      <c r="K51" s="87">
        <v>52893</v>
      </c>
      <c r="L51" s="87">
        <v>53281</v>
      </c>
      <c r="M51" s="88">
        <v>53372</v>
      </c>
    </row>
    <row r="52" spans="2:13" ht="27.75" customHeight="1" thickBot="1" x14ac:dyDescent="0.2">
      <c r="B52" s="1182" t="s">
        <v>36</v>
      </c>
      <c r="C52" s="1183"/>
      <c r="D52" s="90"/>
      <c r="E52" s="1184" t="s">
        <v>37</v>
      </c>
      <c r="F52" s="1184"/>
      <c r="G52" s="1184"/>
      <c r="H52" s="1185"/>
      <c r="I52" s="91">
        <v>26544</v>
      </c>
      <c r="J52" s="92">
        <v>21996</v>
      </c>
      <c r="K52" s="92">
        <v>19274</v>
      </c>
      <c r="L52" s="92">
        <v>19839</v>
      </c>
      <c r="M52" s="93">
        <v>17895</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election activeCell="J40" sqref="J40"/>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6"/>
      <c r="B1" s="1187"/>
      <c r="P1" s="244"/>
      <c r="Q1" s="244"/>
    </row>
    <row r="2" spans="1:51" ht="25.5" x14ac:dyDescent="0.25">
      <c r="A2" s="1186"/>
      <c r="C2" s="1188"/>
      <c r="P2" s="244"/>
      <c r="Q2" s="244"/>
    </row>
    <row r="3" spans="1:51" ht="25.5" x14ac:dyDescent="0.25">
      <c r="A3" s="1186"/>
      <c r="C3" s="1188"/>
      <c r="P3" s="244"/>
      <c r="Q3" s="244"/>
    </row>
    <row r="4" spans="1:51" s="1189" customFormat="1" x14ac:dyDescent="0.15">
      <c r="A4" s="1186"/>
      <c r="B4" s="1186"/>
      <c r="C4" s="1186"/>
      <c r="D4" s="1186"/>
      <c r="E4" s="1186"/>
      <c r="F4" s="1186"/>
      <c r="G4" s="1186"/>
      <c r="H4" s="1186"/>
      <c r="I4" s="1186"/>
      <c r="J4" s="1186"/>
      <c r="K4" s="1186"/>
      <c r="L4" s="1186"/>
      <c r="M4" s="1186"/>
      <c r="N4" s="1186"/>
      <c r="O4" s="1186"/>
      <c r="P4" s="1186"/>
      <c r="Q4" s="1186"/>
      <c r="R4" s="1186"/>
      <c r="S4" s="1186"/>
      <c r="T4" s="1186"/>
      <c r="U4" s="1186"/>
      <c r="V4" s="1186"/>
      <c r="W4" s="1186"/>
      <c r="X4" s="1186"/>
      <c r="Y4" s="1186"/>
      <c r="Z4" s="1186"/>
      <c r="AA4" s="1186"/>
      <c r="AB4" s="1186"/>
      <c r="AC4" s="1186"/>
      <c r="AD4" s="1186"/>
      <c r="AE4" s="1186"/>
      <c r="AF4" s="1186"/>
      <c r="AG4" s="1186"/>
      <c r="AH4" s="1186"/>
      <c r="AI4" s="1186"/>
    </row>
    <row r="5" spans="1:51" s="1189" customFormat="1" x14ac:dyDescent="0.15">
      <c r="A5" s="1186"/>
      <c r="B5" s="1186"/>
      <c r="C5" s="1186"/>
      <c r="D5" s="1186"/>
      <c r="E5" s="1186"/>
      <c r="F5" s="1186"/>
      <c r="G5" s="1186"/>
      <c r="H5" s="1186"/>
      <c r="I5" s="1186"/>
      <c r="J5" s="1186"/>
      <c r="K5" s="1186"/>
      <c r="L5" s="1186"/>
      <c r="M5" s="1186"/>
      <c r="N5" s="1186"/>
      <c r="O5" s="1186"/>
      <c r="P5" s="1186"/>
      <c r="Q5" s="1186"/>
      <c r="R5" s="1186"/>
      <c r="S5" s="1186"/>
      <c r="T5" s="1186"/>
      <c r="U5" s="1186"/>
      <c r="V5" s="1186"/>
      <c r="W5" s="1186"/>
      <c r="X5" s="1186"/>
      <c r="Y5" s="1186"/>
      <c r="Z5" s="1186"/>
      <c r="AA5" s="1186"/>
      <c r="AB5" s="1186"/>
      <c r="AC5" s="1186"/>
      <c r="AD5" s="1186"/>
      <c r="AE5" s="1186"/>
      <c r="AF5" s="1186"/>
      <c r="AG5" s="1186"/>
      <c r="AH5" s="1186"/>
      <c r="AI5" s="1186"/>
    </row>
    <row r="6" spans="1:51" s="1189" customFormat="1" x14ac:dyDescent="0.15">
      <c r="A6" s="1186"/>
      <c r="B6" s="1186"/>
      <c r="C6" s="1186"/>
      <c r="D6" s="1186"/>
      <c r="E6" s="1186"/>
      <c r="F6" s="1186"/>
      <c r="G6" s="1186"/>
      <c r="H6" s="1186"/>
      <c r="I6" s="1186"/>
      <c r="J6" s="1186"/>
      <c r="K6" s="1186"/>
      <c r="L6" s="1186"/>
      <c r="M6" s="1186"/>
      <c r="N6" s="1186"/>
      <c r="O6" s="1186"/>
      <c r="P6" s="1186"/>
      <c r="Q6" s="1186"/>
      <c r="R6" s="1186"/>
      <c r="S6" s="1186"/>
      <c r="T6" s="1186"/>
      <c r="U6" s="1186"/>
      <c r="V6" s="1186"/>
      <c r="W6" s="1186"/>
      <c r="X6" s="1186"/>
      <c r="Y6" s="1186"/>
      <c r="Z6" s="1186"/>
      <c r="AA6" s="1186"/>
      <c r="AB6" s="1186"/>
      <c r="AC6" s="1186"/>
      <c r="AD6" s="1186"/>
      <c r="AE6" s="1186"/>
      <c r="AF6" s="1186"/>
      <c r="AG6" s="1186"/>
      <c r="AH6" s="1186"/>
      <c r="AI6" s="1186"/>
    </row>
    <row r="7" spans="1:51" s="1189" customFormat="1" x14ac:dyDescent="0.15">
      <c r="A7" s="1186"/>
      <c r="B7" s="1186"/>
      <c r="C7" s="1186"/>
      <c r="D7" s="1186"/>
      <c r="E7" s="1186"/>
      <c r="F7" s="1186"/>
      <c r="G7" s="1186"/>
      <c r="H7" s="1186"/>
      <c r="I7" s="1186"/>
      <c r="J7" s="1186"/>
      <c r="K7" s="1186"/>
      <c r="L7" s="1186"/>
      <c r="M7" s="1186"/>
      <c r="N7" s="1186"/>
      <c r="O7" s="1186"/>
      <c r="P7" s="1186"/>
      <c r="Q7" s="1186"/>
      <c r="R7" s="1186"/>
      <c r="S7" s="1186"/>
      <c r="T7" s="1186"/>
      <c r="U7" s="1186"/>
      <c r="V7" s="1186"/>
      <c r="W7" s="1186"/>
      <c r="X7" s="1186"/>
      <c r="Y7" s="1186"/>
      <c r="Z7" s="1186"/>
      <c r="AA7" s="1186"/>
      <c r="AB7" s="1186"/>
      <c r="AC7" s="1186"/>
      <c r="AD7" s="1186"/>
      <c r="AE7" s="1186"/>
      <c r="AF7" s="1186"/>
      <c r="AG7" s="1186"/>
      <c r="AH7" s="1186"/>
      <c r="AI7" s="1186"/>
    </row>
    <row r="8" spans="1:51" s="1189" customFormat="1" x14ac:dyDescent="0.15">
      <c r="A8" s="1186"/>
      <c r="B8" s="1186"/>
      <c r="C8" s="1186"/>
      <c r="D8" s="1186"/>
      <c r="E8" s="1186"/>
      <c r="F8" s="1186"/>
      <c r="G8" s="1186"/>
      <c r="H8" s="1186"/>
      <c r="I8" s="1186"/>
      <c r="J8" s="1186"/>
      <c r="K8" s="1186"/>
      <c r="L8" s="1186"/>
      <c r="M8" s="1186"/>
      <c r="N8" s="1186"/>
      <c r="O8" s="1186"/>
      <c r="P8" s="1186"/>
      <c r="Q8" s="1186"/>
      <c r="R8" s="1186"/>
      <c r="S8" s="1186"/>
      <c r="T8" s="1186"/>
      <c r="U8" s="1186"/>
      <c r="V8" s="1186"/>
      <c r="W8" s="1186"/>
      <c r="X8" s="1186"/>
      <c r="Y8" s="1186"/>
      <c r="Z8" s="1186"/>
      <c r="AA8" s="1186"/>
      <c r="AB8" s="1186"/>
      <c r="AC8" s="1186"/>
      <c r="AD8" s="1186"/>
      <c r="AE8" s="1186"/>
      <c r="AF8" s="1186"/>
      <c r="AG8" s="1186"/>
      <c r="AH8" s="1186"/>
      <c r="AI8" s="1186"/>
    </row>
    <row r="9" spans="1:51" s="1189" customFormat="1" x14ac:dyDescent="0.15">
      <c r="A9" s="1186"/>
      <c r="B9" s="1186"/>
      <c r="C9" s="1186"/>
      <c r="D9" s="1186"/>
      <c r="E9" s="1186"/>
      <c r="F9" s="1186"/>
      <c r="G9" s="1186"/>
      <c r="H9" s="1186"/>
      <c r="I9" s="1186"/>
      <c r="J9" s="1186"/>
      <c r="K9" s="1186"/>
      <c r="L9" s="1186"/>
      <c r="M9" s="1186"/>
      <c r="N9" s="1186"/>
      <c r="O9" s="1186"/>
      <c r="P9" s="1186"/>
      <c r="Q9" s="1186"/>
      <c r="R9" s="1186"/>
      <c r="S9" s="1186"/>
      <c r="T9" s="1186"/>
      <c r="U9" s="1186"/>
      <c r="V9" s="1186"/>
      <c r="W9" s="1186"/>
      <c r="X9" s="1186"/>
      <c r="Y9" s="1186"/>
      <c r="Z9" s="1186"/>
      <c r="AA9" s="1186"/>
      <c r="AB9" s="1186"/>
      <c r="AC9" s="1186"/>
      <c r="AD9" s="1186"/>
      <c r="AE9" s="1186"/>
      <c r="AF9" s="1186"/>
      <c r="AG9" s="1186"/>
      <c r="AH9" s="1186"/>
      <c r="AI9" s="1186"/>
    </row>
    <row r="10" spans="1:51" s="1189" customFormat="1" x14ac:dyDescent="0.15">
      <c r="A10" s="1186"/>
      <c r="B10" s="1186"/>
      <c r="C10" s="1186"/>
      <c r="D10" s="1186"/>
      <c r="E10" s="1186"/>
      <c r="F10" s="1186"/>
      <c r="G10" s="1186"/>
      <c r="H10" s="1186"/>
      <c r="I10" s="1186"/>
      <c r="J10" s="1186"/>
      <c r="K10" s="1186"/>
      <c r="L10" s="1186"/>
      <c r="M10" s="1186"/>
      <c r="N10" s="1186"/>
      <c r="O10" s="1186"/>
      <c r="P10" s="1186"/>
      <c r="Q10" s="1186"/>
      <c r="R10" s="1186"/>
      <c r="S10" s="1186"/>
      <c r="T10" s="1186"/>
      <c r="U10" s="1186"/>
      <c r="V10" s="1186"/>
      <c r="W10" s="1186"/>
      <c r="X10" s="1186"/>
      <c r="Y10" s="1186"/>
      <c r="Z10" s="1186"/>
      <c r="AA10" s="1186"/>
      <c r="AB10" s="1186"/>
      <c r="AC10" s="1186"/>
      <c r="AD10" s="1186"/>
      <c r="AE10" s="1186"/>
      <c r="AF10" s="1186"/>
      <c r="AG10" s="1186"/>
      <c r="AH10" s="1186"/>
      <c r="AI10" s="1186"/>
      <c r="AY10" s="1189" t="s">
        <v>564</v>
      </c>
    </row>
    <row r="11" spans="1:51" s="1189" customFormat="1" x14ac:dyDescent="0.15">
      <c r="A11" s="1186"/>
      <c r="B11" s="1186"/>
      <c r="C11" s="1186"/>
      <c r="D11" s="1186"/>
      <c r="E11" s="1186"/>
      <c r="F11" s="1186"/>
      <c r="G11" s="1186"/>
      <c r="H11" s="1186"/>
      <c r="I11" s="1186"/>
      <c r="J11" s="1186"/>
      <c r="K11" s="1186"/>
      <c r="L11" s="1186"/>
      <c r="M11" s="1186"/>
      <c r="N11" s="1186"/>
      <c r="O11" s="1186"/>
      <c r="P11" s="1186"/>
      <c r="Q11" s="1186"/>
      <c r="R11" s="1186"/>
      <c r="S11" s="1186"/>
      <c r="T11" s="1186"/>
      <c r="U11" s="1186"/>
      <c r="V11" s="1186"/>
      <c r="W11" s="1186"/>
      <c r="X11" s="1186"/>
      <c r="Y11" s="1186"/>
      <c r="Z11" s="1186"/>
      <c r="AA11" s="1186"/>
      <c r="AB11" s="1186"/>
      <c r="AC11" s="1186"/>
      <c r="AD11" s="1186"/>
      <c r="AE11" s="1186"/>
      <c r="AF11" s="1186"/>
      <c r="AG11" s="1186"/>
      <c r="AH11" s="1186"/>
      <c r="AI11" s="1186"/>
    </row>
    <row r="12" spans="1:51" s="1189" customFormat="1" x14ac:dyDescent="0.15">
      <c r="A12" s="1186"/>
      <c r="B12" s="1186"/>
      <c r="C12" s="1186"/>
      <c r="D12" s="1186"/>
      <c r="E12" s="1186"/>
      <c r="F12" s="1186"/>
      <c r="G12" s="1186"/>
      <c r="H12" s="1186"/>
      <c r="I12" s="1186"/>
      <c r="J12" s="1186"/>
      <c r="K12" s="1186"/>
      <c r="L12" s="1186"/>
      <c r="M12" s="1186"/>
      <c r="N12" s="1186"/>
      <c r="O12" s="1186"/>
      <c r="P12" s="1186"/>
      <c r="Q12" s="1186"/>
      <c r="R12" s="1186"/>
      <c r="S12" s="1186"/>
      <c r="T12" s="1186"/>
      <c r="U12" s="1186"/>
      <c r="V12" s="1186"/>
      <c r="W12" s="1186"/>
      <c r="X12" s="1186"/>
      <c r="Y12" s="1186"/>
      <c r="Z12" s="1186"/>
      <c r="AA12" s="1186"/>
      <c r="AB12" s="1186"/>
      <c r="AC12" s="1186"/>
      <c r="AD12" s="1186"/>
      <c r="AE12" s="1186"/>
      <c r="AF12" s="1186"/>
      <c r="AG12" s="1186"/>
      <c r="AH12" s="1186"/>
      <c r="AI12" s="1186"/>
      <c r="AY12" s="1189" t="s">
        <v>564</v>
      </c>
    </row>
    <row r="13" spans="1:51" s="1189" customFormat="1" x14ac:dyDescent="0.15">
      <c r="A13" s="1186"/>
      <c r="B13" s="1186"/>
      <c r="C13" s="1186"/>
      <c r="D13" s="1186"/>
      <c r="E13" s="1186"/>
      <c r="F13" s="1186"/>
      <c r="G13" s="1186"/>
      <c r="H13" s="1186"/>
      <c r="I13" s="1186"/>
      <c r="J13" s="1186"/>
      <c r="K13" s="1186"/>
      <c r="L13" s="1186"/>
      <c r="M13" s="1186"/>
      <c r="N13" s="1186"/>
      <c r="O13" s="1186"/>
      <c r="P13" s="1186"/>
      <c r="Q13" s="1186"/>
      <c r="R13" s="1186"/>
      <c r="S13" s="1186"/>
      <c r="T13" s="1186"/>
      <c r="U13" s="1186"/>
      <c r="V13" s="1186"/>
      <c r="W13" s="1186"/>
      <c r="X13" s="1186"/>
      <c r="Y13" s="1186"/>
      <c r="Z13" s="1186"/>
      <c r="AA13" s="1186"/>
      <c r="AB13" s="1186"/>
      <c r="AC13" s="1186"/>
      <c r="AD13" s="1186"/>
      <c r="AE13" s="1186"/>
      <c r="AF13" s="1186"/>
      <c r="AG13" s="1186"/>
      <c r="AH13" s="1186"/>
      <c r="AI13" s="1186"/>
    </row>
    <row r="14" spans="1:51" s="1189" customFormat="1" ht="14.25" customHeight="1" x14ac:dyDescent="0.15">
      <c r="A14" s="1186"/>
      <c r="B14" s="1186"/>
      <c r="C14" s="1186"/>
      <c r="D14" s="1186"/>
      <c r="E14" s="1186"/>
      <c r="F14" s="1186"/>
      <c r="G14" s="1186"/>
      <c r="H14" s="1186"/>
      <c r="I14" s="1186"/>
      <c r="J14" s="1186"/>
      <c r="K14" s="1186"/>
      <c r="L14" s="1186"/>
      <c r="M14" s="1186"/>
      <c r="N14" s="1186"/>
      <c r="O14" s="1186"/>
      <c r="P14" s="1186"/>
      <c r="Q14" s="1186"/>
      <c r="R14" s="1186"/>
      <c r="S14" s="1186"/>
      <c r="T14" s="1186"/>
      <c r="U14" s="1186"/>
      <c r="V14" s="1186"/>
      <c r="W14" s="1186"/>
      <c r="X14" s="1186"/>
      <c r="Y14" s="1186"/>
      <c r="Z14" s="1186"/>
      <c r="AA14" s="1186"/>
      <c r="AB14" s="1186"/>
      <c r="AC14" s="1186"/>
      <c r="AD14" s="1186"/>
      <c r="AE14" s="1186"/>
      <c r="AF14" s="1186"/>
      <c r="AG14" s="1186"/>
      <c r="AH14" s="1186"/>
      <c r="AI14" s="1186"/>
    </row>
    <row r="15" spans="1:51" s="1189" customFormat="1" x14ac:dyDescent="0.15">
      <c r="A15" s="243"/>
      <c r="B15" s="1186"/>
      <c r="C15" s="1186"/>
      <c r="D15" s="1186"/>
      <c r="E15" s="1186"/>
      <c r="F15" s="1186"/>
      <c r="G15" s="1186"/>
      <c r="H15" s="1186"/>
      <c r="I15" s="1186"/>
      <c r="J15" s="1186"/>
      <c r="K15" s="1186"/>
      <c r="L15" s="1186"/>
      <c r="M15" s="1186"/>
      <c r="N15" s="1186"/>
      <c r="O15" s="1186"/>
      <c r="P15" s="1186"/>
      <c r="Q15" s="1186"/>
      <c r="R15" s="1186"/>
      <c r="S15" s="1186"/>
      <c r="T15" s="1186"/>
      <c r="U15" s="1186"/>
      <c r="V15" s="1186"/>
      <c r="W15" s="1186"/>
      <c r="X15" s="1186"/>
      <c r="Y15" s="1186"/>
      <c r="Z15" s="1186"/>
      <c r="AA15" s="1186"/>
      <c r="AB15" s="1186"/>
      <c r="AC15" s="1186"/>
      <c r="AD15" s="1186"/>
      <c r="AE15" s="1186"/>
      <c r="AF15" s="1186"/>
      <c r="AG15" s="1186"/>
      <c r="AH15" s="1186"/>
      <c r="AI15" s="1186"/>
    </row>
    <row r="16" spans="1:51" s="1189" customFormat="1" x14ac:dyDescent="0.15">
      <c r="A16" s="243"/>
      <c r="B16" s="1186"/>
      <c r="C16" s="1186"/>
      <c r="D16" s="1186"/>
      <c r="E16" s="1186"/>
      <c r="F16" s="1186"/>
      <c r="G16" s="1186"/>
      <c r="H16" s="1186"/>
      <c r="I16" s="1186"/>
      <c r="J16" s="1186"/>
      <c r="K16" s="1186"/>
      <c r="L16" s="1186"/>
      <c r="M16" s="1186"/>
      <c r="N16" s="1186"/>
      <c r="O16" s="1186"/>
      <c r="P16" s="1186"/>
      <c r="Q16" s="1186"/>
      <c r="R16" s="1186"/>
      <c r="S16" s="1186"/>
      <c r="T16" s="1186"/>
      <c r="U16" s="1186"/>
      <c r="V16" s="1186"/>
      <c r="W16" s="1186"/>
      <c r="X16" s="1186"/>
      <c r="Y16" s="1186"/>
      <c r="Z16" s="1186"/>
      <c r="AA16" s="1186"/>
      <c r="AB16" s="1186"/>
      <c r="AC16" s="1186"/>
      <c r="AD16" s="1186"/>
      <c r="AE16" s="1186"/>
      <c r="AF16" s="1186"/>
      <c r="AG16" s="1186"/>
      <c r="AH16" s="1186"/>
      <c r="AI16" s="1186"/>
    </row>
    <row r="17" spans="1:259" s="1189" customFormat="1" x14ac:dyDescent="0.15">
      <c r="A17" s="243"/>
      <c r="B17" s="1186"/>
      <c r="C17" s="1186"/>
      <c r="D17" s="1186"/>
      <c r="E17" s="1186"/>
      <c r="F17" s="1186"/>
      <c r="G17" s="1186"/>
      <c r="H17" s="1186"/>
      <c r="I17" s="1186"/>
      <c r="J17" s="1186"/>
      <c r="K17" s="1186"/>
      <c r="L17" s="1186"/>
      <c r="M17" s="1186"/>
      <c r="N17" s="1186"/>
      <c r="O17" s="1186"/>
      <c r="P17" s="1186"/>
      <c r="Q17" s="1186"/>
      <c r="R17" s="1186"/>
      <c r="S17" s="1186"/>
      <c r="T17" s="1186"/>
      <c r="U17" s="1186"/>
      <c r="V17" s="1186"/>
      <c r="W17" s="1186"/>
      <c r="X17" s="1186"/>
      <c r="Y17" s="1186"/>
      <c r="Z17" s="1186"/>
      <c r="AA17" s="1186"/>
      <c r="AB17" s="1186"/>
      <c r="AC17" s="1186"/>
      <c r="AD17" s="1186"/>
      <c r="AE17" s="1186"/>
      <c r="AF17" s="1186"/>
      <c r="AG17" s="1186"/>
      <c r="AH17" s="1186"/>
      <c r="AI17" s="1186"/>
    </row>
    <row r="18" spans="1:259" s="1189" customFormat="1" x14ac:dyDescent="0.15">
      <c r="A18" s="243"/>
      <c r="B18" s="1186"/>
      <c r="C18" s="1186"/>
      <c r="D18" s="1186"/>
      <c r="E18" s="1186"/>
      <c r="F18" s="1186"/>
      <c r="G18" s="1186"/>
      <c r="H18" s="1186"/>
      <c r="I18" s="1186"/>
      <c r="J18" s="1186"/>
      <c r="K18" s="1186"/>
      <c r="L18" s="1186"/>
      <c r="M18" s="1186"/>
      <c r="N18" s="1186"/>
      <c r="O18" s="1186"/>
      <c r="P18" s="1186"/>
      <c r="Q18" s="1186"/>
      <c r="R18" s="1186"/>
      <c r="S18" s="1186"/>
      <c r="T18" s="1186"/>
      <c r="U18" s="1186"/>
      <c r="V18" s="1186"/>
      <c r="W18" s="1186"/>
      <c r="X18" s="1186"/>
      <c r="Y18" s="1186"/>
      <c r="Z18" s="1186"/>
      <c r="AA18" s="1186"/>
      <c r="AB18" s="1186"/>
      <c r="AC18" s="1186"/>
      <c r="AD18" s="1186"/>
      <c r="AE18" s="1186"/>
      <c r="AF18" s="1186"/>
      <c r="AG18" s="1186"/>
      <c r="AH18" s="1186"/>
      <c r="AI18" s="1186"/>
    </row>
    <row r="19" spans="1:259" x14ac:dyDescent="0.15">
      <c r="P19" s="244"/>
      <c r="Q19" s="244"/>
    </row>
    <row r="20" spans="1:259" x14ac:dyDescent="0.15">
      <c r="P20" s="244"/>
      <c r="Q20" s="244"/>
    </row>
    <row r="21" spans="1:259" ht="17.25" x14ac:dyDescent="0.15">
      <c r="B21" s="1190"/>
      <c r="C21" s="246"/>
      <c r="D21" s="246"/>
      <c r="E21" s="246"/>
      <c r="F21" s="246"/>
      <c r="G21" s="246"/>
      <c r="H21" s="246"/>
      <c r="I21" s="246"/>
      <c r="J21" s="246"/>
      <c r="K21" s="246"/>
      <c r="L21" s="246"/>
      <c r="M21" s="246"/>
      <c r="N21" s="1191"/>
      <c r="O21" s="246"/>
      <c r="P21" s="247"/>
      <c r="Q21" s="244"/>
      <c r="IY21" s="1192"/>
    </row>
    <row r="22" spans="1:259" ht="17.25" x14ac:dyDescent="0.15">
      <c r="B22" s="248"/>
      <c r="IY22" s="1193"/>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4"/>
      <c r="C40" s="244"/>
      <c r="D40" s="244"/>
      <c r="E40" s="244"/>
      <c r="F40" s="244"/>
      <c r="G40" s="244"/>
      <c r="H40" s="244"/>
      <c r="I40" s="244"/>
      <c r="J40" s="244"/>
      <c r="K40" s="244"/>
      <c r="L40" s="244"/>
      <c r="M40" s="244"/>
      <c r="N40" s="244"/>
      <c r="O40" s="244"/>
      <c r="P40" s="1194"/>
      <c r="Q40" s="244"/>
    </row>
    <row r="41" spans="2:17" ht="17.25" x14ac:dyDescent="0.15">
      <c r="B41" s="245" t="s">
        <v>565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5" t="s">
        <v>566</v>
      </c>
      <c r="I42" s="1196"/>
      <c r="J42" s="1196"/>
      <c r="K42" s="1196"/>
      <c r="L42" s="244"/>
      <c r="M42" s="244"/>
      <c r="N42" s="244"/>
      <c r="O42" s="244"/>
    </row>
    <row r="43" spans="2:17" x14ac:dyDescent="0.15">
      <c r="B43" s="248"/>
      <c r="C43" s="244"/>
      <c r="D43" s="244"/>
      <c r="E43" s="244"/>
      <c r="F43" s="244"/>
      <c r="G43" s="1197" t="s">
        <v>567</v>
      </c>
      <c r="H43" s="1198"/>
      <c r="I43" s="1198"/>
      <c r="J43" s="1198"/>
      <c r="K43" s="1198"/>
      <c r="L43" s="1198"/>
      <c r="M43" s="1198"/>
      <c r="N43" s="1198"/>
      <c r="O43" s="1199"/>
    </row>
    <row r="44" spans="2:17" x14ac:dyDescent="0.15">
      <c r="B44" s="248"/>
      <c r="C44" s="244"/>
      <c r="D44" s="244"/>
      <c r="E44" s="244"/>
      <c r="F44" s="244"/>
      <c r="G44" s="1200"/>
      <c r="H44" s="1201"/>
      <c r="I44" s="1201"/>
      <c r="J44" s="1201"/>
      <c r="K44" s="1201"/>
      <c r="L44" s="1201"/>
      <c r="M44" s="1201"/>
      <c r="N44" s="1201"/>
      <c r="O44" s="1202"/>
    </row>
    <row r="45" spans="2:17" x14ac:dyDescent="0.15">
      <c r="B45" s="248"/>
      <c r="C45" s="244"/>
      <c r="D45" s="244"/>
      <c r="E45" s="244"/>
      <c r="F45" s="244"/>
      <c r="G45" s="1200"/>
      <c r="H45" s="1201"/>
      <c r="I45" s="1201"/>
      <c r="J45" s="1201"/>
      <c r="K45" s="1201"/>
      <c r="L45" s="1201"/>
      <c r="M45" s="1201"/>
      <c r="N45" s="1201"/>
      <c r="O45" s="1202"/>
    </row>
    <row r="46" spans="2:17" x14ac:dyDescent="0.15">
      <c r="B46" s="248"/>
      <c r="C46" s="244"/>
      <c r="D46" s="244"/>
      <c r="E46" s="244"/>
      <c r="F46" s="244"/>
      <c r="G46" s="1200"/>
      <c r="H46" s="1201"/>
      <c r="I46" s="1201"/>
      <c r="J46" s="1201"/>
      <c r="K46" s="1201"/>
      <c r="L46" s="1201"/>
      <c r="M46" s="1201"/>
      <c r="N46" s="1201"/>
      <c r="O46" s="1202"/>
    </row>
    <row r="47" spans="2:17" x14ac:dyDescent="0.15">
      <c r="B47" s="248"/>
      <c r="C47" s="244"/>
      <c r="D47" s="244"/>
      <c r="E47" s="244"/>
      <c r="F47" s="244"/>
      <c r="G47" s="1203"/>
      <c r="H47" s="1204"/>
      <c r="I47" s="1204"/>
      <c r="J47" s="1204"/>
      <c r="K47" s="1204"/>
      <c r="L47" s="1204"/>
      <c r="M47" s="1204"/>
      <c r="N47" s="1204"/>
      <c r="O47" s="1205"/>
    </row>
    <row r="48" spans="2:17" x14ac:dyDescent="0.15">
      <c r="B48" s="248"/>
      <c r="C48" s="244"/>
      <c r="D48" s="244"/>
      <c r="E48" s="244"/>
      <c r="F48" s="244"/>
      <c r="G48" s="244"/>
      <c r="H48" s="1206"/>
      <c r="I48" s="1206"/>
      <c r="J48" s="1206"/>
    </row>
    <row r="49" spans="1:17" x14ac:dyDescent="0.15">
      <c r="B49" s="248"/>
      <c r="C49" s="244"/>
      <c r="D49" s="244"/>
      <c r="E49" s="244"/>
      <c r="F49" s="244"/>
      <c r="G49" s="243" t="s">
        <v>568</v>
      </c>
    </row>
    <row r="50" spans="1:17" x14ac:dyDescent="0.15">
      <c r="B50" s="248"/>
      <c r="C50" s="244"/>
      <c r="D50" s="244"/>
      <c r="E50" s="244"/>
      <c r="F50" s="244"/>
      <c r="G50" s="1207"/>
      <c r="H50" s="1208"/>
      <c r="I50" s="1208"/>
      <c r="J50" s="1209"/>
      <c r="K50" s="1210" t="s">
        <v>526</v>
      </c>
      <c r="L50" s="1210" t="s">
        <v>527</v>
      </c>
      <c r="M50" s="1210" t="s">
        <v>528</v>
      </c>
      <c r="N50" s="1210" t="s">
        <v>529</v>
      </c>
      <c r="O50" s="1210" t="s">
        <v>530</v>
      </c>
    </row>
    <row r="51" spans="1:17" x14ac:dyDescent="0.15">
      <c r="B51" s="248"/>
      <c r="C51" s="244"/>
      <c r="D51" s="244"/>
      <c r="E51" s="244"/>
      <c r="F51" s="244"/>
      <c r="G51" s="1211" t="s">
        <v>569</v>
      </c>
      <c r="H51" s="1212"/>
      <c r="I51" s="1213" t="s">
        <v>570</v>
      </c>
      <c r="J51" s="1213"/>
      <c r="K51" s="1214"/>
      <c r="L51" s="1214"/>
      <c r="M51" s="1214"/>
      <c r="N51" s="1214"/>
      <c r="O51" s="1215">
        <v>93.9</v>
      </c>
    </row>
    <row r="52" spans="1:17" x14ac:dyDescent="0.15">
      <c r="B52" s="248"/>
      <c r="C52" s="244"/>
      <c r="D52" s="244"/>
      <c r="E52" s="244"/>
      <c r="F52" s="244"/>
      <c r="G52" s="1216"/>
      <c r="H52" s="1217"/>
      <c r="I52" s="1218"/>
      <c r="J52" s="1218"/>
      <c r="K52" s="1215"/>
      <c r="L52" s="1215"/>
      <c r="M52" s="1215"/>
      <c r="N52" s="1215"/>
      <c r="O52" s="1215"/>
    </row>
    <row r="53" spans="1:17" x14ac:dyDescent="0.15">
      <c r="A53" s="1219"/>
      <c r="B53" s="248"/>
      <c r="C53" s="244"/>
      <c r="D53" s="244"/>
      <c r="E53" s="244"/>
      <c r="F53" s="244"/>
      <c r="G53" s="1216"/>
      <c r="H53" s="1217"/>
      <c r="I53" s="1220" t="s">
        <v>571</v>
      </c>
      <c r="J53" s="1220"/>
      <c r="K53" s="1221"/>
      <c r="L53" s="1221"/>
      <c r="M53" s="1221"/>
      <c r="N53" s="1221"/>
      <c r="O53" s="1222">
        <v>58.5</v>
      </c>
    </row>
    <row r="54" spans="1:17" x14ac:dyDescent="0.15">
      <c r="A54" s="1219"/>
      <c r="B54" s="248"/>
      <c r="C54" s="244"/>
      <c r="D54" s="244"/>
      <c r="E54" s="244"/>
      <c r="F54" s="244"/>
      <c r="G54" s="1223"/>
      <c r="H54" s="1224"/>
      <c r="I54" s="1220"/>
      <c r="J54" s="1220"/>
      <c r="K54" s="1225"/>
      <c r="L54" s="1225"/>
      <c r="M54" s="1225"/>
      <c r="N54" s="1225"/>
      <c r="O54" s="1225"/>
    </row>
    <row r="55" spans="1:17" x14ac:dyDescent="0.15">
      <c r="A55" s="1219"/>
      <c r="B55" s="248"/>
      <c r="C55" s="244"/>
      <c r="D55" s="244"/>
      <c r="E55" s="244"/>
      <c r="F55" s="244"/>
      <c r="G55" s="1226" t="s">
        <v>572</v>
      </c>
      <c r="H55" s="1227"/>
      <c r="I55" s="1220" t="s">
        <v>570</v>
      </c>
      <c r="J55" s="1220"/>
      <c r="K55" s="1214"/>
      <c r="L55" s="1214"/>
      <c r="M55" s="1214"/>
      <c r="N55" s="1214"/>
      <c r="O55" s="1215">
        <v>39</v>
      </c>
    </row>
    <row r="56" spans="1:17" x14ac:dyDescent="0.15">
      <c r="A56" s="1219"/>
      <c r="B56" s="248"/>
      <c r="C56" s="244"/>
      <c r="D56" s="244"/>
      <c r="E56" s="244"/>
      <c r="F56" s="244"/>
      <c r="G56" s="1228"/>
      <c r="H56" s="1229"/>
      <c r="I56" s="1220"/>
      <c r="J56" s="1220"/>
      <c r="K56" s="1215"/>
      <c r="L56" s="1215"/>
      <c r="M56" s="1215"/>
      <c r="N56" s="1215"/>
      <c r="O56" s="1215"/>
    </row>
    <row r="57" spans="1:17" s="1219" customFormat="1" x14ac:dyDescent="0.15">
      <c r="B57" s="1230"/>
      <c r="C57" s="1196"/>
      <c r="D57" s="1196"/>
      <c r="E57" s="1196"/>
      <c r="F57" s="1196"/>
      <c r="G57" s="1228"/>
      <c r="H57" s="1229"/>
      <c r="I57" s="1231" t="s">
        <v>571</v>
      </c>
      <c r="J57" s="1231"/>
      <c r="K57" s="1221"/>
      <c r="L57" s="1221"/>
      <c r="M57" s="1221"/>
      <c r="N57" s="1221"/>
      <c r="O57" s="1222">
        <v>50.8</v>
      </c>
      <c r="P57" s="1232"/>
      <c r="Q57" s="1230"/>
    </row>
    <row r="58" spans="1:17" s="1219" customFormat="1" x14ac:dyDescent="0.15">
      <c r="A58" s="243"/>
      <c r="B58" s="1230"/>
      <c r="C58" s="1196"/>
      <c r="D58" s="1196"/>
      <c r="E58" s="1196"/>
      <c r="F58" s="1196"/>
      <c r="G58" s="1233"/>
      <c r="H58" s="1234"/>
      <c r="I58" s="1231"/>
      <c r="J58" s="1231"/>
      <c r="K58" s="1225"/>
      <c r="L58" s="1225"/>
      <c r="M58" s="1225"/>
      <c r="N58" s="1225"/>
      <c r="O58" s="1225"/>
      <c r="P58" s="1232"/>
      <c r="Q58" s="1230"/>
    </row>
    <row r="59" spans="1:17" s="1219" customFormat="1" x14ac:dyDescent="0.15">
      <c r="A59" s="243"/>
      <c r="B59" s="1230"/>
      <c r="C59" s="1196"/>
      <c r="D59" s="1196"/>
      <c r="E59" s="1196"/>
      <c r="F59" s="1196"/>
      <c r="G59" s="1196"/>
      <c r="H59" s="1196"/>
      <c r="I59" s="1196"/>
      <c r="J59" s="1196"/>
      <c r="K59" s="1235"/>
      <c r="L59" s="1235"/>
      <c r="M59" s="1235"/>
      <c r="N59" s="1235"/>
      <c r="O59" s="1235"/>
      <c r="P59" s="1232"/>
      <c r="Q59" s="1230"/>
    </row>
    <row r="60" spans="1:17" s="1219" customFormat="1" x14ac:dyDescent="0.15">
      <c r="A60" s="243"/>
      <c r="B60" s="1230"/>
      <c r="C60" s="1196"/>
      <c r="D60" s="1196"/>
      <c r="E60" s="1196"/>
      <c r="F60" s="1196"/>
      <c r="G60" s="1196"/>
      <c r="H60" s="1196"/>
      <c r="I60" s="1196"/>
      <c r="J60" s="1196"/>
      <c r="K60" s="1235"/>
      <c r="L60" s="1235"/>
      <c r="M60" s="1235"/>
      <c r="N60" s="1235"/>
      <c r="O60" s="1235"/>
      <c r="P60" s="1232"/>
      <c r="Q60" s="1230"/>
    </row>
    <row r="61" spans="1:17" s="1219" customFormat="1" x14ac:dyDescent="0.15">
      <c r="A61" s="243"/>
      <c r="B61" s="1236"/>
      <c r="C61" s="1237"/>
      <c r="D61" s="1237"/>
      <c r="E61" s="1237"/>
      <c r="F61" s="1237"/>
      <c r="G61" s="1237"/>
      <c r="H61" s="1237"/>
      <c r="I61" s="1237"/>
      <c r="J61" s="1237"/>
      <c r="K61" s="1237"/>
      <c r="L61" s="1237"/>
      <c r="M61" s="1238"/>
      <c r="N61" s="1238"/>
      <c r="O61" s="1238"/>
      <c r="P61" s="1239"/>
      <c r="Q61" s="1230"/>
    </row>
    <row r="62" spans="1:17" x14ac:dyDescent="0.15">
      <c r="B62" s="1194"/>
      <c r="C62" s="1194"/>
      <c r="D62" s="1194"/>
      <c r="E62" s="1194"/>
      <c r="F62" s="1194"/>
      <c r="G62" s="1194"/>
      <c r="H62" s="1194"/>
      <c r="I62" s="1194"/>
      <c r="J62" s="1194"/>
      <c r="K62" s="1194"/>
      <c r="L62" s="1194"/>
      <c r="M62" s="1194"/>
      <c r="N62" s="1194"/>
      <c r="O62" s="1194"/>
      <c r="P62" s="1194"/>
      <c r="Q62" s="244"/>
    </row>
    <row r="63" spans="1:17" ht="17.25" x14ac:dyDescent="0.15">
      <c r="B63" s="307" t="s">
        <v>573</v>
      </c>
      <c r="C63" s="244"/>
      <c r="D63" s="244"/>
      <c r="E63" s="244"/>
      <c r="F63" s="244"/>
      <c r="G63" s="244"/>
      <c r="H63" s="244"/>
      <c r="I63" s="244"/>
      <c r="J63" s="244"/>
      <c r="K63" s="244"/>
      <c r="L63" s="244"/>
      <c r="M63" s="244"/>
      <c r="N63" s="244"/>
      <c r="O63" s="244"/>
    </row>
    <row r="64" spans="1:17" x14ac:dyDescent="0.15">
      <c r="B64" s="248"/>
      <c r="C64" s="244"/>
      <c r="D64" s="244"/>
      <c r="E64" s="244"/>
      <c r="F64" s="244"/>
      <c r="G64" s="1195" t="s">
        <v>566</v>
      </c>
      <c r="I64" s="1196"/>
      <c r="J64" s="1196"/>
      <c r="K64" s="1196"/>
      <c r="L64" s="244"/>
      <c r="M64" s="244"/>
      <c r="N64" s="244"/>
      <c r="O64" s="244"/>
    </row>
    <row r="65" spans="2:30" x14ac:dyDescent="0.15">
      <c r="B65" s="248"/>
      <c r="C65" s="244"/>
      <c r="D65" s="244"/>
      <c r="E65" s="244"/>
      <c r="F65" s="244"/>
      <c r="G65" s="1197" t="s">
        <v>574</v>
      </c>
      <c r="H65" s="1198"/>
      <c r="I65" s="1198"/>
      <c r="J65" s="1198"/>
      <c r="K65" s="1198"/>
      <c r="L65" s="1198"/>
      <c r="M65" s="1198"/>
      <c r="N65" s="1198"/>
      <c r="O65" s="1199"/>
    </row>
    <row r="66" spans="2:30" x14ac:dyDescent="0.15">
      <c r="B66" s="248"/>
      <c r="C66" s="244"/>
      <c r="D66" s="244"/>
      <c r="E66" s="244"/>
      <c r="F66" s="244"/>
      <c r="G66" s="1200"/>
      <c r="H66" s="1201"/>
      <c r="I66" s="1201"/>
      <c r="J66" s="1201"/>
      <c r="K66" s="1201"/>
      <c r="L66" s="1201"/>
      <c r="M66" s="1201"/>
      <c r="N66" s="1201"/>
      <c r="O66" s="1202"/>
    </row>
    <row r="67" spans="2:30" x14ac:dyDescent="0.15">
      <c r="B67" s="248"/>
      <c r="C67" s="244"/>
      <c r="D67" s="244"/>
      <c r="E67" s="244"/>
      <c r="F67" s="244"/>
      <c r="G67" s="1200"/>
      <c r="H67" s="1201"/>
      <c r="I67" s="1201"/>
      <c r="J67" s="1201"/>
      <c r="K67" s="1201"/>
      <c r="L67" s="1201"/>
      <c r="M67" s="1201"/>
      <c r="N67" s="1201"/>
      <c r="O67" s="1202"/>
    </row>
    <row r="68" spans="2:30" x14ac:dyDescent="0.15">
      <c r="B68" s="248"/>
      <c r="C68" s="244"/>
      <c r="D68" s="244"/>
      <c r="E68" s="244"/>
      <c r="F68" s="244"/>
      <c r="G68" s="1200"/>
      <c r="H68" s="1201"/>
      <c r="I68" s="1201"/>
      <c r="J68" s="1201"/>
      <c r="K68" s="1201"/>
      <c r="L68" s="1201"/>
      <c r="M68" s="1201"/>
      <c r="N68" s="1201"/>
      <c r="O68" s="1202"/>
    </row>
    <row r="69" spans="2:30" x14ac:dyDescent="0.15">
      <c r="B69" s="248"/>
      <c r="C69" s="244"/>
      <c r="D69" s="244"/>
      <c r="E69" s="244"/>
      <c r="F69" s="244"/>
      <c r="G69" s="1203"/>
      <c r="H69" s="1204"/>
      <c r="I69" s="1204"/>
      <c r="J69" s="1204"/>
      <c r="K69" s="1204"/>
      <c r="L69" s="1204"/>
      <c r="M69" s="1204"/>
      <c r="N69" s="1204"/>
      <c r="O69" s="1205"/>
    </row>
    <row r="70" spans="2:30" x14ac:dyDescent="0.15">
      <c r="B70" s="248"/>
      <c r="C70" s="244"/>
      <c r="D70" s="244"/>
      <c r="E70" s="244"/>
      <c r="F70" s="244"/>
      <c r="G70" s="244"/>
      <c r="H70" s="1240"/>
      <c r="I70" s="1240"/>
      <c r="J70" s="1241"/>
      <c r="K70" s="1241"/>
      <c r="L70" s="1242"/>
      <c r="M70" s="1241"/>
      <c r="N70" s="1242"/>
      <c r="O70" s="1243"/>
    </row>
    <row r="71" spans="2:30" x14ac:dyDescent="0.15">
      <c r="B71" s="248"/>
      <c r="C71" s="244"/>
      <c r="D71" s="244"/>
      <c r="E71" s="244"/>
      <c r="F71" s="244"/>
      <c r="G71" s="1244" t="s">
        <v>575</v>
      </c>
      <c r="I71" s="1245"/>
      <c r="J71" s="1241"/>
      <c r="K71" s="1241"/>
      <c r="L71" s="1242"/>
      <c r="M71" s="1241"/>
      <c r="N71" s="1242"/>
      <c r="O71" s="1243"/>
    </row>
    <row r="72" spans="2:30" x14ac:dyDescent="0.15">
      <c r="B72" s="248"/>
      <c r="C72" s="244"/>
      <c r="D72" s="244"/>
      <c r="E72" s="244"/>
      <c r="F72" s="244"/>
      <c r="G72" s="1207"/>
      <c r="H72" s="1208"/>
      <c r="I72" s="1208"/>
      <c r="J72" s="1209"/>
      <c r="K72" s="1210" t="s">
        <v>526</v>
      </c>
      <c r="L72" s="1210" t="s">
        <v>527</v>
      </c>
      <c r="M72" s="1210" t="s">
        <v>528</v>
      </c>
      <c r="N72" s="1210" t="s">
        <v>529</v>
      </c>
      <c r="O72" s="1210" t="s">
        <v>530</v>
      </c>
    </row>
    <row r="73" spans="2:30" x14ac:dyDescent="0.15">
      <c r="B73" s="248"/>
      <c r="C73" s="244"/>
      <c r="D73" s="244"/>
      <c r="E73" s="244"/>
      <c r="F73" s="244"/>
      <c r="G73" s="1211" t="s">
        <v>569</v>
      </c>
      <c r="H73" s="1212"/>
      <c r="I73" s="1213" t="s">
        <v>570</v>
      </c>
      <c r="J73" s="1213"/>
      <c r="K73" s="1246">
        <v>139.30000000000001</v>
      </c>
      <c r="L73" s="1246">
        <v>115.6</v>
      </c>
      <c r="M73" s="1215">
        <v>100.9</v>
      </c>
      <c r="N73" s="1215">
        <v>105.5</v>
      </c>
      <c r="O73" s="1215">
        <v>93.9</v>
      </c>
      <c r="S73" s="243">
        <v>9.9</v>
      </c>
    </row>
    <row r="74" spans="2:30" x14ac:dyDescent="0.15">
      <c r="B74" s="248"/>
      <c r="C74" s="244"/>
      <c r="D74" s="244"/>
      <c r="E74" s="244"/>
      <c r="F74" s="244"/>
      <c r="G74" s="1216"/>
      <c r="H74" s="1217"/>
      <c r="I74" s="1218"/>
      <c r="J74" s="1218"/>
      <c r="K74" s="1246"/>
      <c r="L74" s="1246"/>
      <c r="M74" s="1215"/>
      <c r="N74" s="1215"/>
      <c r="O74" s="1215"/>
    </row>
    <row r="75" spans="2:30" x14ac:dyDescent="0.15">
      <c r="B75" s="248"/>
      <c r="C75" s="244"/>
      <c r="D75" s="244"/>
      <c r="E75" s="244"/>
      <c r="F75" s="244"/>
      <c r="G75" s="1216"/>
      <c r="H75" s="1217"/>
      <c r="I75" s="1220" t="s">
        <v>576</v>
      </c>
      <c r="J75" s="1220"/>
      <c r="K75" s="1222">
        <v>11.9</v>
      </c>
      <c r="L75" s="1222">
        <v>10.8</v>
      </c>
      <c r="M75" s="1222">
        <v>10.3</v>
      </c>
      <c r="N75" s="1222">
        <v>10.199999999999999</v>
      </c>
      <c r="O75" s="1222">
        <v>10.6</v>
      </c>
      <c r="U75" s="243">
        <v>81.2</v>
      </c>
      <c r="W75" s="243">
        <v>87.2</v>
      </c>
      <c r="Y75" s="243">
        <v>99.8</v>
      </c>
      <c r="AA75" s="243">
        <v>109.5</v>
      </c>
      <c r="AC75" s="243">
        <v>115.2</v>
      </c>
    </row>
    <row r="76" spans="2:30" x14ac:dyDescent="0.15">
      <c r="B76" s="248"/>
      <c r="C76" s="244"/>
      <c r="D76" s="244"/>
      <c r="E76" s="244"/>
      <c r="F76" s="244"/>
      <c r="G76" s="1223"/>
      <c r="H76" s="1224"/>
      <c r="I76" s="1220"/>
      <c r="J76" s="1220"/>
      <c r="K76" s="1225"/>
      <c r="L76" s="1225"/>
      <c r="M76" s="1225"/>
      <c r="N76" s="1225"/>
      <c r="O76" s="1225"/>
    </row>
    <row r="77" spans="2:30" x14ac:dyDescent="0.15">
      <c r="B77" s="248"/>
      <c r="C77" s="244"/>
      <c r="D77" s="244"/>
      <c r="E77" s="244"/>
      <c r="F77" s="244"/>
      <c r="G77" s="1226" t="s">
        <v>572</v>
      </c>
      <c r="H77" s="1227"/>
      <c r="I77" s="1220" t="s">
        <v>570</v>
      </c>
      <c r="J77" s="1220"/>
      <c r="K77" s="1246">
        <v>69.2</v>
      </c>
      <c r="L77" s="1246">
        <v>58.2</v>
      </c>
      <c r="M77" s="1215">
        <v>50.3</v>
      </c>
      <c r="N77" s="1215">
        <v>45.9</v>
      </c>
      <c r="O77" s="1215">
        <v>39</v>
      </c>
      <c r="R77" s="243">
        <v>12.3</v>
      </c>
      <c r="T77" s="243">
        <v>11.1</v>
      </c>
    </row>
    <row r="78" spans="2:30" x14ac:dyDescent="0.15">
      <c r="B78" s="248"/>
      <c r="C78" s="244"/>
      <c r="D78" s="244"/>
      <c r="E78" s="244"/>
      <c r="F78" s="244"/>
      <c r="G78" s="1228"/>
      <c r="H78" s="1229"/>
      <c r="I78" s="1220"/>
      <c r="J78" s="1220"/>
      <c r="K78" s="1246"/>
      <c r="L78" s="1246"/>
      <c r="M78" s="1215"/>
      <c r="N78" s="1215"/>
      <c r="O78" s="1215"/>
    </row>
    <row r="79" spans="2:30" x14ac:dyDescent="0.15">
      <c r="B79" s="248"/>
      <c r="C79" s="244"/>
      <c r="D79" s="244"/>
      <c r="E79" s="244"/>
      <c r="F79" s="244"/>
      <c r="G79" s="1228"/>
      <c r="H79" s="1229"/>
      <c r="I79" s="1247" t="s">
        <v>576</v>
      </c>
      <c r="J79" s="1231"/>
      <c r="K79" s="1248">
        <v>11.1</v>
      </c>
      <c r="L79" s="1248">
        <v>10.3</v>
      </c>
      <c r="M79" s="1248">
        <v>9.6</v>
      </c>
      <c r="N79" s="1248">
        <v>8.8000000000000007</v>
      </c>
      <c r="O79" s="1248">
        <v>9</v>
      </c>
      <c r="V79" s="243">
        <v>53.5</v>
      </c>
      <c r="X79" s="243">
        <v>48.2</v>
      </c>
      <c r="Z79" s="243">
        <v>34.200000000000003</v>
      </c>
      <c r="AB79" s="243">
        <v>30.3</v>
      </c>
      <c r="AD79" s="243">
        <v>28.9</v>
      </c>
    </row>
    <row r="80" spans="2:30" x14ac:dyDescent="0.15">
      <c r="B80" s="248"/>
      <c r="C80" s="244"/>
      <c r="D80" s="244"/>
      <c r="E80" s="244"/>
      <c r="F80" s="244"/>
      <c r="G80" s="1233"/>
      <c r="H80" s="1234"/>
      <c r="I80" s="1231"/>
      <c r="J80" s="1231"/>
      <c r="K80" s="1248"/>
      <c r="L80" s="1248"/>
      <c r="M80" s="1248"/>
      <c r="N80" s="1248"/>
      <c r="O80" s="1248"/>
    </row>
    <row r="81" spans="2:17" x14ac:dyDescent="0.15">
      <c r="B81" s="248"/>
      <c r="C81" s="244"/>
      <c r="D81" s="244"/>
      <c r="E81" s="244"/>
      <c r="F81" s="244"/>
      <c r="G81" s="244"/>
      <c r="H81" s="244"/>
      <c r="I81" s="244"/>
      <c r="J81" s="244"/>
      <c r="K81" s="1249"/>
      <c r="L81" s="244"/>
      <c r="M81" s="244"/>
      <c r="N81" s="244"/>
      <c r="O81" s="244"/>
    </row>
    <row r="82" spans="2:17" ht="17.25" x14ac:dyDescent="0.15">
      <c r="B82" s="248"/>
      <c r="C82" s="244"/>
      <c r="D82" s="244"/>
      <c r="E82" s="244"/>
      <c r="F82" s="244"/>
      <c r="G82" s="244"/>
      <c r="H82" s="244"/>
      <c r="I82" s="244"/>
      <c r="J82" s="244"/>
      <c r="K82" s="1250"/>
      <c r="L82" s="1250"/>
      <c r="M82" s="1250"/>
      <c r="N82" s="1250"/>
      <c r="O82" s="125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8" scale="73" orientation="landscape" horizontalDpi="1200" verticalDpi="12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9" zoomScale="70" zoomScaleNormal="70" zoomScaleSheetLayoutView="70" workbookViewId="0">
      <selection activeCell="G43" sqref="G43:O47"/>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3" orientation="landscape" horizontalDpi="1200" verticalDpi="12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F65" zoomScale="70" zoomScaleNormal="70" zoomScaleSheetLayoutView="55" workbookViewId="0">
      <selection activeCell="G43" sqref="G43:O47"/>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3" orientation="landscape" horizontalDpi="1200" verticalDpi="12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525</v>
      </c>
      <c r="G2" s="111"/>
      <c r="H2" s="112"/>
    </row>
    <row r="3" spans="1:8" x14ac:dyDescent="0.15">
      <c r="A3" s="108" t="s">
        <v>518</v>
      </c>
      <c r="B3" s="113"/>
      <c r="C3" s="114"/>
      <c r="D3" s="115">
        <v>96985</v>
      </c>
      <c r="E3" s="116"/>
      <c r="F3" s="117">
        <v>47569</v>
      </c>
      <c r="G3" s="118"/>
      <c r="H3" s="119"/>
    </row>
    <row r="4" spans="1:8" x14ac:dyDescent="0.15">
      <c r="A4" s="120"/>
      <c r="B4" s="121"/>
      <c r="C4" s="122"/>
      <c r="D4" s="123">
        <v>64144</v>
      </c>
      <c r="E4" s="124"/>
      <c r="F4" s="125">
        <v>26255</v>
      </c>
      <c r="G4" s="126"/>
      <c r="H4" s="127"/>
    </row>
    <row r="5" spans="1:8" x14ac:dyDescent="0.15">
      <c r="A5" s="108" t="s">
        <v>520</v>
      </c>
      <c r="B5" s="113"/>
      <c r="C5" s="114"/>
      <c r="D5" s="115">
        <v>71824</v>
      </c>
      <c r="E5" s="116"/>
      <c r="F5" s="117">
        <v>50880</v>
      </c>
      <c r="G5" s="118"/>
      <c r="H5" s="119"/>
    </row>
    <row r="6" spans="1:8" x14ac:dyDescent="0.15">
      <c r="A6" s="120"/>
      <c r="B6" s="121"/>
      <c r="C6" s="122"/>
      <c r="D6" s="123">
        <v>35429</v>
      </c>
      <c r="E6" s="124"/>
      <c r="F6" s="125">
        <v>26879</v>
      </c>
      <c r="G6" s="126"/>
      <c r="H6" s="127"/>
    </row>
    <row r="7" spans="1:8" x14ac:dyDescent="0.15">
      <c r="A7" s="108" t="s">
        <v>521</v>
      </c>
      <c r="B7" s="113"/>
      <c r="C7" s="114"/>
      <c r="D7" s="115">
        <v>83639</v>
      </c>
      <c r="E7" s="116"/>
      <c r="F7" s="117">
        <v>63956</v>
      </c>
      <c r="G7" s="118"/>
      <c r="H7" s="119"/>
    </row>
    <row r="8" spans="1:8" x14ac:dyDescent="0.15">
      <c r="A8" s="120"/>
      <c r="B8" s="121"/>
      <c r="C8" s="122"/>
      <c r="D8" s="123">
        <v>45833</v>
      </c>
      <c r="E8" s="124"/>
      <c r="F8" s="125">
        <v>29239</v>
      </c>
      <c r="G8" s="126"/>
      <c r="H8" s="127"/>
    </row>
    <row r="9" spans="1:8" x14ac:dyDescent="0.15">
      <c r="A9" s="108" t="s">
        <v>522</v>
      </c>
      <c r="B9" s="113"/>
      <c r="C9" s="114"/>
      <c r="D9" s="115">
        <v>78883</v>
      </c>
      <c r="E9" s="116"/>
      <c r="F9" s="117">
        <v>66255</v>
      </c>
      <c r="G9" s="118"/>
      <c r="H9" s="119"/>
    </row>
    <row r="10" spans="1:8" x14ac:dyDescent="0.15">
      <c r="A10" s="120"/>
      <c r="B10" s="121"/>
      <c r="C10" s="122"/>
      <c r="D10" s="123">
        <v>31543</v>
      </c>
      <c r="E10" s="124"/>
      <c r="F10" s="125">
        <v>31822</v>
      </c>
      <c r="G10" s="126"/>
      <c r="H10" s="127"/>
    </row>
    <row r="11" spans="1:8" x14ac:dyDescent="0.15">
      <c r="A11" s="108" t="s">
        <v>523</v>
      </c>
      <c r="B11" s="113"/>
      <c r="C11" s="114"/>
      <c r="D11" s="115">
        <v>71537</v>
      </c>
      <c r="E11" s="116"/>
      <c r="F11" s="117">
        <v>92247</v>
      </c>
      <c r="G11" s="118"/>
      <c r="H11" s="119"/>
    </row>
    <row r="12" spans="1:8" x14ac:dyDescent="0.15">
      <c r="A12" s="120"/>
      <c r="B12" s="121"/>
      <c r="C12" s="128"/>
      <c r="D12" s="123">
        <v>40154</v>
      </c>
      <c r="E12" s="124"/>
      <c r="F12" s="125">
        <v>37204</v>
      </c>
      <c r="G12" s="126"/>
      <c r="H12" s="127"/>
    </row>
    <row r="13" spans="1:8" x14ac:dyDescent="0.15">
      <c r="A13" s="108"/>
      <c r="B13" s="113"/>
      <c r="C13" s="129"/>
      <c r="D13" s="130">
        <v>80574</v>
      </c>
      <c r="E13" s="131"/>
      <c r="F13" s="132">
        <v>64181</v>
      </c>
      <c r="G13" s="133"/>
      <c r="H13" s="119"/>
    </row>
    <row r="14" spans="1:8" x14ac:dyDescent="0.15">
      <c r="A14" s="120"/>
      <c r="B14" s="121"/>
      <c r="C14" s="122"/>
      <c r="D14" s="123">
        <v>43421</v>
      </c>
      <c r="E14" s="124"/>
      <c r="F14" s="125">
        <v>30280</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6.16</v>
      </c>
      <c r="C19" s="134">
        <f>ROUND(VALUE(SUBSTITUTE(実質収支比率等に係る経年分析!G$48,"▲","-")),2)</f>
        <v>2.77</v>
      </c>
      <c r="D19" s="134">
        <f>ROUND(VALUE(SUBSTITUTE(実質収支比率等に係る経年分析!H$48,"▲","-")),2)</f>
        <v>4</v>
      </c>
      <c r="E19" s="134">
        <f>ROUND(VALUE(SUBSTITUTE(実質収支比率等に係る経年分析!I$48,"▲","-")),2)</f>
        <v>3.62</v>
      </c>
      <c r="F19" s="134">
        <f>ROUND(VALUE(SUBSTITUTE(実質収支比率等に係る経年分析!J$48,"▲","-")),2)</f>
        <v>3.07</v>
      </c>
    </row>
    <row r="20" spans="1:11" x14ac:dyDescent="0.15">
      <c r="A20" s="134" t="s">
        <v>42</v>
      </c>
      <c r="B20" s="134">
        <f>ROUND(VALUE(SUBSTITUTE(実質収支比率等に係る経年分析!F$47,"▲","-")),2)</f>
        <v>16.45</v>
      </c>
      <c r="C20" s="134">
        <f>ROUND(VALUE(SUBSTITUTE(実質収支比率等に係る経年分析!G$47,"▲","-")),2)</f>
        <v>11.08</v>
      </c>
      <c r="D20" s="134">
        <f>ROUND(VALUE(SUBSTITUTE(実質収支比率等に係る経年分析!H$47,"▲","-")),2)</f>
        <v>9.9700000000000006</v>
      </c>
      <c r="E20" s="134">
        <f>ROUND(VALUE(SUBSTITUTE(実質収支比率等に係る経年分析!I$47,"▲","-")),2)</f>
        <v>7.85</v>
      </c>
      <c r="F20" s="134">
        <f>ROUND(VALUE(SUBSTITUTE(実質収支比率等に係る経年分析!J$47,"▲","-")),2)</f>
        <v>9.56</v>
      </c>
    </row>
    <row r="21" spans="1:11" x14ac:dyDescent="0.15">
      <c r="A21" s="134" t="s">
        <v>43</v>
      </c>
      <c r="B21" s="134">
        <f>IF(ISNUMBER(VALUE(SUBSTITUTE(実質収支比率等に係る経年分析!F$49,"▲","-"))),ROUND(VALUE(SUBSTITUTE(実質収支比率等に係る経年分析!F$49,"▲","-")),2),NA())</f>
        <v>2.94</v>
      </c>
      <c r="C21" s="134">
        <f>IF(ISNUMBER(VALUE(SUBSTITUTE(実質収支比率等に係る経年分析!G$49,"▲","-"))),ROUND(VALUE(SUBSTITUTE(実質収支比率等に係る経年分析!G$49,"▲","-")),2),NA())</f>
        <v>-10.89</v>
      </c>
      <c r="D21" s="134">
        <f>IF(ISNUMBER(VALUE(SUBSTITUTE(実質収支比率等に係る経年分析!H$49,"▲","-"))),ROUND(VALUE(SUBSTITUTE(実質収支比率等に係る経年分析!H$49,"▲","-")),2),NA())</f>
        <v>0.2</v>
      </c>
      <c r="E21" s="134">
        <f>IF(ISNUMBER(VALUE(SUBSTITUTE(実質収支比率等に係る経年分析!I$49,"▲","-"))),ROUND(VALUE(SUBSTITUTE(実質収支比率等に係る経年分析!I$49,"▲","-")),2),NA())</f>
        <v>-4.01</v>
      </c>
      <c r="F21" s="134">
        <f>IF(ISNUMBER(VALUE(SUBSTITUTE(実質収支比率等に係る経年分析!J$49,"▲","-"))),ROUND(VALUE(SUBSTITUTE(実質収支比率等に係る経年分析!J$49,"▲","-")),2),NA())</f>
        <v>0.46</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4.28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3.61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1.38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0.63</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福知山駅周辺土地区画整理事業特別会計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0.48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0.44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0.31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0.28999999999999998</v>
      </c>
    </row>
    <row r="30" spans="1:11" x14ac:dyDescent="0.15">
      <c r="A30" s="135" t="str">
        <f>IF(連結実質赤字比率に係る赤字・黒字の構成分析!C$40="",NA(),連結実質赤字比率に係る赤字・黒字の構成分析!C$40)</f>
        <v>宅地造成事業特別会計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0.52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0.32</v>
      </c>
    </row>
    <row r="31" spans="1:11" x14ac:dyDescent="0.15">
      <c r="A31" s="135" t="str">
        <f>IF(連結実質赤字比率に係る赤字・黒字の構成分析!C$39="",NA(),連結実質赤字比率に係る赤字・黒字の構成分析!C$39)</f>
        <v>石原土地区画整理事業特別会計</v>
      </c>
      <c r="B31" s="135">
        <f>IF(ROUND(VALUE(SUBSTITUTE(連結実質赤字比率に係る赤字・黒字の構成分析!F$39,"▲", "-")), 2) &lt; 0, ABS(ROUND(VALUE(SUBSTITUTE(連結実質赤字比率に係る赤字・黒字の構成分析!F$39,"▲", "-")), 2)), NA())</f>
        <v>0.39</v>
      </c>
      <c r="C31" s="135" t="e">
        <f>IF(ROUND(VALUE(SUBSTITUTE(連結実質赤字比率に係る赤字・黒字の構成分析!F$39,"▲", "-")), 2) &gt;= 0, ABS(ROUND(VALUE(SUBSTITUTE(連結実質赤字比率に係る赤字・黒字の構成分析!F$39,"▲", "-")), 2)), NA())</f>
        <v>#N/A</v>
      </c>
      <c r="D31" s="135">
        <f>IF(ROUND(VALUE(SUBSTITUTE(連結実質赤字比率に係る赤字・黒字の構成分析!G$39,"▲", "-")), 2) &lt; 0, ABS(ROUND(VALUE(SUBSTITUTE(連結実質赤字比率に係る赤字・黒字の構成分析!G$39,"▲", "-")), 2)), NA())</f>
        <v>0.55000000000000004</v>
      </c>
      <c r="E31" s="135" t="e">
        <f>IF(ROUND(VALUE(SUBSTITUTE(連結実質赤字比率に係る赤字・黒字の構成分析!G$39,"▲", "-")), 2) &gt;= 0, ABS(ROUND(VALUE(SUBSTITUTE(連結実質赤字比率に係る赤字・黒字の構成分析!G$39,"▲", "-")), 2)), NA())</f>
        <v>#N/A</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0.38</v>
      </c>
    </row>
    <row r="32" spans="1:11" x14ac:dyDescent="0.15">
      <c r="A32" s="135" t="str">
        <f>IF(連結実質赤字比率に係る赤字・黒字の構成分析!C$38="",NA(),連結実質赤字比率に係る赤字・黒字の構成分析!C$38)</f>
        <v>介護保険事業特別会計（保険事業勘定）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0.88</v>
      </c>
    </row>
    <row r="33" spans="1:16" x14ac:dyDescent="0.15">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1.97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2.33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1.43</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6.15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2.76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3.61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3.07</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4.3099999999999996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4.62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4.8600000000000003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4.9800000000000004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4.34</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11.93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15.59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17.68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15.41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17.71</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5017</v>
      </c>
      <c r="E42" s="136"/>
      <c r="F42" s="136"/>
      <c r="G42" s="136">
        <f>'実質公債費比率（分子）の構造'!L$52</f>
        <v>5185</v>
      </c>
      <c r="H42" s="136"/>
      <c r="I42" s="136"/>
      <c r="J42" s="136">
        <f>'実質公債費比率（分子）の構造'!M$52</f>
        <v>5377</v>
      </c>
      <c r="K42" s="136"/>
      <c r="L42" s="136"/>
      <c r="M42" s="136">
        <f>'実質公債費比率（分子）の構造'!N$52</f>
        <v>5191</v>
      </c>
      <c r="N42" s="136"/>
      <c r="O42" s="136"/>
      <c r="P42" s="136">
        <f>'実質公債費比率（分子）の構造'!O$52</f>
        <v>5168</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f>'実質公債費比率（分子）の構造'!O$51</f>
        <v>0</v>
      </c>
      <c r="O43" s="136"/>
      <c r="P43" s="136"/>
    </row>
    <row r="44" spans="1:16" x14ac:dyDescent="0.15">
      <c r="A44" s="136" t="s">
        <v>52</v>
      </c>
      <c r="B44" s="136">
        <f>'実質公債費比率（分子）の構造'!K$50</f>
        <v>17</v>
      </c>
      <c r="C44" s="136"/>
      <c r="D44" s="136"/>
      <c r="E44" s="136">
        <f>'実質公債費比率（分子）の構造'!L$50</f>
        <v>15</v>
      </c>
      <c r="F44" s="136"/>
      <c r="G44" s="136"/>
      <c r="H44" s="136">
        <f>'実質公債費比率（分子）の構造'!M$50</f>
        <v>13</v>
      </c>
      <c r="I44" s="136"/>
      <c r="J44" s="136"/>
      <c r="K44" s="136">
        <f>'実質公債費比率（分子）の構造'!N$50</f>
        <v>14</v>
      </c>
      <c r="L44" s="136"/>
      <c r="M44" s="136"/>
      <c r="N44" s="136">
        <f>'実質公債費比率（分子）の構造'!O$50</f>
        <v>14</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1848</v>
      </c>
      <c r="C46" s="136"/>
      <c r="D46" s="136"/>
      <c r="E46" s="136">
        <f>'実質公債費比率（分子）の構造'!L$48</f>
        <v>1761</v>
      </c>
      <c r="F46" s="136"/>
      <c r="G46" s="136"/>
      <c r="H46" s="136">
        <f>'実質公債費比率（分子）の構造'!M$48</f>
        <v>1706</v>
      </c>
      <c r="I46" s="136"/>
      <c r="J46" s="136"/>
      <c r="K46" s="136">
        <f>'実質公債費比率（分子）の構造'!N$48</f>
        <v>1731</v>
      </c>
      <c r="L46" s="136"/>
      <c r="M46" s="136"/>
      <c r="N46" s="136">
        <f>'実質公債費比率（分子）の構造'!O$48</f>
        <v>1748</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5281</v>
      </c>
      <c r="C49" s="136"/>
      <c r="D49" s="136"/>
      <c r="E49" s="136">
        <f>'実質公債費比率（分子）の構造'!L$45</f>
        <v>5313</v>
      </c>
      <c r="F49" s="136"/>
      <c r="G49" s="136"/>
      <c r="H49" s="136">
        <f>'実質公債費比率（分子）の構造'!M$45</f>
        <v>5548</v>
      </c>
      <c r="I49" s="136"/>
      <c r="J49" s="136"/>
      <c r="K49" s="136">
        <f>'実質公債費比率（分子）の構造'!N$45</f>
        <v>5486</v>
      </c>
      <c r="L49" s="136"/>
      <c r="M49" s="136"/>
      <c r="N49" s="136">
        <f>'実質公債費比率（分子）の構造'!O$45</f>
        <v>5519</v>
      </c>
      <c r="O49" s="136"/>
      <c r="P49" s="136"/>
    </row>
    <row r="50" spans="1:16" x14ac:dyDescent="0.15">
      <c r="A50" s="136" t="s">
        <v>58</v>
      </c>
      <c r="B50" s="136" t="e">
        <f>NA()</f>
        <v>#N/A</v>
      </c>
      <c r="C50" s="136">
        <f>IF(ISNUMBER('実質公債費比率（分子）の構造'!K$53),'実質公債費比率（分子）の構造'!K$53,NA())</f>
        <v>2129</v>
      </c>
      <c r="D50" s="136" t="e">
        <f>NA()</f>
        <v>#N/A</v>
      </c>
      <c r="E50" s="136" t="e">
        <f>NA()</f>
        <v>#N/A</v>
      </c>
      <c r="F50" s="136">
        <f>IF(ISNUMBER('実質公債費比率（分子）の構造'!L$53),'実質公債費比率（分子）の構造'!L$53,NA())</f>
        <v>1904</v>
      </c>
      <c r="G50" s="136" t="e">
        <f>NA()</f>
        <v>#N/A</v>
      </c>
      <c r="H50" s="136" t="e">
        <f>NA()</f>
        <v>#N/A</v>
      </c>
      <c r="I50" s="136">
        <f>IF(ISNUMBER('実質公債費比率（分子）の構造'!M$53),'実質公債費比率（分子）の構造'!M$53,NA())</f>
        <v>1890</v>
      </c>
      <c r="J50" s="136" t="e">
        <f>NA()</f>
        <v>#N/A</v>
      </c>
      <c r="K50" s="136" t="e">
        <f>NA()</f>
        <v>#N/A</v>
      </c>
      <c r="L50" s="136">
        <f>IF(ISNUMBER('実質公債費比率（分子）の構造'!N$53),'実質公債費比率（分子）の構造'!N$53,NA())</f>
        <v>2040</v>
      </c>
      <c r="M50" s="136" t="e">
        <f>NA()</f>
        <v>#N/A</v>
      </c>
      <c r="N50" s="136" t="e">
        <f>NA()</f>
        <v>#N/A</v>
      </c>
      <c r="O50" s="136">
        <f>IF(ISNUMBER('実質公債費比率（分子）の構造'!O$53),'実質公債費比率（分子）の構造'!O$53,NA())</f>
        <v>2113</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52410</v>
      </c>
      <c r="E56" s="135"/>
      <c r="F56" s="135"/>
      <c r="G56" s="135">
        <f>'将来負担比率（分子）の構造'!J$51</f>
        <v>52231</v>
      </c>
      <c r="H56" s="135"/>
      <c r="I56" s="135"/>
      <c r="J56" s="135">
        <f>'将来負担比率（分子）の構造'!K$51</f>
        <v>52893</v>
      </c>
      <c r="K56" s="135"/>
      <c r="L56" s="135"/>
      <c r="M56" s="135">
        <f>'将来負担比率（分子）の構造'!L$51</f>
        <v>53281</v>
      </c>
      <c r="N56" s="135"/>
      <c r="O56" s="135"/>
      <c r="P56" s="135">
        <f>'将来負担比率（分子）の構造'!M$51</f>
        <v>53372</v>
      </c>
    </row>
    <row r="57" spans="1:16" x14ac:dyDescent="0.15">
      <c r="A57" s="135" t="s">
        <v>34</v>
      </c>
      <c r="B57" s="135"/>
      <c r="C57" s="135"/>
      <c r="D57" s="135">
        <f>'将来負担比率（分子）の構造'!I$50</f>
        <v>3899</v>
      </c>
      <c r="E57" s="135"/>
      <c r="F57" s="135"/>
      <c r="G57" s="135">
        <f>'将来負担比率（分子）の構造'!J$50</f>
        <v>3954</v>
      </c>
      <c r="H57" s="135"/>
      <c r="I57" s="135"/>
      <c r="J57" s="135">
        <f>'将来負担比率（分子）の構造'!K$50</f>
        <v>3539</v>
      </c>
      <c r="K57" s="135"/>
      <c r="L57" s="135"/>
      <c r="M57" s="135">
        <f>'将来負担比率（分子）の構造'!L$50</f>
        <v>3414</v>
      </c>
      <c r="N57" s="135"/>
      <c r="O57" s="135"/>
      <c r="P57" s="135">
        <f>'将来負担比率（分子）の構造'!M$50</f>
        <v>3217</v>
      </c>
    </row>
    <row r="58" spans="1:16" x14ac:dyDescent="0.15">
      <c r="A58" s="135" t="s">
        <v>33</v>
      </c>
      <c r="B58" s="135"/>
      <c r="C58" s="135"/>
      <c r="D58" s="135">
        <f>'将来負担比率（分子）の構造'!I$49</f>
        <v>8211</v>
      </c>
      <c r="E58" s="135"/>
      <c r="F58" s="135"/>
      <c r="G58" s="135">
        <f>'将来負担比率（分子）の構造'!J$49</f>
        <v>7886</v>
      </c>
      <c r="H58" s="135"/>
      <c r="I58" s="135"/>
      <c r="J58" s="135">
        <f>'将来負担比率（分子）の構造'!K$49</f>
        <v>8156</v>
      </c>
      <c r="K58" s="135"/>
      <c r="L58" s="135"/>
      <c r="M58" s="135">
        <f>'将来負担比率（分子）の構造'!L$49</f>
        <v>7597</v>
      </c>
      <c r="N58" s="135"/>
      <c r="O58" s="135"/>
      <c r="P58" s="135">
        <f>'将来負担比率（分子）の構造'!M$49</f>
        <v>8603</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7505</v>
      </c>
      <c r="C62" s="135"/>
      <c r="D62" s="135"/>
      <c r="E62" s="135">
        <f>'将来負担比率（分子）の構造'!J$45</f>
        <v>7329</v>
      </c>
      <c r="F62" s="135"/>
      <c r="G62" s="135"/>
      <c r="H62" s="135">
        <f>'将来負担比率（分子）の構造'!K$45</f>
        <v>6712</v>
      </c>
      <c r="I62" s="135"/>
      <c r="J62" s="135"/>
      <c r="K62" s="135">
        <f>'将来負担比率（分子）の構造'!L$45</f>
        <v>6207</v>
      </c>
      <c r="L62" s="135"/>
      <c r="M62" s="135"/>
      <c r="N62" s="135">
        <f>'将来負担比率（分子）の構造'!M$45</f>
        <v>6468</v>
      </c>
      <c r="O62" s="135"/>
      <c r="P62" s="135"/>
    </row>
    <row r="63" spans="1:16" x14ac:dyDescent="0.15">
      <c r="A63" s="135" t="s">
        <v>27</v>
      </c>
      <c r="B63" s="135">
        <f>'将来負担比率（分子）の構造'!I$44</f>
        <v>165</v>
      </c>
      <c r="C63" s="135"/>
      <c r="D63" s="135"/>
      <c r="E63" s="135">
        <f>'将来負担比率（分子）の構造'!J$44</f>
        <v>84</v>
      </c>
      <c r="F63" s="135"/>
      <c r="G63" s="135"/>
      <c r="H63" s="135">
        <f>'将来負担比率（分子）の構造'!K$44</f>
        <v>66</v>
      </c>
      <c r="I63" s="135"/>
      <c r="J63" s="135"/>
      <c r="K63" s="135">
        <f>'将来負担比率（分子）の構造'!L$44</f>
        <v>53</v>
      </c>
      <c r="L63" s="135"/>
      <c r="M63" s="135"/>
      <c r="N63" s="135">
        <f>'将来負担比率（分子）の構造'!M$44</f>
        <v>38</v>
      </c>
      <c r="O63" s="135"/>
      <c r="P63" s="135"/>
    </row>
    <row r="64" spans="1:16" x14ac:dyDescent="0.15">
      <c r="A64" s="135" t="s">
        <v>26</v>
      </c>
      <c r="B64" s="135">
        <f>'将来負担比率（分子）の構造'!I$43</f>
        <v>27346</v>
      </c>
      <c r="C64" s="135"/>
      <c r="D64" s="135"/>
      <c r="E64" s="135">
        <f>'将来負担比率（分子）の構造'!J$43</f>
        <v>25306</v>
      </c>
      <c r="F64" s="135"/>
      <c r="G64" s="135"/>
      <c r="H64" s="135">
        <f>'将来負担比率（分子）の構造'!K$43</f>
        <v>23188</v>
      </c>
      <c r="I64" s="135"/>
      <c r="J64" s="135"/>
      <c r="K64" s="135">
        <f>'将来負担比率（分子）の構造'!L$43</f>
        <v>23426</v>
      </c>
      <c r="L64" s="135"/>
      <c r="M64" s="135"/>
      <c r="N64" s="135">
        <f>'将来負担比率（分子）の構造'!M$43</f>
        <v>22681</v>
      </c>
      <c r="O64" s="135"/>
      <c r="P64" s="135"/>
    </row>
    <row r="65" spans="1:16" x14ac:dyDescent="0.15">
      <c r="A65" s="135" t="s">
        <v>25</v>
      </c>
      <c r="B65" s="135">
        <f>'将来負担比率（分子）の構造'!I$42</f>
        <v>6015</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50032</v>
      </c>
      <c r="C66" s="135"/>
      <c r="D66" s="135"/>
      <c r="E66" s="135">
        <f>'将来負担比率（分子）の構造'!J$41</f>
        <v>53348</v>
      </c>
      <c r="F66" s="135"/>
      <c r="G66" s="135"/>
      <c r="H66" s="135">
        <f>'将来負担比率（分子）の構造'!K$41</f>
        <v>53896</v>
      </c>
      <c r="I66" s="135"/>
      <c r="J66" s="135"/>
      <c r="K66" s="135">
        <f>'将来負担比率（分子）の構造'!L$41</f>
        <v>54446</v>
      </c>
      <c r="L66" s="135"/>
      <c r="M66" s="135"/>
      <c r="N66" s="135">
        <f>'将来負担比率（分子）の構造'!M$41</f>
        <v>53899</v>
      </c>
      <c r="O66" s="135"/>
      <c r="P66" s="135"/>
    </row>
    <row r="67" spans="1:16" x14ac:dyDescent="0.15">
      <c r="A67" s="135" t="s">
        <v>62</v>
      </c>
      <c r="B67" s="135" t="e">
        <f>NA()</f>
        <v>#N/A</v>
      </c>
      <c r="C67" s="135">
        <f>IF(ISNUMBER('将来負担比率（分子）の構造'!I$52), IF('将来負担比率（分子）の構造'!I$52 &lt; 0, 0, '将来負担比率（分子）の構造'!I$52), NA())</f>
        <v>26544</v>
      </c>
      <c r="D67" s="135" t="e">
        <f>NA()</f>
        <v>#N/A</v>
      </c>
      <c r="E67" s="135" t="e">
        <f>NA()</f>
        <v>#N/A</v>
      </c>
      <c r="F67" s="135">
        <f>IF(ISNUMBER('将来負担比率（分子）の構造'!J$52), IF('将来負担比率（分子）の構造'!J$52 &lt; 0, 0, '将来負担比率（分子）の構造'!J$52), NA())</f>
        <v>21996</v>
      </c>
      <c r="G67" s="135" t="e">
        <f>NA()</f>
        <v>#N/A</v>
      </c>
      <c r="H67" s="135" t="e">
        <f>NA()</f>
        <v>#N/A</v>
      </c>
      <c r="I67" s="135">
        <f>IF(ISNUMBER('将来負担比率（分子）の構造'!K$52), IF('将来負担比率（分子）の構造'!K$52 &lt; 0, 0, '将来負担比率（分子）の構造'!K$52), NA())</f>
        <v>19274</v>
      </c>
      <c r="J67" s="135" t="e">
        <f>NA()</f>
        <v>#N/A</v>
      </c>
      <c r="K67" s="135" t="e">
        <f>NA()</f>
        <v>#N/A</v>
      </c>
      <c r="L67" s="135">
        <f>IF(ISNUMBER('将来負担比率（分子）の構造'!L$52), IF('将来負担比率（分子）の構造'!L$52 &lt; 0, 0, '将来負担比率（分子）の構造'!L$52), NA())</f>
        <v>19839</v>
      </c>
      <c r="M67" s="135" t="e">
        <f>NA()</f>
        <v>#N/A</v>
      </c>
      <c r="N67" s="135" t="e">
        <f>NA()</f>
        <v>#N/A</v>
      </c>
      <c r="O67" s="135">
        <f>IF(ISNUMBER('将来負担比率（分子）の構造'!M$52), IF('将来負担比率（分子）の構造'!M$52 &lt; 0, 0, '将来負担比率（分子）の構造'!M$52), NA())</f>
        <v>17895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V42" sqref="V42"/>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191</v>
      </c>
      <c r="DI1" s="570"/>
      <c r="DJ1" s="570"/>
      <c r="DK1" s="570"/>
      <c r="DL1" s="570"/>
      <c r="DM1" s="570"/>
      <c r="DN1" s="571"/>
      <c r="DP1" s="569" t="s">
        <v>192</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195</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196</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197</v>
      </c>
      <c r="S4" s="573"/>
      <c r="T4" s="573"/>
      <c r="U4" s="573"/>
      <c r="V4" s="573"/>
      <c r="W4" s="573"/>
      <c r="X4" s="573"/>
      <c r="Y4" s="574"/>
      <c r="Z4" s="572" t="s">
        <v>198</v>
      </c>
      <c r="AA4" s="573"/>
      <c r="AB4" s="573"/>
      <c r="AC4" s="574"/>
      <c r="AD4" s="572" t="s">
        <v>199</v>
      </c>
      <c r="AE4" s="573"/>
      <c r="AF4" s="573"/>
      <c r="AG4" s="573"/>
      <c r="AH4" s="573"/>
      <c r="AI4" s="573"/>
      <c r="AJ4" s="573"/>
      <c r="AK4" s="574"/>
      <c r="AL4" s="572" t="s">
        <v>198</v>
      </c>
      <c r="AM4" s="573"/>
      <c r="AN4" s="573"/>
      <c r="AO4" s="574"/>
      <c r="AP4" s="578" t="s">
        <v>200</v>
      </c>
      <c r="AQ4" s="578"/>
      <c r="AR4" s="578"/>
      <c r="AS4" s="578"/>
      <c r="AT4" s="578"/>
      <c r="AU4" s="578"/>
      <c r="AV4" s="578"/>
      <c r="AW4" s="578"/>
      <c r="AX4" s="578"/>
      <c r="AY4" s="578"/>
      <c r="AZ4" s="578"/>
      <c r="BA4" s="578"/>
      <c r="BB4" s="578"/>
      <c r="BC4" s="578"/>
      <c r="BD4" s="578"/>
      <c r="BE4" s="578"/>
      <c r="BF4" s="578"/>
      <c r="BG4" s="578" t="s">
        <v>201</v>
      </c>
      <c r="BH4" s="578"/>
      <c r="BI4" s="578"/>
      <c r="BJ4" s="578"/>
      <c r="BK4" s="578"/>
      <c r="BL4" s="578"/>
      <c r="BM4" s="578"/>
      <c r="BN4" s="578"/>
      <c r="BO4" s="578" t="s">
        <v>198</v>
      </c>
      <c r="BP4" s="578"/>
      <c r="BQ4" s="578"/>
      <c r="BR4" s="578"/>
      <c r="BS4" s="578" t="s">
        <v>202</v>
      </c>
      <c r="BT4" s="578"/>
      <c r="BU4" s="578"/>
      <c r="BV4" s="578"/>
      <c r="BW4" s="578"/>
      <c r="BX4" s="578"/>
      <c r="BY4" s="578"/>
      <c r="BZ4" s="578"/>
      <c r="CA4" s="578"/>
      <c r="CB4" s="578"/>
      <c r="CD4" s="575" t="s">
        <v>203</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204</v>
      </c>
      <c r="C5" s="580"/>
      <c r="D5" s="580"/>
      <c r="E5" s="580"/>
      <c r="F5" s="580"/>
      <c r="G5" s="580"/>
      <c r="H5" s="580"/>
      <c r="I5" s="580"/>
      <c r="J5" s="580"/>
      <c r="K5" s="580"/>
      <c r="L5" s="580"/>
      <c r="M5" s="580"/>
      <c r="N5" s="580"/>
      <c r="O5" s="580"/>
      <c r="P5" s="580"/>
      <c r="Q5" s="581"/>
      <c r="R5" s="582">
        <v>11615991</v>
      </c>
      <c r="S5" s="583"/>
      <c r="T5" s="583"/>
      <c r="U5" s="583"/>
      <c r="V5" s="583"/>
      <c r="W5" s="583"/>
      <c r="X5" s="583"/>
      <c r="Y5" s="584"/>
      <c r="Z5" s="585">
        <v>26.4</v>
      </c>
      <c r="AA5" s="585"/>
      <c r="AB5" s="585"/>
      <c r="AC5" s="585"/>
      <c r="AD5" s="586">
        <v>11365101</v>
      </c>
      <c r="AE5" s="586"/>
      <c r="AF5" s="586"/>
      <c r="AG5" s="586"/>
      <c r="AH5" s="586"/>
      <c r="AI5" s="586"/>
      <c r="AJ5" s="586"/>
      <c r="AK5" s="586"/>
      <c r="AL5" s="587">
        <v>47.5</v>
      </c>
      <c r="AM5" s="588"/>
      <c r="AN5" s="588"/>
      <c r="AO5" s="589"/>
      <c r="AP5" s="579" t="s">
        <v>205</v>
      </c>
      <c r="AQ5" s="580"/>
      <c r="AR5" s="580"/>
      <c r="AS5" s="580"/>
      <c r="AT5" s="580"/>
      <c r="AU5" s="580"/>
      <c r="AV5" s="580"/>
      <c r="AW5" s="580"/>
      <c r="AX5" s="580"/>
      <c r="AY5" s="580"/>
      <c r="AZ5" s="580"/>
      <c r="BA5" s="580"/>
      <c r="BB5" s="580"/>
      <c r="BC5" s="580"/>
      <c r="BD5" s="580"/>
      <c r="BE5" s="580"/>
      <c r="BF5" s="581"/>
      <c r="BG5" s="593">
        <v>11360907</v>
      </c>
      <c r="BH5" s="594"/>
      <c r="BI5" s="594"/>
      <c r="BJ5" s="594"/>
      <c r="BK5" s="594"/>
      <c r="BL5" s="594"/>
      <c r="BM5" s="594"/>
      <c r="BN5" s="595"/>
      <c r="BO5" s="596">
        <v>97.8</v>
      </c>
      <c r="BP5" s="596"/>
      <c r="BQ5" s="596"/>
      <c r="BR5" s="596"/>
      <c r="BS5" s="597">
        <v>604595</v>
      </c>
      <c r="BT5" s="597"/>
      <c r="BU5" s="597"/>
      <c r="BV5" s="597"/>
      <c r="BW5" s="597"/>
      <c r="BX5" s="597"/>
      <c r="BY5" s="597"/>
      <c r="BZ5" s="597"/>
      <c r="CA5" s="597"/>
      <c r="CB5" s="601"/>
      <c r="CD5" s="575" t="s">
        <v>200</v>
      </c>
      <c r="CE5" s="576"/>
      <c r="CF5" s="576"/>
      <c r="CG5" s="576"/>
      <c r="CH5" s="576"/>
      <c r="CI5" s="576"/>
      <c r="CJ5" s="576"/>
      <c r="CK5" s="576"/>
      <c r="CL5" s="576"/>
      <c r="CM5" s="576"/>
      <c r="CN5" s="576"/>
      <c r="CO5" s="576"/>
      <c r="CP5" s="576"/>
      <c r="CQ5" s="577"/>
      <c r="CR5" s="575" t="s">
        <v>206</v>
      </c>
      <c r="CS5" s="576"/>
      <c r="CT5" s="576"/>
      <c r="CU5" s="576"/>
      <c r="CV5" s="576"/>
      <c r="CW5" s="576"/>
      <c r="CX5" s="576"/>
      <c r="CY5" s="577"/>
      <c r="CZ5" s="575" t="s">
        <v>198</v>
      </c>
      <c r="DA5" s="576"/>
      <c r="DB5" s="576"/>
      <c r="DC5" s="577"/>
      <c r="DD5" s="575" t="s">
        <v>207</v>
      </c>
      <c r="DE5" s="576"/>
      <c r="DF5" s="576"/>
      <c r="DG5" s="576"/>
      <c r="DH5" s="576"/>
      <c r="DI5" s="576"/>
      <c r="DJ5" s="576"/>
      <c r="DK5" s="576"/>
      <c r="DL5" s="576"/>
      <c r="DM5" s="576"/>
      <c r="DN5" s="576"/>
      <c r="DO5" s="576"/>
      <c r="DP5" s="577"/>
      <c r="DQ5" s="575" t="s">
        <v>208</v>
      </c>
      <c r="DR5" s="576"/>
      <c r="DS5" s="576"/>
      <c r="DT5" s="576"/>
      <c r="DU5" s="576"/>
      <c r="DV5" s="576"/>
      <c r="DW5" s="576"/>
      <c r="DX5" s="576"/>
      <c r="DY5" s="576"/>
      <c r="DZ5" s="576"/>
      <c r="EA5" s="576"/>
      <c r="EB5" s="576"/>
      <c r="EC5" s="577"/>
    </row>
    <row r="6" spans="2:143" ht="11.25" customHeight="1" x14ac:dyDescent="0.15">
      <c r="B6" s="590" t="s">
        <v>209</v>
      </c>
      <c r="C6" s="591"/>
      <c r="D6" s="591"/>
      <c r="E6" s="591"/>
      <c r="F6" s="591"/>
      <c r="G6" s="591"/>
      <c r="H6" s="591"/>
      <c r="I6" s="591"/>
      <c r="J6" s="591"/>
      <c r="K6" s="591"/>
      <c r="L6" s="591"/>
      <c r="M6" s="591"/>
      <c r="N6" s="591"/>
      <c r="O6" s="591"/>
      <c r="P6" s="591"/>
      <c r="Q6" s="592"/>
      <c r="R6" s="593">
        <v>402219</v>
      </c>
      <c r="S6" s="594"/>
      <c r="T6" s="594"/>
      <c r="U6" s="594"/>
      <c r="V6" s="594"/>
      <c r="W6" s="594"/>
      <c r="X6" s="594"/>
      <c r="Y6" s="595"/>
      <c r="Z6" s="596">
        <v>0.9</v>
      </c>
      <c r="AA6" s="596"/>
      <c r="AB6" s="596"/>
      <c r="AC6" s="596"/>
      <c r="AD6" s="597">
        <v>402219</v>
      </c>
      <c r="AE6" s="597"/>
      <c r="AF6" s="597"/>
      <c r="AG6" s="597"/>
      <c r="AH6" s="597"/>
      <c r="AI6" s="597"/>
      <c r="AJ6" s="597"/>
      <c r="AK6" s="597"/>
      <c r="AL6" s="598">
        <v>1.7</v>
      </c>
      <c r="AM6" s="599"/>
      <c r="AN6" s="599"/>
      <c r="AO6" s="600"/>
      <c r="AP6" s="590" t="s">
        <v>210</v>
      </c>
      <c r="AQ6" s="591"/>
      <c r="AR6" s="591"/>
      <c r="AS6" s="591"/>
      <c r="AT6" s="591"/>
      <c r="AU6" s="591"/>
      <c r="AV6" s="591"/>
      <c r="AW6" s="591"/>
      <c r="AX6" s="591"/>
      <c r="AY6" s="591"/>
      <c r="AZ6" s="591"/>
      <c r="BA6" s="591"/>
      <c r="BB6" s="591"/>
      <c r="BC6" s="591"/>
      <c r="BD6" s="591"/>
      <c r="BE6" s="591"/>
      <c r="BF6" s="592"/>
      <c r="BG6" s="593">
        <v>11360907</v>
      </c>
      <c r="BH6" s="594"/>
      <c r="BI6" s="594"/>
      <c r="BJ6" s="594"/>
      <c r="BK6" s="594"/>
      <c r="BL6" s="594"/>
      <c r="BM6" s="594"/>
      <c r="BN6" s="595"/>
      <c r="BO6" s="596">
        <v>97.8</v>
      </c>
      <c r="BP6" s="596"/>
      <c r="BQ6" s="596"/>
      <c r="BR6" s="596"/>
      <c r="BS6" s="597">
        <v>604595</v>
      </c>
      <c r="BT6" s="597"/>
      <c r="BU6" s="597"/>
      <c r="BV6" s="597"/>
      <c r="BW6" s="597"/>
      <c r="BX6" s="597"/>
      <c r="BY6" s="597"/>
      <c r="BZ6" s="597"/>
      <c r="CA6" s="597"/>
      <c r="CB6" s="601"/>
      <c r="CD6" s="604" t="s">
        <v>211</v>
      </c>
      <c r="CE6" s="605"/>
      <c r="CF6" s="605"/>
      <c r="CG6" s="605"/>
      <c r="CH6" s="605"/>
      <c r="CI6" s="605"/>
      <c r="CJ6" s="605"/>
      <c r="CK6" s="605"/>
      <c r="CL6" s="605"/>
      <c r="CM6" s="605"/>
      <c r="CN6" s="605"/>
      <c r="CO6" s="605"/>
      <c r="CP6" s="605"/>
      <c r="CQ6" s="606"/>
      <c r="CR6" s="593">
        <v>320304</v>
      </c>
      <c r="CS6" s="594"/>
      <c r="CT6" s="594"/>
      <c r="CU6" s="594"/>
      <c r="CV6" s="594"/>
      <c r="CW6" s="594"/>
      <c r="CX6" s="594"/>
      <c r="CY6" s="595"/>
      <c r="CZ6" s="596">
        <v>0.7</v>
      </c>
      <c r="DA6" s="596"/>
      <c r="DB6" s="596"/>
      <c r="DC6" s="596"/>
      <c r="DD6" s="602" t="s">
        <v>212</v>
      </c>
      <c r="DE6" s="594"/>
      <c r="DF6" s="594"/>
      <c r="DG6" s="594"/>
      <c r="DH6" s="594"/>
      <c r="DI6" s="594"/>
      <c r="DJ6" s="594"/>
      <c r="DK6" s="594"/>
      <c r="DL6" s="594"/>
      <c r="DM6" s="594"/>
      <c r="DN6" s="594"/>
      <c r="DO6" s="594"/>
      <c r="DP6" s="595"/>
      <c r="DQ6" s="602">
        <v>320278</v>
      </c>
      <c r="DR6" s="594"/>
      <c r="DS6" s="594"/>
      <c r="DT6" s="594"/>
      <c r="DU6" s="594"/>
      <c r="DV6" s="594"/>
      <c r="DW6" s="594"/>
      <c r="DX6" s="594"/>
      <c r="DY6" s="594"/>
      <c r="DZ6" s="594"/>
      <c r="EA6" s="594"/>
      <c r="EB6" s="594"/>
      <c r="EC6" s="603"/>
    </row>
    <row r="7" spans="2:143" ht="11.25" customHeight="1" x14ac:dyDescent="0.15">
      <c r="B7" s="590" t="s">
        <v>213</v>
      </c>
      <c r="C7" s="591"/>
      <c r="D7" s="591"/>
      <c r="E7" s="591"/>
      <c r="F7" s="591"/>
      <c r="G7" s="591"/>
      <c r="H7" s="591"/>
      <c r="I7" s="591"/>
      <c r="J7" s="591"/>
      <c r="K7" s="591"/>
      <c r="L7" s="591"/>
      <c r="M7" s="591"/>
      <c r="N7" s="591"/>
      <c r="O7" s="591"/>
      <c r="P7" s="591"/>
      <c r="Q7" s="592"/>
      <c r="R7" s="593">
        <v>23876</v>
      </c>
      <c r="S7" s="594"/>
      <c r="T7" s="594"/>
      <c r="U7" s="594"/>
      <c r="V7" s="594"/>
      <c r="W7" s="594"/>
      <c r="X7" s="594"/>
      <c r="Y7" s="595"/>
      <c r="Z7" s="596">
        <v>0.1</v>
      </c>
      <c r="AA7" s="596"/>
      <c r="AB7" s="596"/>
      <c r="AC7" s="596"/>
      <c r="AD7" s="597">
        <v>23876</v>
      </c>
      <c r="AE7" s="597"/>
      <c r="AF7" s="597"/>
      <c r="AG7" s="597"/>
      <c r="AH7" s="597"/>
      <c r="AI7" s="597"/>
      <c r="AJ7" s="597"/>
      <c r="AK7" s="597"/>
      <c r="AL7" s="598">
        <v>0.1</v>
      </c>
      <c r="AM7" s="599"/>
      <c r="AN7" s="599"/>
      <c r="AO7" s="600"/>
      <c r="AP7" s="590" t="s">
        <v>214</v>
      </c>
      <c r="AQ7" s="591"/>
      <c r="AR7" s="591"/>
      <c r="AS7" s="591"/>
      <c r="AT7" s="591"/>
      <c r="AU7" s="591"/>
      <c r="AV7" s="591"/>
      <c r="AW7" s="591"/>
      <c r="AX7" s="591"/>
      <c r="AY7" s="591"/>
      <c r="AZ7" s="591"/>
      <c r="BA7" s="591"/>
      <c r="BB7" s="591"/>
      <c r="BC7" s="591"/>
      <c r="BD7" s="591"/>
      <c r="BE7" s="591"/>
      <c r="BF7" s="592"/>
      <c r="BG7" s="593">
        <v>4776342</v>
      </c>
      <c r="BH7" s="594"/>
      <c r="BI7" s="594"/>
      <c r="BJ7" s="594"/>
      <c r="BK7" s="594"/>
      <c r="BL7" s="594"/>
      <c r="BM7" s="594"/>
      <c r="BN7" s="595"/>
      <c r="BO7" s="596">
        <v>41.1</v>
      </c>
      <c r="BP7" s="596"/>
      <c r="BQ7" s="596"/>
      <c r="BR7" s="596"/>
      <c r="BS7" s="597">
        <v>229836</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6388749</v>
      </c>
      <c r="CS7" s="594"/>
      <c r="CT7" s="594"/>
      <c r="CU7" s="594"/>
      <c r="CV7" s="594"/>
      <c r="CW7" s="594"/>
      <c r="CX7" s="594"/>
      <c r="CY7" s="595"/>
      <c r="CZ7" s="596">
        <v>14.9</v>
      </c>
      <c r="DA7" s="596"/>
      <c r="DB7" s="596"/>
      <c r="DC7" s="596"/>
      <c r="DD7" s="602">
        <v>1177513</v>
      </c>
      <c r="DE7" s="594"/>
      <c r="DF7" s="594"/>
      <c r="DG7" s="594"/>
      <c r="DH7" s="594"/>
      <c r="DI7" s="594"/>
      <c r="DJ7" s="594"/>
      <c r="DK7" s="594"/>
      <c r="DL7" s="594"/>
      <c r="DM7" s="594"/>
      <c r="DN7" s="594"/>
      <c r="DO7" s="594"/>
      <c r="DP7" s="595"/>
      <c r="DQ7" s="602">
        <v>4059161</v>
      </c>
      <c r="DR7" s="594"/>
      <c r="DS7" s="594"/>
      <c r="DT7" s="594"/>
      <c r="DU7" s="594"/>
      <c r="DV7" s="594"/>
      <c r="DW7" s="594"/>
      <c r="DX7" s="594"/>
      <c r="DY7" s="594"/>
      <c r="DZ7" s="594"/>
      <c r="EA7" s="594"/>
      <c r="EB7" s="594"/>
      <c r="EC7" s="603"/>
    </row>
    <row r="8" spans="2:143" ht="11.25" customHeight="1" x14ac:dyDescent="0.15">
      <c r="B8" s="590" t="s">
        <v>216</v>
      </c>
      <c r="C8" s="591"/>
      <c r="D8" s="591"/>
      <c r="E8" s="591"/>
      <c r="F8" s="591"/>
      <c r="G8" s="591"/>
      <c r="H8" s="591"/>
      <c r="I8" s="591"/>
      <c r="J8" s="591"/>
      <c r="K8" s="591"/>
      <c r="L8" s="591"/>
      <c r="M8" s="591"/>
      <c r="N8" s="591"/>
      <c r="O8" s="591"/>
      <c r="P8" s="591"/>
      <c r="Q8" s="592"/>
      <c r="R8" s="593">
        <v>71111</v>
      </c>
      <c r="S8" s="594"/>
      <c r="T8" s="594"/>
      <c r="U8" s="594"/>
      <c r="V8" s="594"/>
      <c r="W8" s="594"/>
      <c r="X8" s="594"/>
      <c r="Y8" s="595"/>
      <c r="Z8" s="596">
        <v>0.2</v>
      </c>
      <c r="AA8" s="596"/>
      <c r="AB8" s="596"/>
      <c r="AC8" s="596"/>
      <c r="AD8" s="597">
        <v>71111</v>
      </c>
      <c r="AE8" s="597"/>
      <c r="AF8" s="597"/>
      <c r="AG8" s="597"/>
      <c r="AH8" s="597"/>
      <c r="AI8" s="597"/>
      <c r="AJ8" s="597"/>
      <c r="AK8" s="597"/>
      <c r="AL8" s="598">
        <v>0.3</v>
      </c>
      <c r="AM8" s="599"/>
      <c r="AN8" s="599"/>
      <c r="AO8" s="600"/>
      <c r="AP8" s="590" t="s">
        <v>217</v>
      </c>
      <c r="AQ8" s="591"/>
      <c r="AR8" s="591"/>
      <c r="AS8" s="591"/>
      <c r="AT8" s="591"/>
      <c r="AU8" s="591"/>
      <c r="AV8" s="591"/>
      <c r="AW8" s="591"/>
      <c r="AX8" s="591"/>
      <c r="AY8" s="591"/>
      <c r="AZ8" s="591"/>
      <c r="BA8" s="591"/>
      <c r="BB8" s="591"/>
      <c r="BC8" s="591"/>
      <c r="BD8" s="591"/>
      <c r="BE8" s="591"/>
      <c r="BF8" s="592"/>
      <c r="BG8" s="593">
        <v>136337</v>
      </c>
      <c r="BH8" s="594"/>
      <c r="BI8" s="594"/>
      <c r="BJ8" s="594"/>
      <c r="BK8" s="594"/>
      <c r="BL8" s="594"/>
      <c r="BM8" s="594"/>
      <c r="BN8" s="595"/>
      <c r="BO8" s="596">
        <v>1.2</v>
      </c>
      <c r="BP8" s="596"/>
      <c r="BQ8" s="596"/>
      <c r="BR8" s="596"/>
      <c r="BS8" s="602" t="s">
        <v>109</v>
      </c>
      <c r="BT8" s="594"/>
      <c r="BU8" s="594"/>
      <c r="BV8" s="594"/>
      <c r="BW8" s="594"/>
      <c r="BX8" s="594"/>
      <c r="BY8" s="594"/>
      <c r="BZ8" s="594"/>
      <c r="CA8" s="594"/>
      <c r="CB8" s="603"/>
      <c r="CD8" s="607" t="s">
        <v>218</v>
      </c>
      <c r="CE8" s="608"/>
      <c r="CF8" s="608"/>
      <c r="CG8" s="608"/>
      <c r="CH8" s="608"/>
      <c r="CI8" s="608"/>
      <c r="CJ8" s="608"/>
      <c r="CK8" s="608"/>
      <c r="CL8" s="608"/>
      <c r="CM8" s="608"/>
      <c r="CN8" s="608"/>
      <c r="CO8" s="608"/>
      <c r="CP8" s="608"/>
      <c r="CQ8" s="609"/>
      <c r="CR8" s="593">
        <v>13715272</v>
      </c>
      <c r="CS8" s="594"/>
      <c r="CT8" s="594"/>
      <c r="CU8" s="594"/>
      <c r="CV8" s="594"/>
      <c r="CW8" s="594"/>
      <c r="CX8" s="594"/>
      <c r="CY8" s="595"/>
      <c r="CZ8" s="596">
        <v>31.9</v>
      </c>
      <c r="DA8" s="596"/>
      <c r="DB8" s="596"/>
      <c r="DC8" s="596"/>
      <c r="DD8" s="602">
        <v>608399</v>
      </c>
      <c r="DE8" s="594"/>
      <c r="DF8" s="594"/>
      <c r="DG8" s="594"/>
      <c r="DH8" s="594"/>
      <c r="DI8" s="594"/>
      <c r="DJ8" s="594"/>
      <c r="DK8" s="594"/>
      <c r="DL8" s="594"/>
      <c r="DM8" s="594"/>
      <c r="DN8" s="594"/>
      <c r="DO8" s="594"/>
      <c r="DP8" s="595"/>
      <c r="DQ8" s="602">
        <v>6812796</v>
      </c>
      <c r="DR8" s="594"/>
      <c r="DS8" s="594"/>
      <c r="DT8" s="594"/>
      <c r="DU8" s="594"/>
      <c r="DV8" s="594"/>
      <c r="DW8" s="594"/>
      <c r="DX8" s="594"/>
      <c r="DY8" s="594"/>
      <c r="DZ8" s="594"/>
      <c r="EA8" s="594"/>
      <c r="EB8" s="594"/>
      <c r="EC8" s="603"/>
    </row>
    <row r="9" spans="2:143" ht="11.25" customHeight="1" x14ac:dyDescent="0.15">
      <c r="B9" s="590" t="s">
        <v>219</v>
      </c>
      <c r="C9" s="591"/>
      <c r="D9" s="591"/>
      <c r="E9" s="591"/>
      <c r="F9" s="591"/>
      <c r="G9" s="591"/>
      <c r="H9" s="591"/>
      <c r="I9" s="591"/>
      <c r="J9" s="591"/>
      <c r="K9" s="591"/>
      <c r="L9" s="591"/>
      <c r="M9" s="591"/>
      <c r="N9" s="591"/>
      <c r="O9" s="591"/>
      <c r="P9" s="591"/>
      <c r="Q9" s="592"/>
      <c r="R9" s="593">
        <v>69062</v>
      </c>
      <c r="S9" s="594"/>
      <c r="T9" s="594"/>
      <c r="U9" s="594"/>
      <c r="V9" s="594"/>
      <c r="W9" s="594"/>
      <c r="X9" s="594"/>
      <c r="Y9" s="595"/>
      <c r="Z9" s="596">
        <v>0.2</v>
      </c>
      <c r="AA9" s="596"/>
      <c r="AB9" s="596"/>
      <c r="AC9" s="596"/>
      <c r="AD9" s="597">
        <v>69062</v>
      </c>
      <c r="AE9" s="597"/>
      <c r="AF9" s="597"/>
      <c r="AG9" s="597"/>
      <c r="AH9" s="597"/>
      <c r="AI9" s="597"/>
      <c r="AJ9" s="597"/>
      <c r="AK9" s="597"/>
      <c r="AL9" s="598">
        <v>0.3</v>
      </c>
      <c r="AM9" s="599"/>
      <c r="AN9" s="599"/>
      <c r="AO9" s="600"/>
      <c r="AP9" s="590" t="s">
        <v>220</v>
      </c>
      <c r="AQ9" s="591"/>
      <c r="AR9" s="591"/>
      <c r="AS9" s="591"/>
      <c r="AT9" s="591"/>
      <c r="AU9" s="591"/>
      <c r="AV9" s="591"/>
      <c r="AW9" s="591"/>
      <c r="AX9" s="591"/>
      <c r="AY9" s="591"/>
      <c r="AZ9" s="591"/>
      <c r="BA9" s="591"/>
      <c r="BB9" s="591"/>
      <c r="BC9" s="591"/>
      <c r="BD9" s="591"/>
      <c r="BE9" s="591"/>
      <c r="BF9" s="592"/>
      <c r="BG9" s="593">
        <v>3335674</v>
      </c>
      <c r="BH9" s="594"/>
      <c r="BI9" s="594"/>
      <c r="BJ9" s="594"/>
      <c r="BK9" s="594"/>
      <c r="BL9" s="594"/>
      <c r="BM9" s="594"/>
      <c r="BN9" s="595"/>
      <c r="BO9" s="596">
        <v>28.7</v>
      </c>
      <c r="BP9" s="596"/>
      <c r="BQ9" s="596"/>
      <c r="BR9" s="596"/>
      <c r="BS9" s="602" t="s">
        <v>109</v>
      </c>
      <c r="BT9" s="594"/>
      <c r="BU9" s="594"/>
      <c r="BV9" s="594"/>
      <c r="BW9" s="594"/>
      <c r="BX9" s="594"/>
      <c r="BY9" s="594"/>
      <c r="BZ9" s="594"/>
      <c r="CA9" s="594"/>
      <c r="CB9" s="603"/>
      <c r="CD9" s="607" t="s">
        <v>221</v>
      </c>
      <c r="CE9" s="608"/>
      <c r="CF9" s="608"/>
      <c r="CG9" s="608"/>
      <c r="CH9" s="608"/>
      <c r="CI9" s="608"/>
      <c r="CJ9" s="608"/>
      <c r="CK9" s="608"/>
      <c r="CL9" s="608"/>
      <c r="CM9" s="608"/>
      <c r="CN9" s="608"/>
      <c r="CO9" s="608"/>
      <c r="CP9" s="608"/>
      <c r="CQ9" s="609"/>
      <c r="CR9" s="593">
        <v>4609297</v>
      </c>
      <c r="CS9" s="594"/>
      <c r="CT9" s="594"/>
      <c r="CU9" s="594"/>
      <c r="CV9" s="594"/>
      <c r="CW9" s="594"/>
      <c r="CX9" s="594"/>
      <c r="CY9" s="595"/>
      <c r="CZ9" s="596">
        <v>10.7</v>
      </c>
      <c r="DA9" s="596"/>
      <c r="DB9" s="596"/>
      <c r="DC9" s="596"/>
      <c r="DD9" s="602">
        <v>912518</v>
      </c>
      <c r="DE9" s="594"/>
      <c r="DF9" s="594"/>
      <c r="DG9" s="594"/>
      <c r="DH9" s="594"/>
      <c r="DI9" s="594"/>
      <c r="DJ9" s="594"/>
      <c r="DK9" s="594"/>
      <c r="DL9" s="594"/>
      <c r="DM9" s="594"/>
      <c r="DN9" s="594"/>
      <c r="DO9" s="594"/>
      <c r="DP9" s="595"/>
      <c r="DQ9" s="602">
        <v>3141540</v>
      </c>
      <c r="DR9" s="594"/>
      <c r="DS9" s="594"/>
      <c r="DT9" s="594"/>
      <c r="DU9" s="594"/>
      <c r="DV9" s="594"/>
      <c r="DW9" s="594"/>
      <c r="DX9" s="594"/>
      <c r="DY9" s="594"/>
      <c r="DZ9" s="594"/>
      <c r="EA9" s="594"/>
      <c r="EB9" s="594"/>
      <c r="EC9" s="603"/>
    </row>
    <row r="10" spans="2:143" ht="11.25" customHeight="1" x14ac:dyDescent="0.15">
      <c r="B10" s="590" t="s">
        <v>222</v>
      </c>
      <c r="C10" s="591"/>
      <c r="D10" s="591"/>
      <c r="E10" s="591"/>
      <c r="F10" s="591"/>
      <c r="G10" s="591"/>
      <c r="H10" s="591"/>
      <c r="I10" s="591"/>
      <c r="J10" s="591"/>
      <c r="K10" s="591"/>
      <c r="L10" s="591"/>
      <c r="M10" s="591"/>
      <c r="N10" s="591"/>
      <c r="O10" s="591"/>
      <c r="P10" s="591"/>
      <c r="Q10" s="592"/>
      <c r="R10" s="593">
        <v>1645371</v>
      </c>
      <c r="S10" s="594"/>
      <c r="T10" s="594"/>
      <c r="U10" s="594"/>
      <c r="V10" s="594"/>
      <c r="W10" s="594"/>
      <c r="X10" s="594"/>
      <c r="Y10" s="595"/>
      <c r="Z10" s="596">
        <v>3.7</v>
      </c>
      <c r="AA10" s="596"/>
      <c r="AB10" s="596"/>
      <c r="AC10" s="596"/>
      <c r="AD10" s="597">
        <v>1645371</v>
      </c>
      <c r="AE10" s="597"/>
      <c r="AF10" s="597"/>
      <c r="AG10" s="597"/>
      <c r="AH10" s="597"/>
      <c r="AI10" s="597"/>
      <c r="AJ10" s="597"/>
      <c r="AK10" s="597"/>
      <c r="AL10" s="598">
        <v>6.9</v>
      </c>
      <c r="AM10" s="599"/>
      <c r="AN10" s="599"/>
      <c r="AO10" s="600"/>
      <c r="AP10" s="590" t="s">
        <v>223</v>
      </c>
      <c r="AQ10" s="591"/>
      <c r="AR10" s="591"/>
      <c r="AS10" s="591"/>
      <c r="AT10" s="591"/>
      <c r="AU10" s="591"/>
      <c r="AV10" s="591"/>
      <c r="AW10" s="591"/>
      <c r="AX10" s="591"/>
      <c r="AY10" s="591"/>
      <c r="AZ10" s="591"/>
      <c r="BA10" s="591"/>
      <c r="BB10" s="591"/>
      <c r="BC10" s="591"/>
      <c r="BD10" s="591"/>
      <c r="BE10" s="591"/>
      <c r="BF10" s="592"/>
      <c r="BG10" s="593">
        <v>361251</v>
      </c>
      <c r="BH10" s="594"/>
      <c r="BI10" s="594"/>
      <c r="BJ10" s="594"/>
      <c r="BK10" s="594"/>
      <c r="BL10" s="594"/>
      <c r="BM10" s="594"/>
      <c r="BN10" s="595"/>
      <c r="BO10" s="596">
        <v>3.1</v>
      </c>
      <c r="BP10" s="596"/>
      <c r="BQ10" s="596"/>
      <c r="BR10" s="596"/>
      <c r="BS10" s="602">
        <v>61437</v>
      </c>
      <c r="BT10" s="594"/>
      <c r="BU10" s="594"/>
      <c r="BV10" s="594"/>
      <c r="BW10" s="594"/>
      <c r="BX10" s="594"/>
      <c r="BY10" s="594"/>
      <c r="BZ10" s="594"/>
      <c r="CA10" s="594"/>
      <c r="CB10" s="603"/>
      <c r="CD10" s="607" t="s">
        <v>224</v>
      </c>
      <c r="CE10" s="608"/>
      <c r="CF10" s="608"/>
      <c r="CG10" s="608"/>
      <c r="CH10" s="608"/>
      <c r="CI10" s="608"/>
      <c r="CJ10" s="608"/>
      <c r="CK10" s="608"/>
      <c r="CL10" s="608"/>
      <c r="CM10" s="608"/>
      <c r="CN10" s="608"/>
      <c r="CO10" s="608"/>
      <c r="CP10" s="608"/>
      <c r="CQ10" s="609"/>
      <c r="CR10" s="593">
        <v>54598</v>
      </c>
      <c r="CS10" s="594"/>
      <c r="CT10" s="594"/>
      <c r="CU10" s="594"/>
      <c r="CV10" s="594"/>
      <c r="CW10" s="594"/>
      <c r="CX10" s="594"/>
      <c r="CY10" s="595"/>
      <c r="CZ10" s="596">
        <v>0.1</v>
      </c>
      <c r="DA10" s="596"/>
      <c r="DB10" s="596"/>
      <c r="DC10" s="596"/>
      <c r="DD10" s="602" t="s">
        <v>109</v>
      </c>
      <c r="DE10" s="594"/>
      <c r="DF10" s="594"/>
      <c r="DG10" s="594"/>
      <c r="DH10" s="594"/>
      <c r="DI10" s="594"/>
      <c r="DJ10" s="594"/>
      <c r="DK10" s="594"/>
      <c r="DL10" s="594"/>
      <c r="DM10" s="594"/>
      <c r="DN10" s="594"/>
      <c r="DO10" s="594"/>
      <c r="DP10" s="595"/>
      <c r="DQ10" s="602">
        <v>23452</v>
      </c>
      <c r="DR10" s="594"/>
      <c r="DS10" s="594"/>
      <c r="DT10" s="594"/>
      <c r="DU10" s="594"/>
      <c r="DV10" s="594"/>
      <c r="DW10" s="594"/>
      <c r="DX10" s="594"/>
      <c r="DY10" s="594"/>
      <c r="DZ10" s="594"/>
      <c r="EA10" s="594"/>
      <c r="EB10" s="594"/>
      <c r="EC10" s="603"/>
    </row>
    <row r="11" spans="2:143" ht="11.25" customHeight="1" x14ac:dyDescent="0.15">
      <c r="B11" s="590" t="s">
        <v>225</v>
      </c>
      <c r="C11" s="591"/>
      <c r="D11" s="591"/>
      <c r="E11" s="591"/>
      <c r="F11" s="591"/>
      <c r="G11" s="591"/>
      <c r="H11" s="591"/>
      <c r="I11" s="591"/>
      <c r="J11" s="591"/>
      <c r="K11" s="591"/>
      <c r="L11" s="591"/>
      <c r="M11" s="591"/>
      <c r="N11" s="591"/>
      <c r="O11" s="591"/>
      <c r="P11" s="591"/>
      <c r="Q11" s="592"/>
      <c r="R11" s="593">
        <v>6972</v>
      </c>
      <c r="S11" s="594"/>
      <c r="T11" s="594"/>
      <c r="U11" s="594"/>
      <c r="V11" s="594"/>
      <c r="W11" s="594"/>
      <c r="X11" s="594"/>
      <c r="Y11" s="595"/>
      <c r="Z11" s="596">
        <v>0</v>
      </c>
      <c r="AA11" s="596"/>
      <c r="AB11" s="596"/>
      <c r="AC11" s="596"/>
      <c r="AD11" s="597">
        <v>6972</v>
      </c>
      <c r="AE11" s="597"/>
      <c r="AF11" s="597"/>
      <c r="AG11" s="597"/>
      <c r="AH11" s="597"/>
      <c r="AI11" s="597"/>
      <c r="AJ11" s="597"/>
      <c r="AK11" s="597"/>
      <c r="AL11" s="598">
        <v>0</v>
      </c>
      <c r="AM11" s="599"/>
      <c r="AN11" s="599"/>
      <c r="AO11" s="600"/>
      <c r="AP11" s="590" t="s">
        <v>226</v>
      </c>
      <c r="AQ11" s="591"/>
      <c r="AR11" s="591"/>
      <c r="AS11" s="591"/>
      <c r="AT11" s="591"/>
      <c r="AU11" s="591"/>
      <c r="AV11" s="591"/>
      <c r="AW11" s="591"/>
      <c r="AX11" s="591"/>
      <c r="AY11" s="591"/>
      <c r="AZ11" s="591"/>
      <c r="BA11" s="591"/>
      <c r="BB11" s="591"/>
      <c r="BC11" s="591"/>
      <c r="BD11" s="591"/>
      <c r="BE11" s="591"/>
      <c r="BF11" s="592"/>
      <c r="BG11" s="593">
        <v>943080</v>
      </c>
      <c r="BH11" s="594"/>
      <c r="BI11" s="594"/>
      <c r="BJ11" s="594"/>
      <c r="BK11" s="594"/>
      <c r="BL11" s="594"/>
      <c r="BM11" s="594"/>
      <c r="BN11" s="595"/>
      <c r="BO11" s="596">
        <v>8.1</v>
      </c>
      <c r="BP11" s="596"/>
      <c r="BQ11" s="596"/>
      <c r="BR11" s="596"/>
      <c r="BS11" s="602">
        <v>168399</v>
      </c>
      <c r="BT11" s="594"/>
      <c r="BU11" s="594"/>
      <c r="BV11" s="594"/>
      <c r="BW11" s="594"/>
      <c r="BX11" s="594"/>
      <c r="BY11" s="594"/>
      <c r="BZ11" s="594"/>
      <c r="CA11" s="594"/>
      <c r="CB11" s="603"/>
      <c r="CD11" s="607" t="s">
        <v>227</v>
      </c>
      <c r="CE11" s="608"/>
      <c r="CF11" s="608"/>
      <c r="CG11" s="608"/>
      <c r="CH11" s="608"/>
      <c r="CI11" s="608"/>
      <c r="CJ11" s="608"/>
      <c r="CK11" s="608"/>
      <c r="CL11" s="608"/>
      <c r="CM11" s="608"/>
      <c r="CN11" s="608"/>
      <c r="CO11" s="608"/>
      <c r="CP11" s="608"/>
      <c r="CQ11" s="609"/>
      <c r="CR11" s="593">
        <v>2344819</v>
      </c>
      <c r="CS11" s="594"/>
      <c r="CT11" s="594"/>
      <c r="CU11" s="594"/>
      <c r="CV11" s="594"/>
      <c r="CW11" s="594"/>
      <c r="CX11" s="594"/>
      <c r="CY11" s="595"/>
      <c r="CZ11" s="596">
        <v>5.5</v>
      </c>
      <c r="DA11" s="596"/>
      <c r="DB11" s="596"/>
      <c r="DC11" s="596"/>
      <c r="DD11" s="602">
        <v>817180</v>
      </c>
      <c r="DE11" s="594"/>
      <c r="DF11" s="594"/>
      <c r="DG11" s="594"/>
      <c r="DH11" s="594"/>
      <c r="DI11" s="594"/>
      <c r="DJ11" s="594"/>
      <c r="DK11" s="594"/>
      <c r="DL11" s="594"/>
      <c r="DM11" s="594"/>
      <c r="DN11" s="594"/>
      <c r="DO11" s="594"/>
      <c r="DP11" s="595"/>
      <c r="DQ11" s="602">
        <v>1135747</v>
      </c>
      <c r="DR11" s="594"/>
      <c r="DS11" s="594"/>
      <c r="DT11" s="594"/>
      <c r="DU11" s="594"/>
      <c r="DV11" s="594"/>
      <c r="DW11" s="594"/>
      <c r="DX11" s="594"/>
      <c r="DY11" s="594"/>
      <c r="DZ11" s="594"/>
      <c r="EA11" s="594"/>
      <c r="EB11" s="594"/>
      <c r="EC11" s="603"/>
    </row>
    <row r="12" spans="2:143" ht="11.25" customHeight="1" x14ac:dyDescent="0.15">
      <c r="B12" s="590" t="s">
        <v>228</v>
      </c>
      <c r="C12" s="591"/>
      <c r="D12" s="591"/>
      <c r="E12" s="591"/>
      <c r="F12" s="591"/>
      <c r="G12" s="591"/>
      <c r="H12" s="591"/>
      <c r="I12" s="591"/>
      <c r="J12" s="591"/>
      <c r="K12" s="591"/>
      <c r="L12" s="591"/>
      <c r="M12" s="591"/>
      <c r="N12" s="591"/>
      <c r="O12" s="591"/>
      <c r="P12" s="591"/>
      <c r="Q12" s="592"/>
      <c r="R12" s="593" t="s">
        <v>109</v>
      </c>
      <c r="S12" s="594"/>
      <c r="T12" s="594"/>
      <c r="U12" s="594"/>
      <c r="V12" s="594"/>
      <c r="W12" s="594"/>
      <c r="X12" s="594"/>
      <c r="Y12" s="595"/>
      <c r="Z12" s="596" t="s">
        <v>109</v>
      </c>
      <c r="AA12" s="596"/>
      <c r="AB12" s="596"/>
      <c r="AC12" s="596"/>
      <c r="AD12" s="597" t="s">
        <v>109</v>
      </c>
      <c r="AE12" s="597"/>
      <c r="AF12" s="597"/>
      <c r="AG12" s="597"/>
      <c r="AH12" s="597"/>
      <c r="AI12" s="597"/>
      <c r="AJ12" s="597"/>
      <c r="AK12" s="597"/>
      <c r="AL12" s="598" t="s">
        <v>109</v>
      </c>
      <c r="AM12" s="599"/>
      <c r="AN12" s="599"/>
      <c r="AO12" s="600"/>
      <c r="AP12" s="590" t="s">
        <v>229</v>
      </c>
      <c r="AQ12" s="591"/>
      <c r="AR12" s="591"/>
      <c r="AS12" s="591"/>
      <c r="AT12" s="591"/>
      <c r="AU12" s="591"/>
      <c r="AV12" s="591"/>
      <c r="AW12" s="591"/>
      <c r="AX12" s="591"/>
      <c r="AY12" s="591"/>
      <c r="AZ12" s="591"/>
      <c r="BA12" s="591"/>
      <c r="BB12" s="591"/>
      <c r="BC12" s="591"/>
      <c r="BD12" s="591"/>
      <c r="BE12" s="591"/>
      <c r="BF12" s="592"/>
      <c r="BG12" s="593">
        <v>5690473</v>
      </c>
      <c r="BH12" s="594"/>
      <c r="BI12" s="594"/>
      <c r="BJ12" s="594"/>
      <c r="BK12" s="594"/>
      <c r="BL12" s="594"/>
      <c r="BM12" s="594"/>
      <c r="BN12" s="595"/>
      <c r="BO12" s="596">
        <v>49</v>
      </c>
      <c r="BP12" s="596"/>
      <c r="BQ12" s="596"/>
      <c r="BR12" s="596"/>
      <c r="BS12" s="602">
        <v>374759</v>
      </c>
      <c r="BT12" s="594"/>
      <c r="BU12" s="594"/>
      <c r="BV12" s="594"/>
      <c r="BW12" s="594"/>
      <c r="BX12" s="594"/>
      <c r="BY12" s="594"/>
      <c r="BZ12" s="594"/>
      <c r="CA12" s="594"/>
      <c r="CB12" s="603"/>
      <c r="CD12" s="607" t="s">
        <v>230</v>
      </c>
      <c r="CE12" s="608"/>
      <c r="CF12" s="608"/>
      <c r="CG12" s="608"/>
      <c r="CH12" s="608"/>
      <c r="CI12" s="608"/>
      <c r="CJ12" s="608"/>
      <c r="CK12" s="608"/>
      <c r="CL12" s="608"/>
      <c r="CM12" s="608"/>
      <c r="CN12" s="608"/>
      <c r="CO12" s="608"/>
      <c r="CP12" s="608"/>
      <c r="CQ12" s="609"/>
      <c r="CR12" s="593">
        <v>395470</v>
      </c>
      <c r="CS12" s="594"/>
      <c r="CT12" s="594"/>
      <c r="CU12" s="594"/>
      <c r="CV12" s="594"/>
      <c r="CW12" s="594"/>
      <c r="CX12" s="594"/>
      <c r="CY12" s="595"/>
      <c r="CZ12" s="596">
        <v>0.9</v>
      </c>
      <c r="DA12" s="596"/>
      <c r="DB12" s="596"/>
      <c r="DC12" s="596"/>
      <c r="DD12" s="602">
        <v>19625</v>
      </c>
      <c r="DE12" s="594"/>
      <c r="DF12" s="594"/>
      <c r="DG12" s="594"/>
      <c r="DH12" s="594"/>
      <c r="DI12" s="594"/>
      <c r="DJ12" s="594"/>
      <c r="DK12" s="594"/>
      <c r="DL12" s="594"/>
      <c r="DM12" s="594"/>
      <c r="DN12" s="594"/>
      <c r="DO12" s="594"/>
      <c r="DP12" s="595"/>
      <c r="DQ12" s="602">
        <v>353154</v>
      </c>
      <c r="DR12" s="594"/>
      <c r="DS12" s="594"/>
      <c r="DT12" s="594"/>
      <c r="DU12" s="594"/>
      <c r="DV12" s="594"/>
      <c r="DW12" s="594"/>
      <c r="DX12" s="594"/>
      <c r="DY12" s="594"/>
      <c r="DZ12" s="594"/>
      <c r="EA12" s="594"/>
      <c r="EB12" s="594"/>
      <c r="EC12" s="603"/>
    </row>
    <row r="13" spans="2:143" ht="11.25" customHeight="1" x14ac:dyDescent="0.15">
      <c r="B13" s="590" t="s">
        <v>231</v>
      </c>
      <c r="C13" s="591"/>
      <c r="D13" s="591"/>
      <c r="E13" s="591"/>
      <c r="F13" s="591"/>
      <c r="G13" s="591"/>
      <c r="H13" s="591"/>
      <c r="I13" s="591"/>
      <c r="J13" s="591"/>
      <c r="K13" s="591"/>
      <c r="L13" s="591"/>
      <c r="M13" s="591"/>
      <c r="N13" s="591"/>
      <c r="O13" s="591"/>
      <c r="P13" s="591"/>
      <c r="Q13" s="592"/>
      <c r="R13" s="593">
        <v>118218</v>
      </c>
      <c r="S13" s="594"/>
      <c r="T13" s="594"/>
      <c r="U13" s="594"/>
      <c r="V13" s="594"/>
      <c r="W13" s="594"/>
      <c r="X13" s="594"/>
      <c r="Y13" s="595"/>
      <c r="Z13" s="596">
        <v>0.3</v>
      </c>
      <c r="AA13" s="596"/>
      <c r="AB13" s="596"/>
      <c r="AC13" s="596"/>
      <c r="AD13" s="597">
        <v>118218</v>
      </c>
      <c r="AE13" s="597"/>
      <c r="AF13" s="597"/>
      <c r="AG13" s="597"/>
      <c r="AH13" s="597"/>
      <c r="AI13" s="597"/>
      <c r="AJ13" s="597"/>
      <c r="AK13" s="597"/>
      <c r="AL13" s="598">
        <v>0.5</v>
      </c>
      <c r="AM13" s="599"/>
      <c r="AN13" s="599"/>
      <c r="AO13" s="600"/>
      <c r="AP13" s="590" t="s">
        <v>232</v>
      </c>
      <c r="AQ13" s="591"/>
      <c r="AR13" s="591"/>
      <c r="AS13" s="591"/>
      <c r="AT13" s="591"/>
      <c r="AU13" s="591"/>
      <c r="AV13" s="591"/>
      <c r="AW13" s="591"/>
      <c r="AX13" s="591"/>
      <c r="AY13" s="591"/>
      <c r="AZ13" s="591"/>
      <c r="BA13" s="591"/>
      <c r="BB13" s="591"/>
      <c r="BC13" s="591"/>
      <c r="BD13" s="591"/>
      <c r="BE13" s="591"/>
      <c r="BF13" s="592"/>
      <c r="BG13" s="593">
        <v>5657301</v>
      </c>
      <c r="BH13" s="594"/>
      <c r="BI13" s="594"/>
      <c r="BJ13" s="594"/>
      <c r="BK13" s="594"/>
      <c r="BL13" s="594"/>
      <c r="BM13" s="594"/>
      <c r="BN13" s="595"/>
      <c r="BO13" s="596">
        <v>48.7</v>
      </c>
      <c r="BP13" s="596"/>
      <c r="BQ13" s="596"/>
      <c r="BR13" s="596"/>
      <c r="BS13" s="602">
        <v>374759</v>
      </c>
      <c r="BT13" s="594"/>
      <c r="BU13" s="594"/>
      <c r="BV13" s="594"/>
      <c r="BW13" s="594"/>
      <c r="BX13" s="594"/>
      <c r="BY13" s="594"/>
      <c r="BZ13" s="594"/>
      <c r="CA13" s="594"/>
      <c r="CB13" s="603"/>
      <c r="CD13" s="607" t="s">
        <v>233</v>
      </c>
      <c r="CE13" s="608"/>
      <c r="CF13" s="608"/>
      <c r="CG13" s="608"/>
      <c r="CH13" s="608"/>
      <c r="CI13" s="608"/>
      <c r="CJ13" s="608"/>
      <c r="CK13" s="608"/>
      <c r="CL13" s="608"/>
      <c r="CM13" s="608"/>
      <c r="CN13" s="608"/>
      <c r="CO13" s="608"/>
      <c r="CP13" s="608"/>
      <c r="CQ13" s="609"/>
      <c r="CR13" s="593">
        <v>3214918</v>
      </c>
      <c r="CS13" s="594"/>
      <c r="CT13" s="594"/>
      <c r="CU13" s="594"/>
      <c r="CV13" s="594"/>
      <c r="CW13" s="594"/>
      <c r="CX13" s="594"/>
      <c r="CY13" s="595"/>
      <c r="CZ13" s="596">
        <v>7.5</v>
      </c>
      <c r="DA13" s="596"/>
      <c r="DB13" s="596"/>
      <c r="DC13" s="596"/>
      <c r="DD13" s="602">
        <v>1235502</v>
      </c>
      <c r="DE13" s="594"/>
      <c r="DF13" s="594"/>
      <c r="DG13" s="594"/>
      <c r="DH13" s="594"/>
      <c r="DI13" s="594"/>
      <c r="DJ13" s="594"/>
      <c r="DK13" s="594"/>
      <c r="DL13" s="594"/>
      <c r="DM13" s="594"/>
      <c r="DN13" s="594"/>
      <c r="DO13" s="594"/>
      <c r="DP13" s="595"/>
      <c r="DQ13" s="602">
        <v>2250522</v>
      </c>
      <c r="DR13" s="594"/>
      <c r="DS13" s="594"/>
      <c r="DT13" s="594"/>
      <c r="DU13" s="594"/>
      <c r="DV13" s="594"/>
      <c r="DW13" s="594"/>
      <c r="DX13" s="594"/>
      <c r="DY13" s="594"/>
      <c r="DZ13" s="594"/>
      <c r="EA13" s="594"/>
      <c r="EB13" s="594"/>
      <c r="EC13" s="603"/>
    </row>
    <row r="14" spans="2:143" ht="11.25" customHeight="1" x14ac:dyDescent="0.15">
      <c r="B14" s="590" t="s">
        <v>234</v>
      </c>
      <c r="C14" s="591"/>
      <c r="D14" s="591"/>
      <c r="E14" s="591"/>
      <c r="F14" s="591"/>
      <c r="G14" s="591"/>
      <c r="H14" s="591"/>
      <c r="I14" s="591"/>
      <c r="J14" s="591"/>
      <c r="K14" s="591"/>
      <c r="L14" s="591"/>
      <c r="M14" s="591"/>
      <c r="N14" s="591"/>
      <c r="O14" s="591"/>
      <c r="P14" s="591"/>
      <c r="Q14" s="592"/>
      <c r="R14" s="593" t="s">
        <v>109</v>
      </c>
      <c r="S14" s="594"/>
      <c r="T14" s="594"/>
      <c r="U14" s="594"/>
      <c r="V14" s="594"/>
      <c r="W14" s="594"/>
      <c r="X14" s="594"/>
      <c r="Y14" s="595"/>
      <c r="Z14" s="596" t="s">
        <v>109</v>
      </c>
      <c r="AA14" s="596"/>
      <c r="AB14" s="596"/>
      <c r="AC14" s="596"/>
      <c r="AD14" s="597" t="s">
        <v>109</v>
      </c>
      <c r="AE14" s="597"/>
      <c r="AF14" s="597"/>
      <c r="AG14" s="597"/>
      <c r="AH14" s="597"/>
      <c r="AI14" s="597"/>
      <c r="AJ14" s="597"/>
      <c r="AK14" s="597"/>
      <c r="AL14" s="598" t="s">
        <v>109</v>
      </c>
      <c r="AM14" s="599"/>
      <c r="AN14" s="599"/>
      <c r="AO14" s="600"/>
      <c r="AP14" s="590" t="s">
        <v>235</v>
      </c>
      <c r="AQ14" s="591"/>
      <c r="AR14" s="591"/>
      <c r="AS14" s="591"/>
      <c r="AT14" s="591"/>
      <c r="AU14" s="591"/>
      <c r="AV14" s="591"/>
      <c r="AW14" s="591"/>
      <c r="AX14" s="591"/>
      <c r="AY14" s="591"/>
      <c r="AZ14" s="591"/>
      <c r="BA14" s="591"/>
      <c r="BB14" s="591"/>
      <c r="BC14" s="591"/>
      <c r="BD14" s="591"/>
      <c r="BE14" s="591"/>
      <c r="BF14" s="592"/>
      <c r="BG14" s="593">
        <v>205256</v>
      </c>
      <c r="BH14" s="594"/>
      <c r="BI14" s="594"/>
      <c r="BJ14" s="594"/>
      <c r="BK14" s="594"/>
      <c r="BL14" s="594"/>
      <c r="BM14" s="594"/>
      <c r="BN14" s="595"/>
      <c r="BO14" s="596">
        <v>1.8</v>
      </c>
      <c r="BP14" s="596"/>
      <c r="BQ14" s="596"/>
      <c r="BR14" s="596"/>
      <c r="BS14" s="602" t="s">
        <v>109</v>
      </c>
      <c r="BT14" s="594"/>
      <c r="BU14" s="594"/>
      <c r="BV14" s="594"/>
      <c r="BW14" s="594"/>
      <c r="BX14" s="594"/>
      <c r="BY14" s="594"/>
      <c r="BZ14" s="594"/>
      <c r="CA14" s="594"/>
      <c r="CB14" s="603"/>
      <c r="CD14" s="607" t="s">
        <v>236</v>
      </c>
      <c r="CE14" s="608"/>
      <c r="CF14" s="608"/>
      <c r="CG14" s="608"/>
      <c r="CH14" s="608"/>
      <c r="CI14" s="608"/>
      <c r="CJ14" s="608"/>
      <c r="CK14" s="608"/>
      <c r="CL14" s="608"/>
      <c r="CM14" s="608"/>
      <c r="CN14" s="608"/>
      <c r="CO14" s="608"/>
      <c r="CP14" s="608"/>
      <c r="CQ14" s="609"/>
      <c r="CR14" s="593">
        <v>1396279</v>
      </c>
      <c r="CS14" s="594"/>
      <c r="CT14" s="594"/>
      <c r="CU14" s="594"/>
      <c r="CV14" s="594"/>
      <c r="CW14" s="594"/>
      <c r="CX14" s="594"/>
      <c r="CY14" s="595"/>
      <c r="CZ14" s="596">
        <v>3.2</v>
      </c>
      <c r="DA14" s="596"/>
      <c r="DB14" s="596"/>
      <c r="DC14" s="596"/>
      <c r="DD14" s="602">
        <v>173726</v>
      </c>
      <c r="DE14" s="594"/>
      <c r="DF14" s="594"/>
      <c r="DG14" s="594"/>
      <c r="DH14" s="594"/>
      <c r="DI14" s="594"/>
      <c r="DJ14" s="594"/>
      <c r="DK14" s="594"/>
      <c r="DL14" s="594"/>
      <c r="DM14" s="594"/>
      <c r="DN14" s="594"/>
      <c r="DO14" s="594"/>
      <c r="DP14" s="595"/>
      <c r="DQ14" s="602">
        <v>1242255</v>
      </c>
      <c r="DR14" s="594"/>
      <c r="DS14" s="594"/>
      <c r="DT14" s="594"/>
      <c r="DU14" s="594"/>
      <c r="DV14" s="594"/>
      <c r="DW14" s="594"/>
      <c r="DX14" s="594"/>
      <c r="DY14" s="594"/>
      <c r="DZ14" s="594"/>
      <c r="EA14" s="594"/>
      <c r="EB14" s="594"/>
      <c r="EC14" s="603"/>
    </row>
    <row r="15" spans="2:143" ht="11.25" customHeight="1" x14ac:dyDescent="0.15">
      <c r="B15" s="590" t="s">
        <v>237</v>
      </c>
      <c r="C15" s="591"/>
      <c r="D15" s="591"/>
      <c r="E15" s="591"/>
      <c r="F15" s="591"/>
      <c r="G15" s="591"/>
      <c r="H15" s="591"/>
      <c r="I15" s="591"/>
      <c r="J15" s="591"/>
      <c r="K15" s="591"/>
      <c r="L15" s="591"/>
      <c r="M15" s="591"/>
      <c r="N15" s="591"/>
      <c r="O15" s="591"/>
      <c r="P15" s="591"/>
      <c r="Q15" s="592"/>
      <c r="R15" s="593">
        <v>48995</v>
      </c>
      <c r="S15" s="594"/>
      <c r="T15" s="594"/>
      <c r="U15" s="594"/>
      <c r="V15" s="594"/>
      <c r="W15" s="594"/>
      <c r="X15" s="594"/>
      <c r="Y15" s="595"/>
      <c r="Z15" s="596">
        <v>0.1</v>
      </c>
      <c r="AA15" s="596"/>
      <c r="AB15" s="596"/>
      <c r="AC15" s="596"/>
      <c r="AD15" s="597">
        <v>48995</v>
      </c>
      <c r="AE15" s="597"/>
      <c r="AF15" s="597"/>
      <c r="AG15" s="597"/>
      <c r="AH15" s="597"/>
      <c r="AI15" s="597"/>
      <c r="AJ15" s="597"/>
      <c r="AK15" s="597"/>
      <c r="AL15" s="598">
        <v>0.2</v>
      </c>
      <c r="AM15" s="599"/>
      <c r="AN15" s="599"/>
      <c r="AO15" s="600"/>
      <c r="AP15" s="590" t="s">
        <v>238</v>
      </c>
      <c r="AQ15" s="591"/>
      <c r="AR15" s="591"/>
      <c r="AS15" s="591"/>
      <c r="AT15" s="591"/>
      <c r="AU15" s="591"/>
      <c r="AV15" s="591"/>
      <c r="AW15" s="591"/>
      <c r="AX15" s="591"/>
      <c r="AY15" s="591"/>
      <c r="AZ15" s="591"/>
      <c r="BA15" s="591"/>
      <c r="BB15" s="591"/>
      <c r="BC15" s="591"/>
      <c r="BD15" s="591"/>
      <c r="BE15" s="591"/>
      <c r="BF15" s="592"/>
      <c r="BG15" s="593">
        <v>688836</v>
      </c>
      <c r="BH15" s="594"/>
      <c r="BI15" s="594"/>
      <c r="BJ15" s="594"/>
      <c r="BK15" s="594"/>
      <c r="BL15" s="594"/>
      <c r="BM15" s="594"/>
      <c r="BN15" s="595"/>
      <c r="BO15" s="596">
        <v>5.9</v>
      </c>
      <c r="BP15" s="596"/>
      <c r="BQ15" s="596"/>
      <c r="BR15" s="596"/>
      <c r="BS15" s="602" t="s">
        <v>109</v>
      </c>
      <c r="BT15" s="594"/>
      <c r="BU15" s="594"/>
      <c r="BV15" s="594"/>
      <c r="BW15" s="594"/>
      <c r="BX15" s="594"/>
      <c r="BY15" s="594"/>
      <c r="BZ15" s="594"/>
      <c r="CA15" s="594"/>
      <c r="CB15" s="603"/>
      <c r="CD15" s="607" t="s">
        <v>239</v>
      </c>
      <c r="CE15" s="608"/>
      <c r="CF15" s="608"/>
      <c r="CG15" s="608"/>
      <c r="CH15" s="608"/>
      <c r="CI15" s="608"/>
      <c r="CJ15" s="608"/>
      <c r="CK15" s="608"/>
      <c r="CL15" s="608"/>
      <c r="CM15" s="608"/>
      <c r="CN15" s="608"/>
      <c r="CO15" s="608"/>
      <c r="CP15" s="608"/>
      <c r="CQ15" s="609"/>
      <c r="CR15" s="593">
        <v>3057876</v>
      </c>
      <c r="CS15" s="594"/>
      <c r="CT15" s="594"/>
      <c r="CU15" s="594"/>
      <c r="CV15" s="594"/>
      <c r="CW15" s="594"/>
      <c r="CX15" s="594"/>
      <c r="CY15" s="595"/>
      <c r="CZ15" s="596">
        <v>7.1</v>
      </c>
      <c r="DA15" s="596"/>
      <c r="DB15" s="596"/>
      <c r="DC15" s="596"/>
      <c r="DD15" s="602">
        <v>779850</v>
      </c>
      <c r="DE15" s="594"/>
      <c r="DF15" s="594"/>
      <c r="DG15" s="594"/>
      <c r="DH15" s="594"/>
      <c r="DI15" s="594"/>
      <c r="DJ15" s="594"/>
      <c r="DK15" s="594"/>
      <c r="DL15" s="594"/>
      <c r="DM15" s="594"/>
      <c r="DN15" s="594"/>
      <c r="DO15" s="594"/>
      <c r="DP15" s="595"/>
      <c r="DQ15" s="602">
        <v>2199471</v>
      </c>
      <c r="DR15" s="594"/>
      <c r="DS15" s="594"/>
      <c r="DT15" s="594"/>
      <c r="DU15" s="594"/>
      <c r="DV15" s="594"/>
      <c r="DW15" s="594"/>
      <c r="DX15" s="594"/>
      <c r="DY15" s="594"/>
      <c r="DZ15" s="594"/>
      <c r="EA15" s="594"/>
      <c r="EB15" s="594"/>
      <c r="EC15" s="603"/>
    </row>
    <row r="16" spans="2:143" ht="11.25" customHeight="1" x14ac:dyDescent="0.15">
      <c r="B16" s="590" t="s">
        <v>240</v>
      </c>
      <c r="C16" s="591"/>
      <c r="D16" s="591"/>
      <c r="E16" s="591"/>
      <c r="F16" s="591"/>
      <c r="G16" s="591"/>
      <c r="H16" s="591"/>
      <c r="I16" s="591"/>
      <c r="J16" s="591"/>
      <c r="K16" s="591"/>
      <c r="L16" s="591"/>
      <c r="M16" s="591"/>
      <c r="N16" s="591"/>
      <c r="O16" s="591"/>
      <c r="P16" s="591"/>
      <c r="Q16" s="592"/>
      <c r="R16" s="593">
        <v>11122245</v>
      </c>
      <c r="S16" s="594"/>
      <c r="T16" s="594"/>
      <c r="U16" s="594"/>
      <c r="V16" s="594"/>
      <c r="W16" s="594"/>
      <c r="X16" s="594"/>
      <c r="Y16" s="595"/>
      <c r="Z16" s="596">
        <v>25.3</v>
      </c>
      <c r="AA16" s="596"/>
      <c r="AB16" s="596"/>
      <c r="AC16" s="596"/>
      <c r="AD16" s="597">
        <v>9701994</v>
      </c>
      <c r="AE16" s="597"/>
      <c r="AF16" s="597"/>
      <c r="AG16" s="597"/>
      <c r="AH16" s="597"/>
      <c r="AI16" s="597"/>
      <c r="AJ16" s="597"/>
      <c r="AK16" s="597"/>
      <c r="AL16" s="598">
        <v>40.6</v>
      </c>
      <c r="AM16" s="599"/>
      <c r="AN16" s="599"/>
      <c r="AO16" s="600"/>
      <c r="AP16" s="590" t="s">
        <v>241</v>
      </c>
      <c r="AQ16" s="591"/>
      <c r="AR16" s="591"/>
      <c r="AS16" s="591"/>
      <c r="AT16" s="591"/>
      <c r="AU16" s="591"/>
      <c r="AV16" s="591"/>
      <c r="AW16" s="591"/>
      <c r="AX16" s="591"/>
      <c r="AY16" s="591"/>
      <c r="AZ16" s="591"/>
      <c r="BA16" s="591"/>
      <c r="BB16" s="591"/>
      <c r="BC16" s="591"/>
      <c r="BD16" s="591"/>
      <c r="BE16" s="591"/>
      <c r="BF16" s="592"/>
      <c r="BG16" s="593" t="s">
        <v>109</v>
      </c>
      <c r="BH16" s="594"/>
      <c r="BI16" s="594"/>
      <c r="BJ16" s="594"/>
      <c r="BK16" s="594"/>
      <c r="BL16" s="594"/>
      <c r="BM16" s="594"/>
      <c r="BN16" s="595"/>
      <c r="BO16" s="596" t="s">
        <v>109</v>
      </c>
      <c r="BP16" s="596"/>
      <c r="BQ16" s="596"/>
      <c r="BR16" s="596"/>
      <c r="BS16" s="602" t="s">
        <v>109</v>
      </c>
      <c r="BT16" s="594"/>
      <c r="BU16" s="594"/>
      <c r="BV16" s="594"/>
      <c r="BW16" s="594"/>
      <c r="BX16" s="594"/>
      <c r="BY16" s="594"/>
      <c r="BZ16" s="594"/>
      <c r="CA16" s="594"/>
      <c r="CB16" s="603"/>
      <c r="CD16" s="607" t="s">
        <v>242</v>
      </c>
      <c r="CE16" s="608"/>
      <c r="CF16" s="608"/>
      <c r="CG16" s="608"/>
      <c r="CH16" s="608"/>
      <c r="CI16" s="608"/>
      <c r="CJ16" s="608"/>
      <c r="CK16" s="608"/>
      <c r="CL16" s="608"/>
      <c r="CM16" s="608"/>
      <c r="CN16" s="608"/>
      <c r="CO16" s="608"/>
      <c r="CP16" s="608"/>
      <c r="CQ16" s="609"/>
      <c r="CR16" s="593">
        <v>1758434</v>
      </c>
      <c r="CS16" s="594"/>
      <c r="CT16" s="594"/>
      <c r="CU16" s="594"/>
      <c r="CV16" s="594"/>
      <c r="CW16" s="594"/>
      <c r="CX16" s="594"/>
      <c r="CY16" s="595"/>
      <c r="CZ16" s="596">
        <v>4.0999999999999996</v>
      </c>
      <c r="DA16" s="596"/>
      <c r="DB16" s="596"/>
      <c r="DC16" s="596"/>
      <c r="DD16" s="602" t="s">
        <v>109</v>
      </c>
      <c r="DE16" s="594"/>
      <c r="DF16" s="594"/>
      <c r="DG16" s="594"/>
      <c r="DH16" s="594"/>
      <c r="DI16" s="594"/>
      <c r="DJ16" s="594"/>
      <c r="DK16" s="594"/>
      <c r="DL16" s="594"/>
      <c r="DM16" s="594"/>
      <c r="DN16" s="594"/>
      <c r="DO16" s="594"/>
      <c r="DP16" s="595"/>
      <c r="DQ16" s="602">
        <v>412683</v>
      </c>
      <c r="DR16" s="594"/>
      <c r="DS16" s="594"/>
      <c r="DT16" s="594"/>
      <c r="DU16" s="594"/>
      <c r="DV16" s="594"/>
      <c r="DW16" s="594"/>
      <c r="DX16" s="594"/>
      <c r="DY16" s="594"/>
      <c r="DZ16" s="594"/>
      <c r="EA16" s="594"/>
      <c r="EB16" s="594"/>
      <c r="EC16" s="603"/>
    </row>
    <row r="17" spans="2:133" ht="11.25" customHeight="1" x14ac:dyDescent="0.15">
      <c r="B17" s="590" t="s">
        <v>243</v>
      </c>
      <c r="C17" s="591"/>
      <c r="D17" s="591"/>
      <c r="E17" s="591"/>
      <c r="F17" s="591"/>
      <c r="G17" s="591"/>
      <c r="H17" s="591"/>
      <c r="I17" s="591"/>
      <c r="J17" s="591"/>
      <c r="K17" s="591"/>
      <c r="L17" s="591"/>
      <c r="M17" s="591"/>
      <c r="N17" s="591"/>
      <c r="O17" s="591"/>
      <c r="P17" s="591"/>
      <c r="Q17" s="592"/>
      <c r="R17" s="593">
        <v>9701994</v>
      </c>
      <c r="S17" s="594"/>
      <c r="T17" s="594"/>
      <c r="U17" s="594"/>
      <c r="V17" s="594"/>
      <c r="W17" s="594"/>
      <c r="X17" s="594"/>
      <c r="Y17" s="595"/>
      <c r="Z17" s="596">
        <v>22.1</v>
      </c>
      <c r="AA17" s="596"/>
      <c r="AB17" s="596"/>
      <c r="AC17" s="596"/>
      <c r="AD17" s="597">
        <v>9701994</v>
      </c>
      <c r="AE17" s="597"/>
      <c r="AF17" s="597"/>
      <c r="AG17" s="597"/>
      <c r="AH17" s="597"/>
      <c r="AI17" s="597"/>
      <c r="AJ17" s="597"/>
      <c r="AK17" s="597"/>
      <c r="AL17" s="598">
        <v>40.6</v>
      </c>
      <c r="AM17" s="599"/>
      <c r="AN17" s="599"/>
      <c r="AO17" s="600"/>
      <c r="AP17" s="590" t="s">
        <v>244</v>
      </c>
      <c r="AQ17" s="591"/>
      <c r="AR17" s="591"/>
      <c r="AS17" s="591"/>
      <c r="AT17" s="591"/>
      <c r="AU17" s="591"/>
      <c r="AV17" s="591"/>
      <c r="AW17" s="591"/>
      <c r="AX17" s="591"/>
      <c r="AY17" s="591"/>
      <c r="AZ17" s="591"/>
      <c r="BA17" s="591"/>
      <c r="BB17" s="591"/>
      <c r="BC17" s="591"/>
      <c r="BD17" s="591"/>
      <c r="BE17" s="591"/>
      <c r="BF17" s="592"/>
      <c r="BG17" s="593" t="s">
        <v>109</v>
      </c>
      <c r="BH17" s="594"/>
      <c r="BI17" s="594"/>
      <c r="BJ17" s="594"/>
      <c r="BK17" s="594"/>
      <c r="BL17" s="594"/>
      <c r="BM17" s="594"/>
      <c r="BN17" s="595"/>
      <c r="BO17" s="596" t="s">
        <v>109</v>
      </c>
      <c r="BP17" s="596"/>
      <c r="BQ17" s="596"/>
      <c r="BR17" s="596"/>
      <c r="BS17" s="602" t="s">
        <v>109</v>
      </c>
      <c r="BT17" s="594"/>
      <c r="BU17" s="594"/>
      <c r="BV17" s="594"/>
      <c r="BW17" s="594"/>
      <c r="BX17" s="594"/>
      <c r="BY17" s="594"/>
      <c r="BZ17" s="594"/>
      <c r="CA17" s="594"/>
      <c r="CB17" s="603"/>
      <c r="CD17" s="607" t="s">
        <v>245</v>
      </c>
      <c r="CE17" s="608"/>
      <c r="CF17" s="608"/>
      <c r="CG17" s="608"/>
      <c r="CH17" s="608"/>
      <c r="CI17" s="608"/>
      <c r="CJ17" s="608"/>
      <c r="CK17" s="608"/>
      <c r="CL17" s="608"/>
      <c r="CM17" s="608"/>
      <c r="CN17" s="608"/>
      <c r="CO17" s="608"/>
      <c r="CP17" s="608"/>
      <c r="CQ17" s="609"/>
      <c r="CR17" s="593">
        <v>5749006</v>
      </c>
      <c r="CS17" s="594"/>
      <c r="CT17" s="594"/>
      <c r="CU17" s="594"/>
      <c r="CV17" s="594"/>
      <c r="CW17" s="594"/>
      <c r="CX17" s="594"/>
      <c r="CY17" s="595"/>
      <c r="CZ17" s="596">
        <v>13.4</v>
      </c>
      <c r="DA17" s="596"/>
      <c r="DB17" s="596"/>
      <c r="DC17" s="596"/>
      <c r="DD17" s="602" t="s">
        <v>109</v>
      </c>
      <c r="DE17" s="594"/>
      <c r="DF17" s="594"/>
      <c r="DG17" s="594"/>
      <c r="DH17" s="594"/>
      <c r="DI17" s="594"/>
      <c r="DJ17" s="594"/>
      <c r="DK17" s="594"/>
      <c r="DL17" s="594"/>
      <c r="DM17" s="594"/>
      <c r="DN17" s="594"/>
      <c r="DO17" s="594"/>
      <c r="DP17" s="595"/>
      <c r="DQ17" s="602">
        <v>5437990</v>
      </c>
      <c r="DR17" s="594"/>
      <c r="DS17" s="594"/>
      <c r="DT17" s="594"/>
      <c r="DU17" s="594"/>
      <c r="DV17" s="594"/>
      <c r="DW17" s="594"/>
      <c r="DX17" s="594"/>
      <c r="DY17" s="594"/>
      <c r="DZ17" s="594"/>
      <c r="EA17" s="594"/>
      <c r="EB17" s="594"/>
      <c r="EC17" s="603"/>
    </row>
    <row r="18" spans="2:133" ht="11.25" customHeight="1" x14ac:dyDescent="0.15">
      <c r="B18" s="590" t="s">
        <v>246</v>
      </c>
      <c r="C18" s="591"/>
      <c r="D18" s="591"/>
      <c r="E18" s="591"/>
      <c r="F18" s="591"/>
      <c r="G18" s="591"/>
      <c r="H18" s="591"/>
      <c r="I18" s="591"/>
      <c r="J18" s="591"/>
      <c r="K18" s="591"/>
      <c r="L18" s="591"/>
      <c r="M18" s="591"/>
      <c r="N18" s="591"/>
      <c r="O18" s="591"/>
      <c r="P18" s="591"/>
      <c r="Q18" s="592"/>
      <c r="R18" s="593">
        <v>1420249</v>
      </c>
      <c r="S18" s="594"/>
      <c r="T18" s="594"/>
      <c r="U18" s="594"/>
      <c r="V18" s="594"/>
      <c r="W18" s="594"/>
      <c r="X18" s="594"/>
      <c r="Y18" s="595"/>
      <c r="Z18" s="596">
        <v>3.2</v>
      </c>
      <c r="AA18" s="596"/>
      <c r="AB18" s="596"/>
      <c r="AC18" s="596"/>
      <c r="AD18" s="597" t="s">
        <v>109</v>
      </c>
      <c r="AE18" s="597"/>
      <c r="AF18" s="597"/>
      <c r="AG18" s="597"/>
      <c r="AH18" s="597"/>
      <c r="AI18" s="597"/>
      <c r="AJ18" s="597"/>
      <c r="AK18" s="597"/>
      <c r="AL18" s="598" t="s">
        <v>109</v>
      </c>
      <c r="AM18" s="599"/>
      <c r="AN18" s="599"/>
      <c r="AO18" s="600"/>
      <c r="AP18" s="590" t="s">
        <v>247</v>
      </c>
      <c r="AQ18" s="591"/>
      <c r="AR18" s="591"/>
      <c r="AS18" s="591"/>
      <c r="AT18" s="591"/>
      <c r="AU18" s="591"/>
      <c r="AV18" s="591"/>
      <c r="AW18" s="591"/>
      <c r="AX18" s="591"/>
      <c r="AY18" s="591"/>
      <c r="AZ18" s="591"/>
      <c r="BA18" s="591"/>
      <c r="BB18" s="591"/>
      <c r="BC18" s="591"/>
      <c r="BD18" s="591"/>
      <c r="BE18" s="591"/>
      <c r="BF18" s="592"/>
      <c r="BG18" s="593" t="s">
        <v>109</v>
      </c>
      <c r="BH18" s="594"/>
      <c r="BI18" s="594"/>
      <c r="BJ18" s="594"/>
      <c r="BK18" s="594"/>
      <c r="BL18" s="594"/>
      <c r="BM18" s="594"/>
      <c r="BN18" s="595"/>
      <c r="BO18" s="596" t="s">
        <v>109</v>
      </c>
      <c r="BP18" s="596"/>
      <c r="BQ18" s="596"/>
      <c r="BR18" s="596"/>
      <c r="BS18" s="602" t="s">
        <v>109</v>
      </c>
      <c r="BT18" s="594"/>
      <c r="BU18" s="594"/>
      <c r="BV18" s="594"/>
      <c r="BW18" s="594"/>
      <c r="BX18" s="594"/>
      <c r="BY18" s="594"/>
      <c r="BZ18" s="594"/>
      <c r="CA18" s="594"/>
      <c r="CB18" s="603"/>
      <c r="CD18" s="607" t="s">
        <v>248</v>
      </c>
      <c r="CE18" s="608"/>
      <c r="CF18" s="608"/>
      <c r="CG18" s="608"/>
      <c r="CH18" s="608"/>
      <c r="CI18" s="608"/>
      <c r="CJ18" s="608"/>
      <c r="CK18" s="608"/>
      <c r="CL18" s="608"/>
      <c r="CM18" s="608"/>
      <c r="CN18" s="608"/>
      <c r="CO18" s="608"/>
      <c r="CP18" s="608"/>
      <c r="CQ18" s="609"/>
      <c r="CR18" s="593" t="s">
        <v>109</v>
      </c>
      <c r="CS18" s="594"/>
      <c r="CT18" s="594"/>
      <c r="CU18" s="594"/>
      <c r="CV18" s="594"/>
      <c r="CW18" s="594"/>
      <c r="CX18" s="594"/>
      <c r="CY18" s="595"/>
      <c r="CZ18" s="596" t="s">
        <v>109</v>
      </c>
      <c r="DA18" s="596"/>
      <c r="DB18" s="596"/>
      <c r="DC18" s="596"/>
      <c r="DD18" s="602" t="s">
        <v>109</v>
      </c>
      <c r="DE18" s="594"/>
      <c r="DF18" s="594"/>
      <c r="DG18" s="594"/>
      <c r="DH18" s="594"/>
      <c r="DI18" s="594"/>
      <c r="DJ18" s="594"/>
      <c r="DK18" s="594"/>
      <c r="DL18" s="594"/>
      <c r="DM18" s="594"/>
      <c r="DN18" s="594"/>
      <c r="DO18" s="594"/>
      <c r="DP18" s="595"/>
      <c r="DQ18" s="602" t="s">
        <v>109</v>
      </c>
      <c r="DR18" s="594"/>
      <c r="DS18" s="594"/>
      <c r="DT18" s="594"/>
      <c r="DU18" s="594"/>
      <c r="DV18" s="594"/>
      <c r="DW18" s="594"/>
      <c r="DX18" s="594"/>
      <c r="DY18" s="594"/>
      <c r="DZ18" s="594"/>
      <c r="EA18" s="594"/>
      <c r="EB18" s="594"/>
      <c r="EC18" s="603"/>
    </row>
    <row r="19" spans="2:133" ht="11.25" customHeight="1" x14ac:dyDescent="0.15">
      <c r="B19" s="590" t="s">
        <v>249</v>
      </c>
      <c r="C19" s="591"/>
      <c r="D19" s="591"/>
      <c r="E19" s="591"/>
      <c r="F19" s="591"/>
      <c r="G19" s="591"/>
      <c r="H19" s="591"/>
      <c r="I19" s="591"/>
      <c r="J19" s="591"/>
      <c r="K19" s="591"/>
      <c r="L19" s="591"/>
      <c r="M19" s="591"/>
      <c r="N19" s="591"/>
      <c r="O19" s="591"/>
      <c r="P19" s="591"/>
      <c r="Q19" s="592"/>
      <c r="R19" s="593">
        <v>2</v>
      </c>
      <c r="S19" s="594"/>
      <c r="T19" s="594"/>
      <c r="U19" s="594"/>
      <c r="V19" s="594"/>
      <c r="W19" s="594"/>
      <c r="X19" s="594"/>
      <c r="Y19" s="595"/>
      <c r="Z19" s="596">
        <v>0</v>
      </c>
      <c r="AA19" s="596"/>
      <c r="AB19" s="596"/>
      <c r="AC19" s="596"/>
      <c r="AD19" s="597" t="s">
        <v>109</v>
      </c>
      <c r="AE19" s="597"/>
      <c r="AF19" s="597"/>
      <c r="AG19" s="597"/>
      <c r="AH19" s="597"/>
      <c r="AI19" s="597"/>
      <c r="AJ19" s="597"/>
      <c r="AK19" s="597"/>
      <c r="AL19" s="598" t="s">
        <v>109</v>
      </c>
      <c r="AM19" s="599"/>
      <c r="AN19" s="599"/>
      <c r="AO19" s="600"/>
      <c r="AP19" s="590" t="s">
        <v>250</v>
      </c>
      <c r="AQ19" s="591"/>
      <c r="AR19" s="591"/>
      <c r="AS19" s="591"/>
      <c r="AT19" s="591"/>
      <c r="AU19" s="591"/>
      <c r="AV19" s="591"/>
      <c r="AW19" s="591"/>
      <c r="AX19" s="591"/>
      <c r="AY19" s="591"/>
      <c r="AZ19" s="591"/>
      <c r="BA19" s="591"/>
      <c r="BB19" s="591"/>
      <c r="BC19" s="591"/>
      <c r="BD19" s="591"/>
      <c r="BE19" s="591"/>
      <c r="BF19" s="592"/>
      <c r="BG19" s="593">
        <v>255084</v>
      </c>
      <c r="BH19" s="594"/>
      <c r="BI19" s="594"/>
      <c r="BJ19" s="594"/>
      <c r="BK19" s="594"/>
      <c r="BL19" s="594"/>
      <c r="BM19" s="594"/>
      <c r="BN19" s="595"/>
      <c r="BO19" s="596">
        <v>2.2000000000000002</v>
      </c>
      <c r="BP19" s="596"/>
      <c r="BQ19" s="596"/>
      <c r="BR19" s="596"/>
      <c r="BS19" s="602" t="s">
        <v>109</v>
      </c>
      <c r="BT19" s="594"/>
      <c r="BU19" s="594"/>
      <c r="BV19" s="594"/>
      <c r="BW19" s="594"/>
      <c r="BX19" s="594"/>
      <c r="BY19" s="594"/>
      <c r="BZ19" s="594"/>
      <c r="CA19" s="594"/>
      <c r="CB19" s="603"/>
      <c r="CD19" s="607" t="s">
        <v>251</v>
      </c>
      <c r="CE19" s="608"/>
      <c r="CF19" s="608"/>
      <c r="CG19" s="608"/>
      <c r="CH19" s="608"/>
      <c r="CI19" s="608"/>
      <c r="CJ19" s="608"/>
      <c r="CK19" s="608"/>
      <c r="CL19" s="608"/>
      <c r="CM19" s="608"/>
      <c r="CN19" s="608"/>
      <c r="CO19" s="608"/>
      <c r="CP19" s="608"/>
      <c r="CQ19" s="609"/>
      <c r="CR19" s="593" t="s">
        <v>109</v>
      </c>
      <c r="CS19" s="594"/>
      <c r="CT19" s="594"/>
      <c r="CU19" s="594"/>
      <c r="CV19" s="594"/>
      <c r="CW19" s="594"/>
      <c r="CX19" s="594"/>
      <c r="CY19" s="595"/>
      <c r="CZ19" s="596" t="s">
        <v>109</v>
      </c>
      <c r="DA19" s="596"/>
      <c r="DB19" s="596"/>
      <c r="DC19" s="596"/>
      <c r="DD19" s="602" t="s">
        <v>109</v>
      </c>
      <c r="DE19" s="594"/>
      <c r="DF19" s="594"/>
      <c r="DG19" s="594"/>
      <c r="DH19" s="594"/>
      <c r="DI19" s="594"/>
      <c r="DJ19" s="594"/>
      <c r="DK19" s="594"/>
      <c r="DL19" s="594"/>
      <c r="DM19" s="594"/>
      <c r="DN19" s="594"/>
      <c r="DO19" s="594"/>
      <c r="DP19" s="595"/>
      <c r="DQ19" s="602" t="s">
        <v>109</v>
      </c>
      <c r="DR19" s="594"/>
      <c r="DS19" s="594"/>
      <c r="DT19" s="594"/>
      <c r="DU19" s="594"/>
      <c r="DV19" s="594"/>
      <c r="DW19" s="594"/>
      <c r="DX19" s="594"/>
      <c r="DY19" s="594"/>
      <c r="DZ19" s="594"/>
      <c r="EA19" s="594"/>
      <c r="EB19" s="594"/>
      <c r="EC19" s="603"/>
    </row>
    <row r="20" spans="2:133" ht="11.25" customHeight="1" x14ac:dyDescent="0.15">
      <c r="B20" s="590" t="s">
        <v>252</v>
      </c>
      <c r="C20" s="591"/>
      <c r="D20" s="591"/>
      <c r="E20" s="591"/>
      <c r="F20" s="591"/>
      <c r="G20" s="591"/>
      <c r="H20" s="591"/>
      <c r="I20" s="591"/>
      <c r="J20" s="591"/>
      <c r="K20" s="591"/>
      <c r="L20" s="591"/>
      <c r="M20" s="591"/>
      <c r="N20" s="591"/>
      <c r="O20" s="591"/>
      <c r="P20" s="591"/>
      <c r="Q20" s="592"/>
      <c r="R20" s="593">
        <v>25124060</v>
      </c>
      <c r="S20" s="594"/>
      <c r="T20" s="594"/>
      <c r="U20" s="594"/>
      <c r="V20" s="594"/>
      <c r="W20" s="594"/>
      <c r="X20" s="594"/>
      <c r="Y20" s="595"/>
      <c r="Z20" s="596">
        <v>57.1</v>
      </c>
      <c r="AA20" s="596"/>
      <c r="AB20" s="596"/>
      <c r="AC20" s="596"/>
      <c r="AD20" s="597">
        <v>23452919</v>
      </c>
      <c r="AE20" s="597"/>
      <c r="AF20" s="597"/>
      <c r="AG20" s="597"/>
      <c r="AH20" s="597"/>
      <c r="AI20" s="597"/>
      <c r="AJ20" s="597"/>
      <c r="AK20" s="597"/>
      <c r="AL20" s="598">
        <v>98</v>
      </c>
      <c r="AM20" s="599"/>
      <c r="AN20" s="599"/>
      <c r="AO20" s="600"/>
      <c r="AP20" s="590" t="s">
        <v>253</v>
      </c>
      <c r="AQ20" s="591"/>
      <c r="AR20" s="591"/>
      <c r="AS20" s="591"/>
      <c r="AT20" s="591"/>
      <c r="AU20" s="591"/>
      <c r="AV20" s="591"/>
      <c r="AW20" s="591"/>
      <c r="AX20" s="591"/>
      <c r="AY20" s="591"/>
      <c r="AZ20" s="591"/>
      <c r="BA20" s="591"/>
      <c r="BB20" s="591"/>
      <c r="BC20" s="591"/>
      <c r="BD20" s="591"/>
      <c r="BE20" s="591"/>
      <c r="BF20" s="592"/>
      <c r="BG20" s="593">
        <v>255084</v>
      </c>
      <c r="BH20" s="594"/>
      <c r="BI20" s="594"/>
      <c r="BJ20" s="594"/>
      <c r="BK20" s="594"/>
      <c r="BL20" s="594"/>
      <c r="BM20" s="594"/>
      <c r="BN20" s="595"/>
      <c r="BO20" s="596">
        <v>2.2000000000000002</v>
      </c>
      <c r="BP20" s="596"/>
      <c r="BQ20" s="596"/>
      <c r="BR20" s="596"/>
      <c r="BS20" s="602" t="s">
        <v>109</v>
      </c>
      <c r="BT20" s="594"/>
      <c r="BU20" s="594"/>
      <c r="BV20" s="594"/>
      <c r="BW20" s="594"/>
      <c r="BX20" s="594"/>
      <c r="BY20" s="594"/>
      <c r="BZ20" s="594"/>
      <c r="CA20" s="594"/>
      <c r="CB20" s="603"/>
      <c r="CD20" s="607" t="s">
        <v>254</v>
      </c>
      <c r="CE20" s="608"/>
      <c r="CF20" s="608"/>
      <c r="CG20" s="608"/>
      <c r="CH20" s="608"/>
      <c r="CI20" s="608"/>
      <c r="CJ20" s="608"/>
      <c r="CK20" s="608"/>
      <c r="CL20" s="608"/>
      <c r="CM20" s="608"/>
      <c r="CN20" s="608"/>
      <c r="CO20" s="608"/>
      <c r="CP20" s="608"/>
      <c r="CQ20" s="609"/>
      <c r="CR20" s="593">
        <v>43005022</v>
      </c>
      <c r="CS20" s="594"/>
      <c r="CT20" s="594"/>
      <c r="CU20" s="594"/>
      <c r="CV20" s="594"/>
      <c r="CW20" s="594"/>
      <c r="CX20" s="594"/>
      <c r="CY20" s="595"/>
      <c r="CZ20" s="596">
        <v>100</v>
      </c>
      <c r="DA20" s="596"/>
      <c r="DB20" s="596"/>
      <c r="DC20" s="596"/>
      <c r="DD20" s="602">
        <v>5724313</v>
      </c>
      <c r="DE20" s="594"/>
      <c r="DF20" s="594"/>
      <c r="DG20" s="594"/>
      <c r="DH20" s="594"/>
      <c r="DI20" s="594"/>
      <c r="DJ20" s="594"/>
      <c r="DK20" s="594"/>
      <c r="DL20" s="594"/>
      <c r="DM20" s="594"/>
      <c r="DN20" s="594"/>
      <c r="DO20" s="594"/>
      <c r="DP20" s="595"/>
      <c r="DQ20" s="602">
        <v>27389049</v>
      </c>
      <c r="DR20" s="594"/>
      <c r="DS20" s="594"/>
      <c r="DT20" s="594"/>
      <c r="DU20" s="594"/>
      <c r="DV20" s="594"/>
      <c r="DW20" s="594"/>
      <c r="DX20" s="594"/>
      <c r="DY20" s="594"/>
      <c r="DZ20" s="594"/>
      <c r="EA20" s="594"/>
      <c r="EB20" s="594"/>
      <c r="EC20" s="603"/>
    </row>
    <row r="21" spans="2:133" ht="11.25" customHeight="1" x14ac:dyDescent="0.15">
      <c r="B21" s="590" t="s">
        <v>255</v>
      </c>
      <c r="C21" s="591"/>
      <c r="D21" s="591"/>
      <c r="E21" s="591"/>
      <c r="F21" s="591"/>
      <c r="G21" s="591"/>
      <c r="H21" s="591"/>
      <c r="I21" s="591"/>
      <c r="J21" s="591"/>
      <c r="K21" s="591"/>
      <c r="L21" s="591"/>
      <c r="M21" s="591"/>
      <c r="N21" s="591"/>
      <c r="O21" s="591"/>
      <c r="P21" s="591"/>
      <c r="Q21" s="592"/>
      <c r="R21" s="593">
        <v>14164</v>
      </c>
      <c r="S21" s="594"/>
      <c r="T21" s="594"/>
      <c r="U21" s="594"/>
      <c r="V21" s="594"/>
      <c r="W21" s="594"/>
      <c r="X21" s="594"/>
      <c r="Y21" s="595"/>
      <c r="Z21" s="596">
        <v>0</v>
      </c>
      <c r="AA21" s="596"/>
      <c r="AB21" s="596"/>
      <c r="AC21" s="596"/>
      <c r="AD21" s="597">
        <v>14164</v>
      </c>
      <c r="AE21" s="597"/>
      <c r="AF21" s="597"/>
      <c r="AG21" s="597"/>
      <c r="AH21" s="597"/>
      <c r="AI21" s="597"/>
      <c r="AJ21" s="597"/>
      <c r="AK21" s="597"/>
      <c r="AL21" s="598">
        <v>0.1</v>
      </c>
      <c r="AM21" s="599"/>
      <c r="AN21" s="599"/>
      <c r="AO21" s="600"/>
      <c r="AP21" s="610" t="s">
        <v>256</v>
      </c>
      <c r="AQ21" s="611"/>
      <c r="AR21" s="611"/>
      <c r="AS21" s="611"/>
      <c r="AT21" s="611"/>
      <c r="AU21" s="611"/>
      <c r="AV21" s="611"/>
      <c r="AW21" s="611"/>
      <c r="AX21" s="611"/>
      <c r="AY21" s="611"/>
      <c r="AZ21" s="611"/>
      <c r="BA21" s="611"/>
      <c r="BB21" s="611"/>
      <c r="BC21" s="611"/>
      <c r="BD21" s="611"/>
      <c r="BE21" s="611"/>
      <c r="BF21" s="612"/>
      <c r="BG21" s="593">
        <v>4194</v>
      </c>
      <c r="BH21" s="594"/>
      <c r="BI21" s="594"/>
      <c r="BJ21" s="594"/>
      <c r="BK21" s="594"/>
      <c r="BL21" s="594"/>
      <c r="BM21" s="594"/>
      <c r="BN21" s="595"/>
      <c r="BO21" s="596">
        <v>0</v>
      </c>
      <c r="BP21" s="596"/>
      <c r="BQ21" s="596"/>
      <c r="BR21" s="596"/>
      <c r="BS21" s="602" t="s">
        <v>109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257</v>
      </c>
      <c r="C22" s="591"/>
      <c r="D22" s="591"/>
      <c r="E22" s="591"/>
      <c r="F22" s="591"/>
      <c r="G22" s="591"/>
      <c r="H22" s="591"/>
      <c r="I22" s="591"/>
      <c r="J22" s="591"/>
      <c r="K22" s="591"/>
      <c r="L22" s="591"/>
      <c r="M22" s="591"/>
      <c r="N22" s="591"/>
      <c r="O22" s="591"/>
      <c r="P22" s="591"/>
      <c r="Q22" s="592"/>
      <c r="R22" s="593">
        <v>651439</v>
      </c>
      <c r="S22" s="594"/>
      <c r="T22" s="594"/>
      <c r="U22" s="594"/>
      <c r="V22" s="594"/>
      <c r="W22" s="594"/>
      <c r="X22" s="594"/>
      <c r="Y22" s="595"/>
      <c r="Z22" s="596">
        <v>1.5</v>
      </c>
      <c r="AA22" s="596"/>
      <c r="AB22" s="596"/>
      <c r="AC22" s="596"/>
      <c r="AD22" s="597" t="s">
        <v>109</v>
      </c>
      <c r="AE22" s="597"/>
      <c r="AF22" s="597"/>
      <c r="AG22" s="597"/>
      <c r="AH22" s="597"/>
      <c r="AI22" s="597"/>
      <c r="AJ22" s="597"/>
      <c r="AK22" s="597"/>
      <c r="AL22" s="598" t="s">
        <v>109</v>
      </c>
      <c r="AM22" s="599"/>
      <c r="AN22" s="599"/>
      <c r="AO22" s="600"/>
      <c r="AP22" s="610" t="s">
        <v>258</v>
      </c>
      <c r="AQ22" s="611"/>
      <c r="AR22" s="611"/>
      <c r="AS22" s="611"/>
      <c r="AT22" s="611"/>
      <c r="AU22" s="611"/>
      <c r="AV22" s="611"/>
      <c r="AW22" s="611"/>
      <c r="AX22" s="611"/>
      <c r="AY22" s="611"/>
      <c r="AZ22" s="611"/>
      <c r="BA22" s="611"/>
      <c r="BB22" s="611"/>
      <c r="BC22" s="611"/>
      <c r="BD22" s="611"/>
      <c r="BE22" s="611"/>
      <c r="BF22" s="612"/>
      <c r="BG22" s="593" t="s">
        <v>109</v>
      </c>
      <c r="BH22" s="594"/>
      <c r="BI22" s="594"/>
      <c r="BJ22" s="594"/>
      <c r="BK22" s="594"/>
      <c r="BL22" s="594"/>
      <c r="BM22" s="594"/>
      <c r="BN22" s="595"/>
      <c r="BO22" s="596" t="s">
        <v>109</v>
      </c>
      <c r="BP22" s="596"/>
      <c r="BQ22" s="596"/>
      <c r="BR22" s="596"/>
      <c r="BS22" s="602" t="s">
        <v>109</v>
      </c>
      <c r="BT22" s="594"/>
      <c r="BU22" s="594"/>
      <c r="BV22" s="594"/>
      <c r="BW22" s="594"/>
      <c r="BX22" s="594"/>
      <c r="BY22" s="594"/>
      <c r="BZ22" s="594"/>
      <c r="CA22" s="594"/>
      <c r="CB22" s="603"/>
      <c r="CD22" s="575" t="s">
        <v>259</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260</v>
      </c>
      <c r="C23" s="591"/>
      <c r="D23" s="591"/>
      <c r="E23" s="591"/>
      <c r="F23" s="591"/>
      <c r="G23" s="591"/>
      <c r="H23" s="591"/>
      <c r="I23" s="591"/>
      <c r="J23" s="591"/>
      <c r="K23" s="591"/>
      <c r="L23" s="591"/>
      <c r="M23" s="591"/>
      <c r="N23" s="591"/>
      <c r="O23" s="591"/>
      <c r="P23" s="591"/>
      <c r="Q23" s="592"/>
      <c r="R23" s="593">
        <v>693577</v>
      </c>
      <c r="S23" s="594"/>
      <c r="T23" s="594"/>
      <c r="U23" s="594"/>
      <c r="V23" s="594"/>
      <c r="W23" s="594"/>
      <c r="X23" s="594"/>
      <c r="Y23" s="595"/>
      <c r="Z23" s="596">
        <v>1.6</v>
      </c>
      <c r="AA23" s="596"/>
      <c r="AB23" s="596"/>
      <c r="AC23" s="596"/>
      <c r="AD23" s="597">
        <v>163658</v>
      </c>
      <c r="AE23" s="597"/>
      <c r="AF23" s="597"/>
      <c r="AG23" s="597"/>
      <c r="AH23" s="597"/>
      <c r="AI23" s="597"/>
      <c r="AJ23" s="597"/>
      <c r="AK23" s="597"/>
      <c r="AL23" s="598">
        <v>0.7</v>
      </c>
      <c r="AM23" s="599"/>
      <c r="AN23" s="599"/>
      <c r="AO23" s="600"/>
      <c r="AP23" s="610" t="s">
        <v>261</v>
      </c>
      <c r="AQ23" s="611"/>
      <c r="AR23" s="611"/>
      <c r="AS23" s="611"/>
      <c r="AT23" s="611"/>
      <c r="AU23" s="611"/>
      <c r="AV23" s="611"/>
      <c r="AW23" s="611"/>
      <c r="AX23" s="611"/>
      <c r="AY23" s="611"/>
      <c r="AZ23" s="611"/>
      <c r="BA23" s="611"/>
      <c r="BB23" s="611"/>
      <c r="BC23" s="611"/>
      <c r="BD23" s="611"/>
      <c r="BE23" s="611"/>
      <c r="BF23" s="612"/>
      <c r="BG23" s="593">
        <v>250890</v>
      </c>
      <c r="BH23" s="594"/>
      <c r="BI23" s="594"/>
      <c r="BJ23" s="594"/>
      <c r="BK23" s="594"/>
      <c r="BL23" s="594"/>
      <c r="BM23" s="594"/>
      <c r="BN23" s="595"/>
      <c r="BO23" s="596">
        <v>2.2000000000000002</v>
      </c>
      <c r="BP23" s="596"/>
      <c r="BQ23" s="596"/>
      <c r="BR23" s="596"/>
      <c r="BS23" s="602" t="s">
        <v>109</v>
      </c>
      <c r="BT23" s="594"/>
      <c r="BU23" s="594"/>
      <c r="BV23" s="594"/>
      <c r="BW23" s="594"/>
      <c r="BX23" s="594"/>
      <c r="BY23" s="594"/>
      <c r="BZ23" s="594"/>
      <c r="CA23" s="594"/>
      <c r="CB23" s="603"/>
      <c r="CD23" s="575" t="s">
        <v>200</v>
      </c>
      <c r="CE23" s="576"/>
      <c r="CF23" s="576"/>
      <c r="CG23" s="576"/>
      <c r="CH23" s="576"/>
      <c r="CI23" s="576"/>
      <c r="CJ23" s="576"/>
      <c r="CK23" s="576"/>
      <c r="CL23" s="576"/>
      <c r="CM23" s="576"/>
      <c r="CN23" s="576"/>
      <c r="CO23" s="576"/>
      <c r="CP23" s="576"/>
      <c r="CQ23" s="577"/>
      <c r="CR23" s="575" t="s">
        <v>262</v>
      </c>
      <c r="CS23" s="576"/>
      <c r="CT23" s="576"/>
      <c r="CU23" s="576"/>
      <c r="CV23" s="576"/>
      <c r="CW23" s="576"/>
      <c r="CX23" s="576"/>
      <c r="CY23" s="577"/>
      <c r="CZ23" s="575" t="s">
        <v>263</v>
      </c>
      <c r="DA23" s="576"/>
      <c r="DB23" s="576"/>
      <c r="DC23" s="577"/>
      <c r="DD23" s="575" t="s">
        <v>264</v>
      </c>
      <c r="DE23" s="576"/>
      <c r="DF23" s="576"/>
      <c r="DG23" s="576"/>
      <c r="DH23" s="576"/>
      <c r="DI23" s="576"/>
      <c r="DJ23" s="576"/>
      <c r="DK23" s="577"/>
      <c r="DL23" s="616" t="s">
        <v>265</v>
      </c>
      <c r="DM23" s="617"/>
      <c r="DN23" s="617"/>
      <c r="DO23" s="617"/>
      <c r="DP23" s="617"/>
      <c r="DQ23" s="617"/>
      <c r="DR23" s="617"/>
      <c r="DS23" s="617"/>
      <c r="DT23" s="617"/>
      <c r="DU23" s="617"/>
      <c r="DV23" s="618"/>
      <c r="DW23" s="575" t="s">
        <v>266</v>
      </c>
      <c r="DX23" s="576"/>
      <c r="DY23" s="576"/>
      <c r="DZ23" s="576"/>
      <c r="EA23" s="576"/>
      <c r="EB23" s="576"/>
      <c r="EC23" s="577"/>
    </row>
    <row r="24" spans="2:133" ht="11.25" customHeight="1" x14ac:dyDescent="0.15">
      <c r="B24" s="590" t="s">
        <v>267</v>
      </c>
      <c r="C24" s="591"/>
      <c r="D24" s="591"/>
      <c r="E24" s="591"/>
      <c r="F24" s="591"/>
      <c r="G24" s="591"/>
      <c r="H24" s="591"/>
      <c r="I24" s="591"/>
      <c r="J24" s="591"/>
      <c r="K24" s="591"/>
      <c r="L24" s="591"/>
      <c r="M24" s="591"/>
      <c r="N24" s="591"/>
      <c r="O24" s="591"/>
      <c r="P24" s="591"/>
      <c r="Q24" s="592"/>
      <c r="R24" s="593">
        <v>526441</v>
      </c>
      <c r="S24" s="594"/>
      <c r="T24" s="594"/>
      <c r="U24" s="594"/>
      <c r="V24" s="594"/>
      <c r="W24" s="594"/>
      <c r="X24" s="594"/>
      <c r="Y24" s="595"/>
      <c r="Z24" s="596">
        <v>1.2</v>
      </c>
      <c r="AA24" s="596"/>
      <c r="AB24" s="596"/>
      <c r="AC24" s="596"/>
      <c r="AD24" s="597" t="s">
        <v>109</v>
      </c>
      <c r="AE24" s="597"/>
      <c r="AF24" s="597"/>
      <c r="AG24" s="597"/>
      <c r="AH24" s="597"/>
      <c r="AI24" s="597"/>
      <c r="AJ24" s="597"/>
      <c r="AK24" s="597"/>
      <c r="AL24" s="598" t="s">
        <v>109</v>
      </c>
      <c r="AM24" s="599"/>
      <c r="AN24" s="599"/>
      <c r="AO24" s="600"/>
      <c r="AP24" s="610" t="s">
        <v>268</v>
      </c>
      <c r="AQ24" s="611"/>
      <c r="AR24" s="611"/>
      <c r="AS24" s="611"/>
      <c r="AT24" s="611"/>
      <c r="AU24" s="611"/>
      <c r="AV24" s="611"/>
      <c r="AW24" s="611"/>
      <c r="AX24" s="611"/>
      <c r="AY24" s="611"/>
      <c r="AZ24" s="611"/>
      <c r="BA24" s="611"/>
      <c r="BB24" s="611"/>
      <c r="BC24" s="611"/>
      <c r="BD24" s="611"/>
      <c r="BE24" s="611"/>
      <c r="BF24" s="612"/>
      <c r="BG24" s="593" t="s">
        <v>109</v>
      </c>
      <c r="BH24" s="594"/>
      <c r="BI24" s="594"/>
      <c r="BJ24" s="594"/>
      <c r="BK24" s="594"/>
      <c r="BL24" s="594"/>
      <c r="BM24" s="594"/>
      <c r="BN24" s="595"/>
      <c r="BO24" s="596" t="s">
        <v>109</v>
      </c>
      <c r="BP24" s="596"/>
      <c r="BQ24" s="596"/>
      <c r="BR24" s="596"/>
      <c r="BS24" s="602" t="s">
        <v>109</v>
      </c>
      <c r="BT24" s="594"/>
      <c r="BU24" s="594"/>
      <c r="BV24" s="594"/>
      <c r="BW24" s="594"/>
      <c r="BX24" s="594"/>
      <c r="BY24" s="594"/>
      <c r="BZ24" s="594"/>
      <c r="CA24" s="594"/>
      <c r="CB24" s="603"/>
      <c r="CD24" s="604" t="s">
        <v>269</v>
      </c>
      <c r="CE24" s="605"/>
      <c r="CF24" s="605"/>
      <c r="CG24" s="605"/>
      <c r="CH24" s="605"/>
      <c r="CI24" s="605"/>
      <c r="CJ24" s="605"/>
      <c r="CK24" s="605"/>
      <c r="CL24" s="605"/>
      <c r="CM24" s="605"/>
      <c r="CN24" s="605"/>
      <c r="CO24" s="605"/>
      <c r="CP24" s="605"/>
      <c r="CQ24" s="606"/>
      <c r="CR24" s="582">
        <v>20808800</v>
      </c>
      <c r="CS24" s="583"/>
      <c r="CT24" s="583"/>
      <c r="CU24" s="583"/>
      <c r="CV24" s="583"/>
      <c r="CW24" s="583"/>
      <c r="CX24" s="583"/>
      <c r="CY24" s="584"/>
      <c r="CZ24" s="622">
        <v>48.4</v>
      </c>
      <c r="DA24" s="623"/>
      <c r="DB24" s="623"/>
      <c r="DC24" s="624"/>
      <c r="DD24" s="621">
        <v>14478713</v>
      </c>
      <c r="DE24" s="583"/>
      <c r="DF24" s="583"/>
      <c r="DG24" s="583"/>
      <c r="DH24" s="583"/>
      <c r="DI24" s="583"/>
      <c r="DJ24" s="583"/>
      <c r="DK24" s="584"/>
      <c r="DL24" s="621">
        <v>14115022</v>
      </c>
      <c r="DM24" s="583"/>
      <c r="DN24" s="583"/>
      <c r="DO24" s="583"/>
      <c r="DP24" s="583"/>
      <c r="DQ24" s="583"/>
      <c r="DR24" s="583"/>
      <c r="DS24" s="583"/>
      <c r="DT24" s="583"/>
      <c r="DU24" s="583"/>
      <c r="DV24" s="584"/>
      <c r="DW24" s="587">
        <v>55.7</v>
      </c>
      <c r="DX24" s="588"/>
      <c r="DY24" s="588"/>
      <c r="DZ24" s="588"/>
      <c r="EA24" s="588"/>
      <c r="EB24" s="588"/>
      <c r="EC24" s="589"/>
    </row>
    <row r="25" spans="2:133" ht="11.25" customHeight="1" x14ac:dyDescent="0.15">
      <c r="B25" s="590" t="s">
        <v>270</v>
      </c>
      <c r="C25" s="591"/>
      <c r="D25" s="591"/>
      <c r="E25" s="591"/>
      <c r="F25" s="591"/>
      <c r="G25" s="591"/>
      <c r="H25" s="591"/>
      <c r="I25" s="591"/>
      <c r="J25" s="591"/>
      <c r="K25" s="591"/>
      <c r="L25" s="591"/>
      <c r="M25" s="591"/>
      <c r="N25" s="591"/>
      <c r="O25" s="591"/>
      <c r="P25" s="591"/>
      <c r="Q25" s="592"/>
      <c r="R25" s="593">
        <v>5611190</v>
      </c>
      <c r="S25" s="594"/>
      <c r="T25" s="594"/>
      <c r="U25" s="594"/>
      <c r="V25" s="594"/>
      <c r="W25" s="594"/>
      <c r="X25" s="594"/>
      <c r="Y25" s="595"/>
      <c r="Z25" s="596">
        <v>12.8</v>
      </c>
      <c r="AA25" s="596"/>
      <c r="AB25" s="596"/>
      <c r="AC25" s="596"/>
      <c r="AD25" s="597" t="s">
        <v>109</v>
      </c>
      <c r="AE25" s="597"/>
      <c r="AF25" s="597"/>
      <c r="AG25" s="597"/>
      <c r="AH25" s="597"/>
      <c r="AI25" s="597"/>
      <c r="AJ25" s="597"/>
      <c r="AK25" s="597"/>
      <c r="AL25" s="598" t="s">
        <v>109</v>
      </c>
      <c r="AM25" s="599"/>
      <c r="AN25" s="599"/>
      <c r="AO25" s="600"/>
      <c r="AP25" s="610" t="s">
        <v>271</v>
      </c>
      <c r="AQ25" s="611"/>
      <c r="AR25" s="611"/>
      <c r="AS25" s="611"/>
      <c r="AT25" s="611"/>
      <c r="AU25" s="611"/>
      <c r="AV25" s="611"/>
      <c r="AW25" s="611"/>
      <c r="AX25" s="611"/>
      <c r="AY25" s="611"/>
      <c r="AZ25" s="611"/>
      <c r="BA25" s="611"/>
      <c r="BB25" s="611"/>
      <c r="BC25" s="611"/>
      <c r="BD25" s="611"/>
      <c r="BE25" s="611"/>
      <c r="BF25" s="612"/>
      <c r="BG25" s="593" t="s">
        <v>109</v>
      </c>
      <c r="BH25" s="594"/>
      <c r="BI25" s="594"/>
      <c r="BJ25" s="594"/>
      <c r="BK25" s="594"/>
      <c r="BL25" s="594"/>
      <c r="BM25" s="594"/>
      <c r="BN25" s="595"/>
      <c r="BO25" s="596" t="s">
        <v>109</v>
      </c>
      <c r="BP25" s="596"/>
      <c r="BQ25" s="596"/>
      <c r="BR25" s="596"/>
      <c r="BS25" s="602" t="s">
        <v>109</v>
      </c>
      <c r="BT25" s="594"/>
      <c r="BU25" s="594"/>
      <c r="BV25" s="594"/>
      <c r="BW25" s="594"/>
      <c r="BX25" s="594"/>
      <c r="BY25" s="594"/>
      <c r="BZ25" s="594"/>
      <c r="CA25" s="594"/>
      <c r="CB25" s="603"/>
      <c r="CD25" s="607" t="s">
        <v>272</v>
      </c>
      <c r="CE25" s="608"/>
      <c r="CF25" s="608"/>
      <c r="CG25" s="608"/>
      <c r="CH25" s="608"/>
      <c r="CI25" s="608"/>
      <c r="CJ25" s="608"/>
      <c r="CK25" s="608"/>
      <c r="CL25" s="608"/>
      <c r="CM25" s="608"/>
      <c r="CN25" s="608"/>
      <c r="CO25" s="608"/>
      <c r="CP25" s="608"/>
      <c r="CQ25" s="609"/>
      <c r="CR25" s="593">
        <v>6753036</v>
      </c>
      <c r="CS25" s="625"/>
      <c r="CT25" s="625"/>
      <c r="CU25" s="625"/>
      <c r="CV25" s="625"/>
      <c r="CW25" s="625"/>
      <c r="CX25" s="625"/>
      <c r="CY25" s="626"/>
      <c r="CZ25" s="627">
        <v>15.7</v>
      </c>
      <c r="DA25" s="628"/>
      <c r="DB25" s="628"/>
      <c r="DC25" s="629"/>
      <c r="DD25" s="602">
        <v>6206746</v>
      </c>
      <c r="DE25" s="625"/>
      <c r="DF25" s="625"/>
      <c r="DG25" s="625"/>
      <c r="DH25" s="625"/>
      <c r="DI25" s="625"/>
      <c r="DJ25" s="625"/>
      <c r="DK25" s="626"/>
      <c r="DL25" s="602">
        <v>5843485</v>
      </c>
      <c r="DM25" s="625"/>
      <c r="DN25" s="625"/>
      <c r="DO25" s="625"/>
      <c r="DP25" s="625"/>
      <c r="DQ25" s="625"/>
      <c r="DR25" s="625"/>
      <c r="DS25" s="625"/>
      <c r="DT25" s="625"/>
      <c r="DU25" s="625"/>
      <c r="DV25" s="626"/>
      <c r="DW25" s="598">
        <v>23.1</v>
      </c>
      <c r="DX25" s="619"/>
      <c r="DY25" s="619"/>
      <c r="DZ25" s="619"/>
      <c r="EA25" s="619"/>
      <c r="EB25" s="619"/>
      <c r="EC25" s="620"/>
    </row>
    <row r="26" spans="2:133" ht="11.25" customHeight="1" x14ac:dyDescent="0.15">
      <c r="B26" s="630" t="s">
        <v>273</v>
      </c>
      <c r="C26" s="631"/>
      <c r="D26" s="631"/>
      <c r="E26" s="631"/>
      <c r="F26" s="631"/>
      <c r="G26" s="631"/>
      <c r="H26" s="631"/>
      <c r="I26" s="631"/>
      <c r="J26" s="631"/>
      <c r="K26" s="631"/>
      <c r="L26" s="631"/>
      <c r="M26" s="631"/>
      <c r="N26" s="631"/>
      <c r="O26" s="631"/>
      <c r="P26" s="631"/>
      <c r="Q26" s="632"/>
      <c r="R26" s="593">
        <v>19939</v>
      </c>
      <c r="S26" s="594"/>
      <c r="T26" s="594"/>
      <c r="U26" s="594"/>
      <c r="V26" s="594"/>
      <c r="W26" s="594"/>
      <c r="X26" s="594"/>
      <c r="Y26" s="595"/>
      <c r="Z26" s="596">
        <v>0</v>
      </c>
      <c r="AA26" s="596"/>
      <c r="AB26" s="596"/>
      <c r="AC26" s="596"/>
      <c r="AD26" s="597">
        <v>19939</v>
      </c>
      <c r="AE26" s="597"/>
      <c r="AF26" s="597"/>
      <c r="AG26" s="597"/>
      <c r="AH26" s="597"/>
      <c r="AI26" s="597"/>
      <c r="AJ26" s="597"/>
      <c r="AK26" s="597"/>
      <c r="AL26" s="598">
        <v>0.1</v>
      </c>
      <c r="AM26" s="599"/>
      <c r="AN26" s="599"/>
      <c r="AO26" s="600"/>
      <c r="AP26" s="610" t="s">
        <v>274</v>
      </c>
      <c r="AQ26" s="633"/>
      <c r="AR26" s="633"/>
      <c r="AS26" s="633"/>
      <c r="AT26" s="633"/>
      <c r="AU26" s="633"/>
      <c r="AV26" s="633"/>
      <c r="AW26" s="633"/>
      <c r="AX26" s="633"/>
      <c r="AY26" s="633"/>
      <c r="AZ26" s="633"/>
      <c r="BA26" s="633"/>
      <c r="BB26" s="633"/>
      <c r="BC26" s="633"/>
      <c r="BD26" s="633"/>
      <c r="BE26" s="633"/>
      <c r="BF26" s="612"/>
      <c r="BG26" s="593" t="s">
        <v>109</v>
      </c>
      <c r="BH26" s="594"/>
      <c r="BI26" s="594"/>
      <c r="BJ26" s="594"/>
      <c r="BK26" s="594"/>
      <c r="BL26" s="594"/>
      <c r="BM26" s="594"/>
      <c r="BN26" s="595"/>
      <c r="BO26" s="596" t="s">
        <v>109</v>
      </c>
      <c r="BP26" s="596"/>
      <c r="BQ26" s="596"/>
      <c r="BR26" s="596"/>
      <c r="BS26" s="602" t="s">
        <v>109</v>
      </c>
      <c r="BT26" s="594"/>
      <c r="BU26" s="594"/>
      <c r="BV26" s="594"/>
      <c r="BW26" s="594"/>
      <c r="BX26" s="594"/>
      <c r="BY26" s="594"/>
      <c r="BZ26" s="594"/>
      <c r="CA26" s="594"/>
      <c r="CB26" s="603"/>
      <c r="CD26" s="607" t="s">
        <v>275</v>
      </c>
      <c r="CE26" s="608"/>
      <c r="CF26" s="608"/>
      <c r="CG26" s="608"/>
      <c r="CH26" s="608"/>
      <c r="CI26" s="608"/>
      <c r="CJ26" s="608"/>
      <c r="CK26" s="608"/>
      <c r="CL26" s="608"/>
      <c r="CM26" s="608"/>
      <c r="CN26" s="608"/>
      <c r="CO26" s="608"/>
      <c r="CP26" s="608"/>
      <c r="CQ26" s="609"/>
      <c r="CR26" s="593">
        <v>4025418</v>
      </c>
      <c r="CS26" s="594"/>
      <c r="CT26" s="594"/>
      <c r="CU26" s="594"/>
      <c r="CV26" s="594"/>
      <c r="CW26" s="594"/>
      <c r="CX26" s="594"/>
      <c r="CY26" s="595"/>
      <c r="CZ26" s="627">
        <v>9.4</v>
      </c>
      <c r="DA26" s="628"/>
      <c r="DB26" s="628"/>
      <c r="DC26" s="629"/>
      <c r="DD26" s="602">
        <v>3588288</v>
      </c>
      <c r="DE26" s="594"/>
      <c r="DF26" s="594"/>
      <c r="DG26" s="594"/>
      <c r="DH26" s="594"/>
      <c r="DI26" s="594"/>
      <c r="DJ26" s="594"/>
      <c r="DK26" s="595"/>
      <c r="DL26" s="602" t="s">
        <v>212</v>
      </c>
      <c r="DM26" s="594"/>
      <c r="DN26" s="594"/>
      <c r="DO26" s="594"/>
      <c r="DP26" s="594"/>
      <c r="DQ26" s="594"/>
      <c r="DR26" s="594"/>
      <c r="DS26" s="594"/>
      <c r="DT26" s="594"/>
      <c r="DU26" s="594"/>
      <c r="DV26" s="595"/>
      <c r="DW26" s="598" t="s">
        <v>212</v>
      </c>
      <c r="DX26" s="619"/>
      <c r="DY26" s="619"/>
      <c r="DZ26" s="619"/>
      <c r="EA26" s="619"/>
      <c r="EB26" s="619"/>
      <c r="EC26" s="620"/>
    </row>
    <row r="27" spans="2:133" ht="11.25" customHeight="1" x14ac:dyDescent="0.15">
      <c r="B27" s="590" t="s">
        <v>276</v>
      </c>
      <c r="C27" s="591"/>
      <c r="D27" s="591"/>
      <c r="E27" s="591"/>
      <c r="F27" s="591"/>
      <c r="G27" s="591"/>
      <c r="H27" s="591"/>
      <c r="I27" s="591"/>
      <c r="J27" s="591"/>
      <c r="K27" s="591"/>
      <c r="L27" s="591"/>
      <c r="M27" s="591"/>
      <c r="N27" s="591"/>
      <c r="O27" s="591"/>
      <c r="P27" s="591"/>
      <c r="Q27" s="592"/>
      <c r="R27" s="593">
        <v>3712569</v>
      </c>
      <c r="S27" s="594"/>
      <c r="T27" s="594"/>
      <c r="U27" s="594"/>
      <c r="V27" s="594"/>
      <c r="W27" s="594"/>
      <c r="X27" s="594"/>
      <c r="Y27" s="595"/>
      <c r="Z27" s="596">
        <v>8.4</v>
      </c>
      <c r="AA27" s="596"/>
      <c r="AB27" s="596"/>
      <c r="AC27" s="596"/>
      <c r="AD27" s="597" t="s">
        <v>109</v>
      </c>
      <c r="AE27" s="597"/>
      <c r="AF27" s="597"/>
      <c r="AG27" s="597"/>
      <c r="AH27" s="597"/>
      <c r="AI27" s="597"/>
      <c r="AJ27" s="597"/>
      <c r="AK27" s="597"/>
      <c r="AL27" s="598" t="s">
        <v>109</v>
      </c>
      <c r="AM27" s="599"/>
      <c r="AN27" s="599"/>
      <c r="AO27" s="600"/>
      <c r="AP27" s="590" t="s">
        <v>277</v>
      </c>
      <c r="AQ27" s="591"/>
      <c r="AR27" s="591"/>
      <c r="AS27" s="591"/>
      <c r="AT27" s="591"/>
      <c r="AU27" s="591"/>
      <c r="AV27" s="591"/>
      <c r="AW27" s="591"/>
      <c r="AX27" s="591"/>
      <c r="AY27" s="591"/>
      <c r="AZ27" s="591"/>
      <c r="BA27" s="591"/>
      <c r="BB27" s="591"/>
      <c r="BC27" s="591"/>
      <c r="BD27" s="591"/>
      <c r="BE27" s="591"/>
      <c r="BF27" s="592"/>
      <c r="BG27" s="593">
        <v>11615991</v>
      </c>
      <c r="BH27" s="594"/>
      <c r="BI27" s="594"/>
      <c r="BJ27" s="594"/>
      <c r="BK27" s="594"/>
      <c r="BL27" s="594"/>
      <c r="BM27" s="594"/>
      <c r="BN27" s="595"/>
      <c r="BO27" s="596">
        <v>100</v>
      </c>
      <c r="BP27" s="596"/>
      <c r="BQ27" s="596"/>
      <c r="BR27" s="596"/>
      <c r="BS27" s="602">
        <v>604595</v>
      </c>
      <c r="BT27" s="594"/>
      <c r="BU27" s="594"/>
      <c r="BV27" s="594"/>
      <c r="BW27" s="594"/>
      <c r="BX27" s="594"/>
      <c r="BY27" s="594"/>
      <c r="BZ27" s="594"/>
      <c r="CA27" s="594"/>
      <c r="CB27" s="603"/>
      <c r="CD27" s="607" t="s">
        <v>278</v>
      </c>
      <c r="CE27" s="608"/>
      <c r="CF27" s="608"/>
      <c r="CG27" s="608"/>
      <c r="CH27" s="608"/>
      <c r="CI27" s="608"/>
      <c r="CJ27" s="608"/>
      <c r="CK27" s="608"/>
      <c r="CL27" s="608"/>
      <c r="CM27" s="608"/>
      <c r="CN27" s="608"/>
      <c r="CO27" s="608"/>
      <c r="CP27" s="608"/>
      <c r="CQ27" s="609"/>
      <c r="CR27" s="593">
        <v>8306758</v>
      </c>
      <c r="CS27" s="625"/>
      <c r="CT27" s="625"/>
      <c r="CU27" s="625"/>
      <c r="CV27" s="625"/>
      <c r="CW27" s="625"/>
      <c r="CX27" s="625"/>
      <c r="CY27" s="626"/>
      <c r="CZ27" s="627">
        <v>19.3</v>
      </c>
      <c r="DA27" s="628"/>
      <c r="DB27" s="628"/>
      <c r="DC27" s="629"/>
      <c r="DD27" s="602">
        <v>2833977</v>
      </c>
      <c r="DE27" s="625"/>
      <c r="DF27" s="625"/>
      <c r="DG27" s="625"/>
      <c r="DH27" s="625"/>
      <c r="DI27" s="625"/>
      <c r="DJ27" s="625"/>
      <c r="DK27" s="626"/>
      <c r="DL27" s="602">
        <v>2833557</v>
      </c>
      <c r="DM27" s="625"/>
      <c r="DN27" s="625"/>
      <c r="DO27" s="625"/>
      <c r="DP27" s="625"/>
      <c r="DQ27" s="625"/>
      <c r="DR27" s="625"/>
      <c r="DS27" s="625"/>
      <c r="DT27" s="625"/>
      <c r="DU27" s="625"/>
      <c r="DV27" s="626"/>
      <c r="DW27" s="598">
        <v>11.2</v>
      </c>
      <c r="DX27" s="619"/>
      <c r="DY27" s="619"/>
      <c r="DZ27" s="619"/>
      <c r="EA27" s="619"/>
      <c r="EB27" s="619"/>
      <c r="EC27" s="620"/>
    </row>
    <row r="28" spans="2:133" ht="11.25" customHeight="1" x14ac:dyDescent="0.15">
      <c r="B28" s="590" t="s">
        <v>279</v>
      </c>
      <c r="C28" s="591"/>
      <c r="D28" s="591"/>
      <c r="E28" s="591"/>
      <c r="F28" s="591"/>
      <c r="G28" s="591"/>
      <c r="H28" s="591"/>
      <c r="I28" s="591"/>
      <c r="J28" s="591"/>
      <c r="K28" s="591"/>
      <c r="L28" s="591"/>
      <c r="M28" s="591"/>
      <c r="N28" s="591"/>
      <c r="O28" s="591"/>
      <c r="P28" s="591"/>
      <c r="Q28" s="592"/>
      <c r="R28" s="593">
        <v>422633</v>
      </c>
      <c r="S28" s="594"/>
      <c r="T28" s="594"/>
      <c r="U28" s="594"/>
      <c r="V28" s="594"/>
      <c r="W28" s="594"/>
      <c r="X28" s="594"/>
      <c r="Y28" s="595"/>
      <c r="Z28" s="596">
        <v>1</v>
      </c>
      <c r="AA28" s="596"/>
      <c r="AB28" s="596"/>
      <c r="AC28" s="596"/>
      <c r="AD28" s="597">
        <v>266338</v>
      </c>
      <c r="AE28" s="597"/>
      <c r="AF28" s="597"/>
      <c r="AG28" s="597"/>
      <c r="AH28" s="597"/>
      <c r="AI28" s="597"/>
      <c r="AJ28" s="597"/>
      <c r="AK28" s="597"/>
      <c r="AL28" s="598">
        <v>1.1000000000000001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280</v>
      </c>
      <c r="CE28" s="608"/>
      <c r="CF28" s="608"/>
      <c r="CG28" s="608"/>
      <c r="CH28" s="608"/>
      <c r="CI28" s="608"/>
      <c r="CJ28" s="608"/>
      <c r="CK28" s="608"/>
      <c r="CL28" s="608"/>
      <c r="CM28" s="608"/>
      <c r="CN28" s="608"/>
      <c r="CO28" s="608"/>
      <c r="CP28" s="608"/>
      <c r="CQ28" s="609"/>
      <c r="CR28" s="593">
        <v>5749006</v>
      </c>
      <c r="CS28" s="594"/>
      <c r="CT28" s="594"/>
      <c r="CU28" s="594"/>
      <c r="CV28" s="594"/>
      <c r="CW28" s="594"/>
      <c r="CX28" s="594"/>
      <c r="CY28" s="595"/>
      <c r="CZ28" s="627">
        <v>13.4</v>
      </c>
      <c r="DA28" s="628"/>
      <c r="DB28" s="628"/>
      <c r="DC28" s="629"/>
      <c r="DD28" s="602">
        <v>5437990</v>
      </c>
      <c r="DE28" s="594"/>
      <c r="DF28" s="594"/>
      <c r="DG28" s="594"/>
      <c r="DH28" s="594"/>
      <c r="DI28" s="594"/>
      <c r="DJ28" s="594"/>
      <c r="DK28" s="595"/>
      <c r="DL28" s="602">
        <v>5437980</v>
      </c>
      <c r="DM28" s="594"/>
      <c r="DN28" s="594"/>
      <c r="DO28" s="594"/>
      <c r="DP28" s="594"/>
      <c r="DQ28" s="594"/>
      <c r="DR28" s="594"/>
      <c r="DS28" s="594"/>
      <c r="DT28" s="594"/>
      <c r="DU28" s="594"/>
      <c r="DV28" s="595"/>
      <c r="DW28" s="598">
        <v>21.5</v>
      </c>
      <c r="DX28" s="619"/>
      <c r="DY28" s="619"/>
      <c r="DZ28" s="619"/>
      <c r="EA28" s="619"/>
      <c r="EB28" s="619"/>
      <c r="EC28" s="620"/>
    </row>
    <row r="29" spans="2:133" ht="11.25" customHeight="1" x14ac:dyDescent="0.15">
      <c r="B29" s="590" t="s">
        <v>281</v>
      </c>
      <c r="C29" s="591"/>
      <c r="D29" s="591"/>
      <c r="E29" s="591"/>
      <c r="F29" s="591"/>
      <c r="G29" s="591"/>
      <c r="H29" s="591"/>
      <c r="I29" s="591"/>
      <c r="J29" s="591"/>
      <c r="K29" s="591"/>
      <c r="L29" s="591"/>
      <c r="M29" s="591"/>
      <c r="N29" s="591"/>
      <c r="O29" s="591"/>
      <c r="P29" s="591"/>
      <c r="Q29" s="592"/>
      <c r="R29" s="593">
        <v>132641</v>
      </c>
      <c r="S29" s="594"/>
      <c r="T29" s="594"/>
      <c r="U29" s="594"/>
      <c r="V29" s="594"/>
      <c r="W29" s="594"/>
      <c r="X29" s="594"/>
      <c r="Y29" s="595"/>
      <c r="Z29" s="596">
        <v>0.3</v>
      </c>
      <c r="AA29" s="596"/>
      <c r="AB29" s="596"/>
      <c r="AC29" s="596"/>
      <c r="AD29" s="597" t="s">
        <v>109</v>
      </c>
      <c r="AE29" s="597"/>
      <c r="AF29" s="597"/>
      <c r="AG29" s="597"/>
      <c r="AH29" s="597"/>
      <c r="AI29" s="597"/>
      <c r="AJ29" s="597"/>
      <c r="AK29" s="597"/>
      <c r="AL29" s="598" t="s">
        <v>109</v>
      </c>
      <c r="AM29" s="599"/>
      <c r="AN29" s="599"/>
      <c r="AO29" s="600"/>
      <c r="AP29" s="572" t="s">
        <v>200</v>
      </c>
      <c r="AQ29" s="573"/>
      <c r="AR29" s="573"/>
      <c r="AS29" s="573"/>
      <c r="AT29" s="573"/>
      <c r="AU29" s="573"/>
      <c r="AV29" s="573"/>
      <c r="AW29" s="573"/>
      <c r="AX29" s="573"/>
      <c r="AY29" s="573"/>
      <c r="AZ29" s="573"/>
      <c r="BA29" s="573"/>
      <c r="BB29" s="573"/>
      <c r="BC29" s="573"/>
      <c r="BD29" s="573"/>
      <c r="BE29" s="573"/>
      <c r="BF29" s="574"/>
      <c r="BG29" s="572" t="s">
        <v>282</v>
      </c>
      <c r="BH29" s="634"/>
      <c r="BI29" s="634"/>
      <c r="BJ29" s="634"/>
      <c r="BK29" s="634"/>
      <c r="BL29" s="634"/>
      <c r="BM29" s="634"/>
      <c r="BN29" s="634"/>
      <c r="BO29" s="634"/>
      <c r="BP29" s="634"/>
      <c r="BQ29" s="635"/>
      <c r="BR29" s="572" t="s">
        <v>283</v>
      </c>
      <c r="BS29" s="634"/>
      <c r="BT29" s="634"/>
      <c r="BU29" s="634"/>
      <c r="BV29" s="634"/>
      <c r="BW29" s="634"/>
      <c r="BX29" s="634"/>
      <c r="BY29" s="634"/>
      <c r="BZ29" s="634"/>
      <c r="CA29" s="634"/>
      <c r="CB29" s="635"/>
      <c r="CD29" s="654" t="s">
        <v>284</v>
      </c>
      <c r="CE29" s="655"/>
      <c r="CF29" s="607" t="s">
        <v>285</v>
      </c>
      <c r="CG29" s="608"/>
      <c r="CH29" s="608"/>
      <c r="CI29" s="608"/>
      <c r="CJ29" s="608"/>
      <c r="CK29" s="608"/>
      <c r="CL29" s="608"/>
      <c r="CM29" s="608"/>
      <c r="CN29" s="608"/>
      <c r="CO29" s="608"/>
      <c r="CP29" s="608"/>
      <c r="CQ29" s="609"/>
      <c r="CR29" s="593">
        <v>5748794</v>
      </c>
      <c r="CS29" s="625"/>
      <c r="CT29" s="625"/>
      <c r="CU29" s="625"/>
      <c r="CV29" s="625"/>
      <c r="CW29" s="625"/>
      <c r="CX29" s="625"/>
      <c r="CY29" s="626"/>
      <c r="CZ29" s="627">
        <v>13.4</v>
      </c>
      <c r="DA29" s="628"/>
      <c r="DB29" s="628"/>
      <c r="DC29" s="629"/>
      <c r="DD29" s="602">
        <v>5437778</v>
      </c>
      <c r="DE29" s="625"/>
      <c r="DF29" s="625"/>
      <c r="DG29" s="625"/>
      <c r="DH29" s="625"/>
      <c r="DI29" s="625"/>
      <c r="DJ29" s="625"/>
      <c r="DK29" s="626"/>
      <c r="DL29" s="602">
        <v>5437768</v>
      </c>
      <c r="DM29" s="625"/>
      <c r="DN29" s="625"/>
      <c r="DO29" s="625"/>
      <c r="DP29" s="625"/>
      <c r="DQ29" s="625"/>
      <c r="DR29" s="625"/>
      <c r="DS29" s="625"/>
      <c r="DT29" s="625"/>
      <c r="DU29" s="625"/>
      <c r="DV29" s="626"/>
      <c r="DW29" s="598">
        <v>21.5</v>
      </c>
      <c r="DX29" s="619"/>
      <c r="DY29" s="619"/>
      <c r="DZ29" s="619"/>
      <c r="EA29" s="619"/>
      <c r="EB29" s="619"/>
      <c r="EC29" s="620"/>
    </row>
    <row r="30" spans="2:133" ht="11.25" customHeight="1" x14ac:dyDescent="0.15">
      <c r="B30" s="590" t="s">
        <v>286</v>
      </c>
      <c r="C30" s="591"/>
      <c r="D30" s="591"/>
      <c r="E30" s="591"/>
      <c r="F30" s="591"/>
      <c r="G30" s="591"/>
      <c r="H30" s="591"/>
      <c r="I30" s="591"/>
      <c r="J30" s="591"/>
      <c r="K30" s="591"/>
      <c r="L30" s="591"/>
      <c r="M30" s="591"/>
      <c r="N30" s="591"/>
      <c r="O30" s="591"/>
      <c r="P30" s="591"/>
      <c r="Q30" s="592"/>
      <c r="R30" s="593">
        <v>666487</v>
      </c>
      <c r="S30" s="594"/>
      <c r="T30" s="594"/>
      <c r="U30" s="594"/>
      <c r="V30" s="594"/>
      <c r="W30" s="594"/>
      <c r="X30" s="594"/>
      <c r="Y30" s="595"/>
      <c r="Z30" s="596">
        <v>1.5</v>
      </c>
      <c r="AA30" s="596"/>
      <c r="AB30" s="596"/>
      <c r="AC30" s="596"/>
      <c r="AD30" s="597" t="s">
        <v>109</v>
      </c>
      <c r="AE30" s="597"/>
      <c r="AF30" s="597"/>
      <c r="AG30" s="597"/>
      <c r="AH30" s="597"/>
      <c r="AI30" s="597"/>
      <c r="AJ30" s="597"/>
      <c r="AK30" s="597"/>
      <c r="AL30" s="598" t="s">
        <v>109</v>
      </c>
      <c r="AM30" s="599"/>
      <c r="AN30" s="599"/>
      <c r="AO30" s="600"/>
      <c r="AP30" s="639" t="s">
        <v>287</v>
      </c>
      <c r="AQ30" s="640"/>
      <c r="AR30" s="640"/>
      <c r="AS30" s="640"/>
      <c r="AT30" s="645" t="s">
        <v>288</v>
      </c>
      <c r="AU30" s="182"/>
      <c r="AV30" s="182"/>
      <c r="AW30" s="182"/>
      <c r="AX30" s="579" t="s">
        <v>166</v>
      </c>
      <c r="AY30" s="580"/>
      <c r="AZ30" s="580"/>
      <c r="BA30" s="580"/>
      <c r="BB30" s="580"/>
      <c r="BC30" s="580"/>
      <c r="BD30" s="580"/>
      <c r="BE30" s="580"/>
      <c r="BF30" s="581"/>
      <c r="BG30" s="651">
        <v>99.3</v>
      </c>
      <c r="BH30" s="652"/>
      <c r="BI30" s="652"/>
      <c r="BJ30" s="652"/>
      <c r="BK30" s="652"/>
      <c r="BL30" s="652"/>
      <c r="BM30" s="588">
        <v>97.5</v>
      </c>
      <c r="BN30" s="652"/>
      <c r="BO30" s="652"/>
      <c r="BP30" s="652"/>
      <c r="BQ30" s="653"/>
      <c r="BR30" s="651">
        <v>99.2</v>
      </c>
      <c r="BS30" s="652"/>
      <c r="BT30" s="652"/>
      <c r="BU30" s="652"/>
      <c r="BV30" s="652"/>
      <c r="BW30" s="652"/>
      <c r="BX30" s="588">
        <v>97.1</v>
      </c>
      <c r="BY30" s="652"/>
      <c r="BZ30" s="652"/>
      <c r="CA30" s="652"/>
      <c r="CB30" s="653"/>
      <c r="CD30" s="656"/>
      <c r="CE30" s="657"/>
      <c r="CF30" s="607" t="s">
        <v>289</v>
      </c>
      <c r="CG30" s="608"/>
      <c r="CH30" s="608"/>
      <c r="CI30" s="608"/>
      <c r="CJ30" s="608"/>
      <c r="CK30" s="608"/>
      <c r="CL30" s="608"/>
      <c r="CM30" s="608"/>
      <c r="CN30" s="608"/>
      <c r="CO30" s="608"/>
      <c r="CP30" s="608"/>
      <c r="CQ30" s="609"/>
      <c r="CR30" s="593">
        <v>5154934</v>
      </c>
      <c r="CS30" s="594"/>
      <c r="CT30" s="594"/>
      <c r="CU30" s="594"/>
      <c r="CV30" s="594"/>
      <c r="CW30" s="594"/>
      <c r="CX30" s="594"/>
      <c r="CY30" s="595"/>
      <c r="CZ30" s="627">
        <v>12</v>
      </c>
      <c r="DA30" s="628"/>
      <c r="DB30" s="628"/>
      <c r="DC30" s="629"/>
      <c r="DD30" s="602">
        <v>4843918</v>
      </c>
      <c r="DE30" s="594"/>
      <c r="DF30" s="594"/>
      <c r="DG30" s="594"/>
      <c r="DH30" s="594"/>
      <c r="DI30" s="594"/>
      <c r="DJ30" s="594"/>
      <c r="DK30" s="595"/>
      <c r="DL30" s="602">
        <v>4843918</v>
      </c>
      <c r="DM30" s="594"/>
      <c r="DN30" s="594"/>
      <c r="DO30" s="594"/>
      <c r="DP30" s="594"/>
      <c r="DQ30" s="594"/>
      <c r="DR30" s="594"/>
      <c r="DS30" s="594"/>
      <c r="DT30" s="594"/>
      <c r="DU30" s="594"/>
      <c r="DV30" s="595"/>
      <c r="DW30" s="598">
        <v>19.100000000000001</v>
      </c>
      <c r="DX30" s="619"/>
      <c r="DY30" s="619"/>
      <c r="DZ30" s="619"/>
      <c r="EA30" s="619"/>
      <c r="EB30" s="619"/>
      <c r="EC30" s="620"/>
    </row>
    <row r="31" spans="2:133" ht="11.25" customHeight="1" x14ac:dyDescent="0.15">
      <c r="B31" s="590" t="s">
        <v>290</v>
      </c>
      <c r="C31" s="591"/>
      <c r="D31" s="591"/>
      <c r="E31" s="591"/>
      <c r="F31" s="591"/>
      <c r="G31" s="591"/>
      <c r="H31" s="591"/>
      <c r="I31" s="591"/>
      <c r="J31" s="591"/>
      <c r="K31" s="591"/>
      <c r="L31" s="591"/>
      <c r="M31" s="591"/>
      <c r="N31" s="591"/>
      <c r="O31" s="591"/>
      <c r="P31" s="591"/>
      <c r="Q31" s="592"/>
      <c r="R31" s="593">
        <v>1399301</v>
      </c>
      <c r="S31" s="594"/>
      <c r="T31" s="594"/>
      <c r="U31" s="594"/>
      <c r="V31" s="594"/>
      <c r="W31" s="594"/>
      <c r="X31" s="594"/>
      <c r="Y31" s="595"/>
      <c r="Z31" s="596">
        <v>3.2</v>
      </c>
      <c r="AA31" s="596"/>
      <c r="AB31" s="596"/>
      <c r="AC31" s="596"/>
      <c r="AD31" s="597" t="s">
        <v>109</v>
      </c>
      <c r="AE31" s="597"/>
      <c r="AF31" s="597"/>
      <c r="AG31" s="597"/>
      <c r="AH31" s="597"/>
      <c r="AI31" s="597"/>
      <c r="AJ31" s="597"/>
      <c r="AK31" s="597"/>
      <c r="AL31" s="598" t="s">
        <v>109</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48">
        <v>99.1</v>
      </c>
      <c r="BH31" s="625"/>
      <c r="BI31" s="625"/>
      <c r="BJ31" s="625"/>
      <c r="BK31" s="625"/>
      <c r="BL31" s="625"/>
      <c r="BM31" s="599">
        <v>97.3</v>
      </c>
      <c r="BN31" s="649"/>
      <c r="BO31" s="649"/>
      <c r="BP31" s="649"/>
      <c r="BQ31" s="650"/>
      <c r="BR31" s="648">
        <v>99.1</v>
      </c>
      <c r="BS31" s="625"/>
      <c r="BT31" s="625"/>
      <c r="BU31" s="625"/>
      <c r="BV31" s="625"/>
      <c r="BW31" s="625"/>
      <c r="BX31" s="599">
        <v>96.7</v>
      </c>
      <c r="BY31" s="649"/>
      <c r="BZ31" s="649"/>
      <c r="CA31" s="649"/>
      <c r="CB31" s="650"/>
      <c r="CD31" s="656"/>
      <c r="CE31" s="657"/>
      <c r="CF31" s="607" t="s">
        <v>293</v>
      </c>
      <c r="CG31" s="608"/>
      <c r="CH31" s="608"/>
      <c r="CI31" s="608"/>
      <c r="CJ31" s="608"/>
      <c r="CK31" s="608"/>
      <c r="CL31" s="608"/>
      <c r="CM31" s="608"/>
      <c r="CN31" s="608"/>
      <c r="CO31" s="608"/>
      <c r="CP31" s="608"/>
      <c r="CQ31" s="609"/>
      <c r="CR31" s="593">
        <v>593860</v>
      </c>
      <c r="CS31" s="625"/>
      <c r="CT31" s="625"/>
      <c r="CU31" s="625"/>
      <c r="CV31" s="625"/>
      <c r="CW31" s="625"/>
      <c r="CX31" s="625"/>
      <c r="CY31" s="626"/>
      <c r="CZ31" s="627">
        <v>1.4</v>
      </c>
      <c r="DA31" s="628"/>
      <c r="DB31" s="628"/>
      <c r="DC31" s="629"/>
      <c r="DD31" s="602">
        <v>593860</v>
      </c>
      <c r="DE31" s="625"/>
      <c r="DF31" s="625"/>
      <c r="DG31" s="625"/>
      <c r="DH31" s="625"/>
      <c r="DI31" s="625"/>
      <c r="DJ31" s="625"/>
      <c r="DK31" s="626"/>
      <c r="DL31" s="602">
        <v>593850</v>
      </c>
      <c r="DM31" s="625"/>
      <c r="DN31" s="625"/>
      <c r="DO31" s="625"/>
      <c r="DP31" s="625"/>
      <c r="DQ31" s="625"/>
      <c r="DR31" s="625"/>
      <c r="DS31" s="625"/>
      <c r="DT31" s="625"/>
      <c r="DU31" s="625"/>
      <c r="DV31" s="626"/>
      <c r="DW31" s="598">
        <v>2.2999999999999998</v>
      </c>
      <c r="DX31" s="619"/>
      <c r="DY31" s="619"/>
      <c r="DZ31" s="619"/>
      <c r="EA31" s="619"/>
      <c r="EB31" s="619"/>
      <c r="EC31" s="620"/>
    </row>
    <row r="32" spans="2:133" ht="11.25" customHeight="1" x14ac:dyDescent="0.15">
      <c r="B32" s="590" t="s">
        <v>294</v>
      </c>
      <c r="C32" s="591"/>
      <c r="D32" s="591"/>
      <c r="E32" s="591"/>
      <c r="F32" s="591"/>
      <c r="G32" s="591"/>
      <c r="H32" s="591"/>
      <c r="I32" s="591"/>
      <c r="J32" s="591"/>
      <c r="K32" s="591"/>
      <c r="L32" s="591"/>
      <c r="M32" s="591"/>
      <c r="N32" s="591"/>
      <c r="O32" s="591"/>
      <c r="P32" s="591"/>
      <c r="Q32" s="592"/>
      <c r="R32" s="593">
        <v>414051</v>
      </c>
      <c r="S32" s="594"/>
      <c r="T32" s="594"/>
      <c r="U32" s="594"/>
      <c r="V32" s="594"/>
      <c r="W32" s="594"/>
      <c r="X32" s="594"/>
      <c r="Y32" s="595"/>
      <c r="Z32" s="596">
        <v>0.9</v>
      </c>
      <c r="AA32" s="596"/>
      <c r="AB32" s="596"/>
      <c r="AC32" s="596"/>
      <c r="AD32" s="597">
        <v>3088</v>
      </c>
      <c r="AE32" s="597"/>
      <c r="AF32" s="597"/>
      <c r="AG32" s="597"/>
      <c r="AH32" s="597"/>
      <c r="AI32" s="597"/>
      <c r="AJ32" s="597"/>
      <c r="AK32" s="597"/>
      <c r="AL32" s="598">
        <v>0</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99.4</v>
      </c>
      <c r="BH32" s="661"/>
      <c r="BI32" s="661"/>
      <c r="BJ32" s="661"/>
      <c r="BK32" s="661"/>
      <c r="BL32" s="661"/>
      <c r="BM32" s="662">
        <v>97.4</v>
      </c>
      <c r="BN32" s="661"/>
      <c r="BO32" s="661"/>
      <c r="BP32" s="661"/>
      <c r="BQ32" s="663"/>
      <c r="BR32" s="660">
        <v>99.2</v>
      </c>
      <c r="BS32" s="661"/>
      <c r="BT32" s="661"/>
      <c r="BU32" s="661"/>
      <c r="BV32" s="661"/>
      <c r="BW32" s="661"/>
      <c r="BX32" s="662">
        <v>97.2</v>
      </c>
      <c r="BY32" s="661"/>
      <c r="BZ32" s="661"/>
      <c r="CA32" s="661"/>
      <c r="CB32" s="663"/>
      <c r="CD32" s="658"/>
      <c r="CE32" s="659"/>
      <c r="CF32" s="607" t="s">
        <v>296</v>
      </c>
      <c r="CG32" s="608"/>
      <c r="CH32" s="608"/>
      <c r="CI32" s="608"/>
      <c r="CJ32" s="608"/>
      <c r="CK32" s="608"/>
      <c r="CL32" s="608"/>
      <c r="CM32" s="608"/>
      <c r="CN32" s="608"/>
      <c r="CO32" s="608"/>
      <c r="CP32" s="608"/>
      <c r="CQ32" s="609"/>
      <c r="CR32" s="593">
        <v>212</v>
      </c>
      <c r="CS32" s="594"/>
      <c r="CT32" s="594"/>
      <c r="CU32" s="594"/>
      <c r="CV32" s="594"/>
      <c r="CW32" s="594"/>
      <c r="CX32" s="594"/>
      <c r="CY32" s="595"/>
      <c r="CZ32" s="627">
        <v>0</v>
      </c>
      <c r="DA32" s="628"/>
      <c r="DB32" s="628"/>
      <c r="DC32" s="629"/>
      <c r="DD32" s="602">
        <v>212</v>
      </c>
      <c r="DE32" s="594"/>
      <c r="DF32" s="594"/>
      <c r="DG32" s="594"/>
      <c r="DH32" s="594"/>
      <c r="DI32" s="594"/>
      <c r="DJ32" s="594"/>
      <c r="DK32" s="595"/>
      <c r="DL32" s="602">
        <v>212</v>
      </c>
      <c r="DM32" s="594"/>
      <c r="DN32" s="594"/>
      <c r="DO32" s="594"/>
      <c r="DP32" s="594"/>
      <c r="DQ32" s="594"/>
      <c r="DR32" s="594"/>
      <c r="DS32" s="594"/>
      <c r="DT32" s="594"/>
      <c r="DU32" s="594"/>
      <c r="DV32" s="595"/>
      <c r="DW32" s="598">
        <v>0</v>
      </c>
      <c r="DX32" s="619"/>
      <c r="DY32" s="619"/>
      <c r="DZ32" s="619"/>
      <c r="EA32" s="619"/>
      <c r="EB32" s="619"/>
      <c r="EC32" s="620"/>
    </row>
    <row r="33" spans="2:133" ht="11.25" customHeight="1" x14ac:dyDescent="0.15">
      <c r="B33" s="590" t="s">
        <v>297</v>
      </c>
      <c r="C33" s="591"/>
      <c r="D33" s="591"/>
      <c r="E33" s="591"/>
      <c r="F33" s="591"/>
      <c r="G33" s="591"/>
      <c r="H33" s="591"/>
      <c r="I33" s="591"/>
      <c r="J33" s="591"/>
      <c r="K33" s="591"/>
      <c r="L33" s="591"/>
      <c r="M33" s="591"/>
      <c r="N33" s="591"/>
      <c r="O33" s="591"/>
      <c r="P33" s="591"/>
      <c r="Q33" s="592"/>
      <c r="R33" s="593">
        <v>4608700</v>
      </c>
      <c r="S33" s="594"/>
      <c r="T33" s="594"/>
      <c r="U33" s="594"/>
      <c r="V33" s="594"/>
      <c r="W33" s="594"/>
      <c r="X33" s="594"/>
      <c r="Y33" s="595"/>
      <c r="Z33" s="596">
        <v>10.5</v>
      </c>
      <c r="AA33" s="596"/>
      <c r="AB33" s="596"/>
      <c r="AC33" s="596"/>
      <c r="AD33" s="597" t="s">
        <v>109</v>
      </c>
      <c r="AE33" s="597"/>
      <c r="AF33" s="597"/>
      <c r="AG33" s="597"/>
      <c r="AH33" s="597"/>
      <c r="AI33" s="597"/>
      <c r="AJ33" s="597"/>
      <c r="AK33" s="597"/>
      <c r="AL33" s="598" t="s">
        <v>109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14713475</v>
      </c>
      <c r="CS33" s="625"/>
      <c r="CT33" s="625"/>
      <c r="CU33" s="625"/>
      <c r="CV33" s="625"/>
      <c r="CW33" s="625"/>
      <c r="CX33" s="625"/>
      <c r="CY33" s="626"/>
      <c r="CZ33" s="627">
        <v>34.200000000000003</v>
      </c>
      <c r="DA33" s="628"/>
      <c r="DB33" s="628"/>
      <c r="DC33" s="629"/>
      <c r="DD33" s="602">
        <v>11291466</v>
      </c>
      <c r="DE33" s="625"/>
      <c r="DF33" s="625"/>
      <c r="DG33" s="625"/>
      <c r="DH33" s="625"/>
      <c r="DI33" s="625"/>
      <c r="DJ33" s="625"/>
      <c r="DK33" s="626"/>
      <c r="DL33" s="602">
        <v>9586931</v>
      </c>
      <c r="DM33" s="625"/>
      <c r="DN33" s="625"/>
      <c r="DO33" s="625"/>
      <c r="DP33" s="625"/>
      <c r="DQ33" s="625"/>
      <c r="DR33" s="625"/>
      <c r="DS33" s="625"/>
      <c r="DT33" s="625"/>
      <c r="DU33" s="625"/>
      <c r="DV33" s="626"/>
      <c r="DW33" s="598">
        <v>37.799999999999997</v>
      </c>
      <c r="DX33" s="619"/>
      <c r="DY33" s="619"/>
      <c r="DZ33" s="619"/>
      <c r="EA33" s="619"/>
      <c r="EB33" s="619"/>
      <c r="EC33" s="620"/>
    </row>
    <row r="34" spans="2:133" ht="11.25" customHeight="1" x14ac:dyDescent="0.15">
      <c r="B34" s="590" t="s">
        <v>299</v>
      </c>
      <c r="C34" s="591"/>
      <c r="D34" s="591"/>
      <c r="E34" s="591"/>
      <c r="F34" s="591"/>
      <c r="G34" s="591"/>
      <c r="H34" s="591"/>
      <c r="I34" s="591"/>
      <c r="J34" s="591"/>
      <c r="K34" s="591"/>
      <c r="L34" s="591"/>
      <c r="M34" s="591"/>
      <c r="N34" s="591"/>
      <c r="O34" s="591"/>
      <c r="P34" s="591"/>
      <c r="Q34" s="592"/>
      <c r="R34" s="593" t="s">
        <v>109</v>
      </c>
      <c r="S34" s="594"/>
      <c r="T34" s="594"/>
      <c r="U34" s="594"/>
      <c r="V34" s="594"/>
      <c r="W34" s="594"/>
      <c r="X34" s="594"/>
      <c r="Y34" s="595"/>
      <c r="Z34" s="596" t="s">
        <v>109</v>
      </c>
      <c r="AA34" s="596"/>
      <c r="AB34" s="596"/>
      <c r="AC34" s="596"/>
      <c r="AD34" s="597" t="s">
        <v>109</v>
      </c>
      <c r="AE34" s="597"/>
      <c r="AF34" s="597"/>
      <c r="AG34" s="597"/>
      <c r="AH34" s="597"/>
      <c r="AI34" s="597"/>
      <c r="AJ34" s="597"/>
      <c r="AK34" s="597"/>
      <c r="AL34" s="598" t="s">
        <v>109</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5258717</v>
      </c>
      <c r="CS34" s="594"/>
      <c r="CT34" s="594"/>
      <c r="CU34" s="594"/>
      <c r="CV34" s="594"/>
      <c r="CW34" s="594"/>
      <c r="CX34" s="594"/>
      <c r="CY34" s="595"/>
      <c r="CZ34" s="627">
        <v>12.2</v>
      </c>
      <c r="DA34" s="628"/>
      <c r="DB34" s="628"/>
      <c r="DC34" s="629"/>
      <c r="DD34" s="602">
        <v>3777166</v>
      </c>
      <c r="DE34" s="594"/>
      <c r="DF34" s="594"/>
      <c r="DG34" s="594"/>
      <c r="DH34" s="594"/>
      <c r="DI34" s="594"/>
      <c r="DJ34" s="594"/>
      <c r="DK34" s="595"/>
      <c r="DL34" s="602">
        <v>3312841</v>
      </c>
      <c r="DM34" s="594"/>
      <c r="DN34" s="594"/>
      <c r="DO34" s="594"/>
      <c r="DP34" s="594"/>
      <c r="DQ34" s="594"/>
      <c r="DR34" s="594"/>
      <c r="DS34" s="594"/>
      <c r="DT34" s="594"/>
      <c r="DU34" s="594"/>
      <c r="DV34" s="595"/>
      <c r="DW34" s="598">
        <v>13.1</v>
      </c>
      <c r="DX34" s="619"/>
      <c r="DY34" s="619"/>
      <c r="DZ34" s="619"/>
      <c r="EA34" s="619"/>
      <c r="EB34" s="619"/>
      <c r="EC34" s="620"/>
    </row>
    <row r="35" spans="2:133" ht="11.25" customHeight="1" x14ac:dyDescent="0.15">
      <c r="B35" s="590" t="s">
        <v>303</v>
      </c>
      <c r="C35" s="591"/>
      <c r="D35" s="591"/>
      <c r="E35" s="591"/>
      <c r="F35" s="591"/>
      <c r="G35" s="591"/>
      <c r="H35" s="591"/>
      <c r="I35" s="591"/>
      <c r="J35" s="591"/>
      <c r="K35" s="591"/>
      <c r="L35" s="591"/>
      <c r="M35" s="591"/>
      <c r="N35" s="591"/>
      <c r="O35" s="591"/>
      <c r="P35" s="591"/>
      <c r="Q35" s="592"/>
      <c r="R35" s="593">
        <v>1421000</v>
      </c>
      <c r="S35" s="594"/>
      <c r="T35" s="594"/>
      <c r="U35" s="594"/>
      <c r="V35" s="594"/>
      <c r="W35" s="594"/>
      <c r="X35" s="594"/>
      <c r="Y35" s="595"/>
      <c r="Z35" s="596">
        <v>3.2</v>
      </c>
      <c r="AA35" s="596"/>
      <c r="AB35" s="596"/>
      <c r="AC35" s="596"/>
      <c r="AD35" s="597" t="s">
        <v>109</v>
      </c>
      <c r="AE35" s="597"/>
      <c r="AF35" s="597"/>
      <c r="AG35" s="597"/>
      <c r="AH35" s="597"/>
      <c r="AI35" s="597"/>
      <c r="AJ35" s="597"/>
      <c r="AK35" s="597"/>
      <c r="AL35" s="598" t="s">
        <v>109</v>
      </c>
      <c r="AM35" s="599"/>
      <c r="AN35" s="599"/>
      <c r="AO35" s="600"/>
      <c r="AP35" s="186"/>
      <c r="AQ35" s="604" t="s">
        <v>304</v>
      </c>
      <c r="AR35" s="605"/>
      <c r="AS35" s="605"/>
      <c r="AT35" s="605"/>
      <c r="AU35" s="605"/>
      <c r="AV35" s="605"/>
      <c r="AW35" s="605"/>
      <c r="AX35" s="605"/>
      <c r="AY35" s="606"/>
      <c r="AZ35" s="582">
        <v>5945657</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v>40036</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377937</v>
      </c>
      <c r="CS35" s="625"/>
      <c r="CT35" s="625"/>
      <c r="CU35" s="625"/>
      <c r="CV35" s="625"/>
      <c r="CW35" s="625"/>
      <c r="CX35" s="625"/>
      <c r="CY35" s="626"/>
      <c r="CZ35" s="627">
        <v>0.9</v>
      </c>
      <c r="DA35" s="628"/>
      <c r="DB35" s="628"/>
      <c r="DC35" s="629"/>
      <c r="DD35" s="602">
        <v>301471</v>
      </c>
      <c r="DE35" s="625"/>
      <c r="DF35" s="625"/>
      <c r="DG35" s="625"/>
      <c r="DH35" s="625"/>
      <c r="DI35" s="625"/>
      <c r="DJ35" s="625"/>
      <c r="DK35" s="626"/>
      <c r="DL35" s="602">
        <v>300322</v>
      </c>
      <c r="DM35" s="625"/>
      <c r="DN35" s="625"/>
      <c r="DO35" s="625"/>
      <c r="DP35" s="625"/>
      <c r="DQ35" s="625"/>
      <c r="DR35" s="625"/>
      <c r="DS35" s="625"/>
      <c r="DT35" s="625"/>
      <c r="DU35" s="625"/>
      <c r="DV35" s="626"/>
      <c r="DW35" s="598">
        <v>1.2</v>
      </c>
      <c r="DX35" s="619"/>
      <c r="DY35" s="619"/>
      <c r="DZ35" s="619"/>
      <c r="EA35" s="619"/>
      <c r="EB35" s="619"/>
      <c r="EC35" s="620"/>
    </row>
    <row r="36" spans="2:133" ht="11.25" customHeight="1" x14ac:dyDescent="0.15">
      <c r="B36" s="636" t="s">
        <v>307</v>
      </c>
      <c r="C36" s="637"/>
      <c r="D36" s="637"/>
      <c r="E36" s="637"/>
      <c r="F36" s="637"/>
      <c r="G36" s="637"/>
      <c r="H36" s="637"/>
      <c r="I36" s="637"/>
      <c r="J36" s="637"/>
      <c r="K36" s="637"/>
      <c r="L36" s="637"/>
      <c r="M36" s="637"/>
      <c r="N36" s="637"/>
      <c r="O36" s="637"/>
      <c r="P36" s="637"/>
      <c r="Q36" s="638"/>
      <c r="R36" s="665">
        <v>43997192</v>
      </c>
      <c r="S36" s="666"/>
      <c r="T36" s="666"/>
      <c r="U36" s="666"/>
      <c r="V36" s="666"/>
      <c r="W36" s="666"/>
      <c r="X36" s="666"/>
      <c r="Y36" s="667"/>
      <c r="Z36" s="668">
        <v>100</v>
      </c>
      <c r="AA36" s="668"/>
      <c r="AB36" s="668"/>
      <c r="AC36" s="668"/>
      <c r="AD36" s="669">
        <v>23920106</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1452465</v>
      </c>
      <c r="BA36" s="594"/>
      <c r="BB36" s="594"/>
      <c r="BC36" s="594"/>
      <c r="BD36" s="625"/>
      <c r="BE36" s="625"/>
      <c r="BF36" s="650"/>
      <c r="BG36" s="607" t="s">
        <v>309</v>
      </c>
      <c r="BH36" s="608"/>
      <c r="BI36" s="608"/>
      <c r="BJ36" s="608"/>
      <c r="BK36" s="608"/>
      <c r="BL36" s="608"/>
      <c r="BM36" s="608"/>
      <c r="BN36" s="608"/>
      <c r="BO36" s="608"/>
      <c r="BP36" s="608"/>
      <c r="BQ36" s="608"/>
      <c r="BR36" s="608"/>
      <c r="BS36" s="608"/>
      <c r="BT36" s="608"/>
      <c r="BU36" s="609"/>
      <c r="BV36" s="593">
        <v>-78726</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4103600</v>
      </c>
      <c r="CS36" s="594"/>
      <c r="CT36" s="594"/>
      <c r="CU36" s="594"/>
      <c r="CV36" s="594"/>
      <c r="CW36" s="594"/>
      <c r="CX36" s="594"/>
      <c r="CY36" s="595"/>
      <c r="CZ36" s="627">
        <v>9.5</v>
      </c>
      <c r="DA36" s="628"/>
      <c r="DB36" s="628"/>
      <c r="DC36" s="629"/>
      <c r="DD36" s="602">
        <v>3414095</v>
      </c>
      <c r="DE36" s="594"/>
      <c r="DF36" s="594"/>
      <c r="DG36" s="594"/>
      <c r="DH36" s="594"/>
      <c r="DI36" s="594"/>
      <c r="DJ36" s="594"/>
      <c r="DK36" s="595"/>
      <c r="DL36" s="602">
        <v>2914544</v>
      </c>
      <c r="DM36" s="594"/>
      <c r="DN36" s="594"/>
      <c r="DO36" s="594"/>
      <c r="DP36" s="594"/>
      <c r="DQ36" s="594"/>
      <c r="DR36" s="594"/>
      <c r="DS36" s="594"/>
      <c r="DT36" s="594"/>
      <c r="DU36" s="594"/>
      <c r="DV36" s="595"/>
      <c r="DW36" s="598">
        <v>11.5</v>
      </c>
      <c r="DX36" s="619"/>
      <c r="DY36" s="619"/>
      <c r="DZ36" s="619"/>
      <c r="EA36" s="619"/>
      <c r="EB36" s="619"/>
      <c r="EC36" s="620"/>
    </row>
    <row r="37" spans="2:133" ht="11.25" customHeight="1" x14ac:dyDescent="0.15">
      <c r="AQ37" s="672" t="s">
        <v>311</v>
      </c>
      <c r="AR37" s="673"/>
      <c r="AS37" s="673"/>
      <c r="AT37" s="673"/>
      <c r="AU37" s="673"/>
      <c r="AV37" s="673"/>
      <c r="AW37" s="673"/>
      <c r="AX37" s="673"/>
      <c r="AY37" s="674"/>
      <c r="AZ37" s="593">
        <v>1140137</v>
      </c>
      <c r="BA37" s="594"/>
      <c r="BB37" s="594"/>
      <c r="BC37" s="594"/>
      <c r="BD37" s="625"/>
      <c r="BE37" s="625"/>
      <c r="BF37" s="650"/>
      <c r="BG37" s="607" t="s">
        <v>312</v>
      </c>
      <c r="BH37" s="608"/>
      <c r="BI37" s="608"/>
      <c r="BJ37" s="608"/>
      <c r="BK37" s="608"/>
      <c r="BL37" s="608"/>
      <c r="BM37" s="608"/>
      <c r="BN37" s="608"/>
      <c r="BO37" s="608"/>
      <c r="BP37" s="608"/>
      <c r="BQ37" s="608"/>
      <c r="BR37" s="608"/>
      <c r="BS37" s="608"/>
      <c r="BT37" s="608"/>
      <c r="BU37" s="609"/>
      <c r="BV37" s="593">
        <v>10527</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63866</v>
      </c>
      <c r="CS37" s="625"/>
      <c r="CT37" s="625"/>
      <c r="CU37" s="625"/>
      <c r="CV37" s="625"/>
      <c r="CW37" s="625"/>
      <c r="CX37" s="625"/>
      <c r="CY37" s="626"/>
      <c r="CZ37" s="627">
        <v>0.1</v>
      </c>
      <c r="DA37" s="628"/>
      <c r="DB37" s="628"/>
      <c r="DC37" s="629"/>
      <c r="DD37" s="602">
        <v>63866</v>
      </c>
      <c r="DE37" s="625"/>
      <c r="DF37" s="625"/>
      <c r="DG37" s="625"/>
      <c r="DH37" s="625"/>
      <c r="DI37" s="625"/>
      <c r="DJ37" s="625"/>
      <c r="DK37" s="626"/>
      <c r="DL37" s="602">
        <v>63866</v>
      </c>
      <c r="DM37" s="625"/>
      <c r="DN37" s="625"/>
      <c r="DO37" s="625"/>
      <c r="DP37" s="625"/>
      <c r="DQ37" s="625"/>
      <c r="DR37" s="625"/>
      <c r="DS37" s="625"/>
      <c r="DT37" s="625"/>
      <c r="DU37" s="625"/>
      <c r="DV37" s="626"/>
      <c r="DW37" s="598">
        <v>0.3</v>
      </c>
      <c r="DX37" s="619"/>
      <c r="DY37" s="619"/>
      <c r="DZ37" s="619"/>
      <c r="EA37" s="619"/>
      <c r="EB37" s="619"/>
      <c r="EC37" s="620"/>
    </row>
    <row r="38" spans="2:133" ht="11.25" customHeight="1" x14ac:dyDescent="0.15">
      <c r="AQ38" s="672" t="s">
        <v>314</v>
      </c>
      <c r="AR38" s="673"/>
      <c r="AS38" s="673"/>
      <c r="AT38" s="673"/>
      <c r="AU38" s="673"/>
      <c r="AV38" s="673"/>
      <c r="AW38" s="673"/>
      <c r="AX38" s="673"/>
      <c r="AY38" s="674"/>
      <c r="AZ38" s="593">
        <v>305178</v>
      </c>
      <c r="BA38" s="594"/>
      <c r="BB38" s="594"/>
      <c r="BC38" s="594"/>
      <c r="BD38" s="625"/>
      <c r="BE38" s="625"/>
      <c r="BF38" s="650"/>
      <c r="BG38" s="607" t="s">
        <v>315</v>
      </c>
      <c r="BH38" s="608"/>
      <c r="BI38" s="608"/>
      <c r="BJ38" s="608"/>
      <c r="BK38" s="608"/>
      <c r="BL38" s="608"/>
      <c r="BM38" s="608"/>
      <c r="BN38" s="608"/>
      <c r="BO38" s="608"/>
      <c r="BP38" s="608"/>
      <c r="BQ38" s="608"/>
      <c r="BR38" s="608"/>
      <c r="BS38" s="608"/>
      <c r="BT38" s="608"/>
      <c r="BU38" s="609"/>
      <c r="BV38" s="593">
        <v>16664</v>
      </c>
      <c r="BW38" s="594"/>
      <c r="BX38" s="594"/>
      <c r="BY38" s="594"/>
      <c r="BZ38" s="594"/>
      <c r="CA38" s="594"/>
      <c r="CB38" s="603"/>
      <c r="CD38" s="607" t="s">
        <v>316</v>
      </c>
      <c r="CE38" s="608"/>
      <c r="CF38" s="608"/>
      <c r="CG38" s="608"/>
      <c r="CH38" s="608"/>
      <c r="CI38" s="608"/>
      <c r="CJ38" s="608"/>
      <c r="CK38" s="608"/>
      <c r="CL38" s="608"/>
      <c r="CM38" s="608"/>
      <c r="CN38" s="608"/>
      <c r="CO38" s="608"/>
      <c r="CP38" s="608"/>
      <c r="CQ38" s="609"/>
      <c r="CR38" s="593">
        <v>3737096</v>
      </c>
      <c r="CS38" s="594"/>
      <c r="CT38" s="594"/>
      <c r="CU38" s="594"/>
      <c r="CV38" s="594"/>
      <c r="CW38" s="594"/>
      <c r="CX38" s="594"/>
      <c r="CY38" s="595"/>
      <c r="CZ38" s="627">
        <v>8.6999999999999993</v>
      </c>
      <c r="DA38" s="628"/>
      <c r="DB38" s="628"/>
      <c r="DC38" s="629"/>
      <c r="DD38" s="602">
        <v>3220280</v>
      </c>
      <c r="DE38" s="594"/>
      <c r="DF38" s="594"/>
      <c r="DG38" s="594"/>
      <c r="DH38" s="594"/>
      <c r="DI38" s="594"/>
      <c r="DJ38" s="594"/>
      <c r="DK38" s="595"/>
      <c r="DL38" s="602">
        <v>3051424</v>
      </c>
      <c r="DM38" s="594"/>
      <c r="DN38" s="594"/>
      <c r="DO38" s="594"/>
      <c r="DP38" s="594"/>
      <c r="DQ38" s="594"/>
      <c r="DR38" s="594"/>
      <c r="DS38" s="594"/>
      <c r="DT38" s="594"/>
      <c r="DU38" s="594"/>
      <c r="DV38" s="595"/>
      <c r="DW38" s="598">
        <v>12</v>
      </c>
      <c r="DX38" s="619"/>
      <c r="DY38" s="619"/>
      <c r="DZ38" s="619"/>
      <c r="EA38" s="619"/>
      <c r="EB38" s="619"/>
      <c r="EC38" s="620"/>
    </row>
    <row r="39" spans="2:133" ht="11.25" customHeight="1" x14ac:dyDescent="0.15">
      <c r="AQ39" s="672" t="s">
        <v>317</v>
      </c>
      <c r="AR39" s="673"/>
      <c r="AS39" s="673"/>
      <c r="AT39" s="673"/>
      <c r="AU39" s="673"/>
      <c r="AV39" s="673"/>
      <c r="AW39" s="673"/>
      <c r="AX39" s="673"/>
      <c r="AY39" s="674"/>
      <c r="AZ39" s="593">
        <v>104558</v>
      </c>
      <c r="BA39" s="594"/>
      <c r="BB39" s="594"/>
      <c r="BC39" s="594"/>
      <c r="BD39" s="625"/>
      <c r="BE39" s="625"/>
      <c r="BF39" s="650"/>
      <c r="BG39" s="678" t="s">
        <v>318</v>
      </c>
      <c r="BH39" s="679"/>
      <c r="BI39" s="679"/>
      <c r="BJ39" s="679"/>
      <c r="BK39" s="679"/>
      <c r="BL39" s="187"/>
      <c r="BM39" s="608" t="s">
        <v>319</v>
      </c>
      <c r="BN39" s="608"/>
      <c r="BO39" s="608"/>
      <c r="BP39" s="608"/>
      <c r="BQ39" s="608"/>
      <c r="BR39" s="608"/>
      <c r="BS39" s="608"/>
      <c r="BT39" s="608"/>
      <c r="BU39" s="609"/>
      <c r="BV39" s="593">
        <v>90</v>
      </c>
      <c r="BW39" s="594"/>
      <c r="BX39" s="594"/>
      <c r="BY39" s="594"/>
      <c r="BZ39" s="594"/>
      <c r="CA39" s="594"/>
      <c r="CB39" s="603"/>
      <c r="CD39" s="607" t="s">
        <v>320</v>
      </c>
      <c r="CE39" s="608"/>
      <c r="CF39" s="608"/>
      <c r="CG39" s="608"/>
      <c r="CH39" s="608"/>
      <c r="CI39" s="608"/>
      <c r="CJ39" s="608"/>
      <c r="CK39" s="608"/>
      <c r="CL39" s="608"/>
      <c r="CM39" s="608"/>
      <c r="CN39" s="608"/>
      <c r="CO39" s="608"/>
      <c r="CP39" s="608"/>
      <c r="CQ39" s="609"/>
      <c r="CR39" s="593">
        <v>1219915</v>
      </c>
      <c r="CS39" s="625"/>
      <c r="CT39" s="625"/>
      <c r="CU39" s="625"/>
      <c r="CV39" s="625"/>
      <c r="CW39" s="625"/>
      <c r="CX39" s="625"/>
      <c r="CY39" s="626"/>
      <c r="CZ39" s="627">
        <v>2.8</v>
      </c>
      <c r="DA39" s="628"/>
      <c r="DB39" s="628"/>
      <c r="DC39" s="629"/>
      <c r="DD39" s="602">
        <v>570654</v>
      </c>
      <c r="DE39" s="625"/>
      <c r="DF39" s="625"/>
      <c r="DG39" s="625"/>
      <c r="DH39" s="625"/>
      <c r="DI39" s="625"/>
      <c r="DJ39" s="625"/>
      <c r="DK39" s="626"/>
      <c r="DL39" s="602" t="s">
        <v>109</v>
      </c>
      <c r="DM39" s="625"/>
      <c r="DN39" s="625"/>
      <c r="DO39" s="625"/>
      <c r="DP39" s="625"/>
      <c r="DQ39" s="625"/>
      <c r="DR39" s="625"/>
      <c r="DS39" s="625"/>
      <c r="DT39" s="625"/>
      <c r="DU39" s="625"/>
      <c r="DV39" s="626"/>
      <c r="DW39" s="598" t="s">
        <v>109</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321</v>
      </c>
      <c r="AR40" s="673"/>
      <c r="AS40" s="673"/>
      <c r="AT40" s="673"/>
      <c r="AU40" s="673"/>
      <c r="AV40" s="673"/>
      <c r="AW40" s="673"/>
      <c r="AX40" s="673"/>
      <c r="AY40" s="674"/>
      <c r="AZ40" s="593">
        <v>728225</v>
      </c>
      <c r="BA40" s="594"/>
      <c r="BB40" s="594"/>
      <c r="BC40" s="594"/>
      <c r="BD40" s="625"/>
      <c r="BE40" s="625"/>
      <c r="BF40" s="650"/>
      <c r="BG40" s="678"/>
      <c r="BH40" s="679"/>
      <c r="BI40" s="679"/>
      <c r="BJ40" s="679"/>
      <c r="BK40" s="679"/>
      <c r="BL40" s="187"/>
      <c r="BM40" s="608" t="s">
        <v>322</v>
      </c>
      <c r="BN40" s="608"/>
      <c r="BO40" s="608"/>
      <c r="BP40" s="608"/>
      <c r="BQ40" s="608"/>
      <c r="BR40" s="608"/>
      <c r="BS40" s="608"/>
      <c r="BT40" s="608"/>
      <c r="BU40" s="609"/>
      <c r="BV40" s="593">
        <v>104</v>
      </c>
      <c r="BW40" s="594"/>
      <c r="BX40" s="594"/>
      <c r="BY40" s="594"/>
      <c r="BZ40" s="594"/>
      <c r="CA40" s="594"/>
      <c r="CB40" s="603"/>
      <c r="CD40" s="607" t="s">
        <v>323</v>
      </c>
      <c r="CE40" s="608"/>
      <c r="CF40" s="608"/>
      <c r="CG40" s="608"/>
      <c r="CH40" s="608"/>
      <c r="CI40" s="608"/>
      <c r="CJ40" s="608"/>
      <c r="CK40" s="608"/>
      <c r="CL40" s="608"/>
      <c r="CM40" s="608"/>
      <c r="CN40" s="608"/>
      <c r="CO40" s="608"/>
      <c r="CP40" s="608"/>
      <c r="CQ40" s="609"/>
      <c r="CR40" s="593">
        <v>16210</v>
      </c>
      <c r="CS40" s="594"/>
      <c r="CT40" s="594"/>
      <c r="CU40" s="594"/>
      <c r="CV40" s="594"/>
      <c r="CW40" s="594"/>
      <c r="CX40" s="594"/>
      <c r="CY40" s="595"/>
      <c r="CZ40" s="627">
        <v>0</v>
      </c>
      <c r="DA40" s="628"/>
      <c r="DB40" s="628"/>
      <c r="DC40" s="629"/>
      <c r="DD40" s="602">
        <v>7800</v>
      </c>
      <c r="DE40" s="594"/>
      <c r="DF40" s="594"/>
      <c r="DG40" s="594"/>
      <c r="DH40" s="594"/>
      <c r="DI40" s="594"/>
      <c r="DJ40" s="594"/>
      <c r="DK40" s="595"/>
      <c r="DL40" s="602">
        <v>7800</v>
      </c>
      <c r="DM40" s="594"/>
      <c r="DN40" s="594"/>
      <c r="DO40" s="594"/>
      <c r="DP40" s="594"/>
      <c r="DQ40" s="594"/>
      <c r="DR40" s="594"/>
      <c r="DS40" s="594"/>
      <c r="DT40" s="594"/>
      <c r="DU40" s="594"/>
      <c r="DV40" s="595"/>
      <c r="DW40" s="598">
        <v>0</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324</v>
      </c>
      <c r="AR41" s="614"/>
      <c r="AS41" s="614"/>
      <c r="AT41" s="614"/>
      <c r="AU41" s="614"/>
      <c r="AV41" s="614"/>
      <c r="AW41" s="614"/>
      <c r="AX41" s="614"/>
      <c r="AY41" s="615"/>
      <c r="AZ41" s="665">
        <v>2215094</v>
      </c>
      <c r="BA41" s="666"/>
      <c r="BB41" s="666"/>
      <c r="BC41" s="666"/>
      <c r="BD41" s="661"/>
      <c r="BE41" s="661"/>
      <c r="BF41" s="663"/>
      <c r="BG41" s="680"/>
      <c r="BH41" s="681"/>
      <c r="BI41" s="681"/>
      <c r="BJ41" s="681"/>
      <c r="BK41" s="681"/>
      <c r="BL41" s="189"/>
      <c r="BM41" s="614" t="s">
        <v>325</v>
      </c>
      <c r="BN41" s="614"/>
      <c r="BO41" s="614"/>
      <c r="BP41" s="614"/>
      <c r="BQ41" s="614"/>
      <c r="BR41" s="614"/>
      <c r="BS41" s="614"/>
      <c r="BT41" s="614"/>
      <c r="BU41" s="615"/>
      <c r="BV41" s="665">
        <v>342</v>
      </c>
      <c r="BW41" s="666"/>
      <c r="BX41" s="666"/>
      <c r="BY41" s="666"/>
      <c r="BZ41" s="666"/>
      <c r="CA41" s="666"/>
      <c r="CB41" s="675"/>
      <c r="CD41" s="607" t="s">
        <v>326</v>
      </c>
      <c r="CE41" s="608"/>
      <c r="CF41" s="608"/>
      <c r="CG41" s="608"/>
      <c r="CH41" s="608"/>
      <c r="CI41" s="608"/>
      <c r="CJ41" s="608"/>
      <c r="CK41" s="608"/>
      <c r="CL41" s="608"/>
      <c r="CM41" s="608"/>
      <c r="CN41" s="608"/>
      <c r="CO41" s="608"/>
      <c r="CP41" s="608"/>
      <c r="CQ41" s="609"/>
      <c r="CR41" s="593" t="s">
        <v>212</v>
      </c>
      <c r="CS41" s="625"/>
      <c r="CT41" s="625"/>
      <c r="CU41" s="625"/>
      <c r="CV41" s="625"/>
      <c r="CW41" s="625"/>
      <c r="CX41" s="625"/>
      <c r="CY41" s="626"/>
      <c r="CZ41" s="627" t="s">
        <v>212</v>
      </c>
      <c r="DA41" s="628"/>
      <c r="DB41" s="628"/>
      <c r="DC41" s="629"/>
      <c r="DD41" s="602" t="s">
        <v>212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328</v>
      </c>
      <c r="CE42" s="591"/>
      <c r="CF42" s="591"/>
      <c r="CG42" s="591"/>
      <c r="CH42" s="591"/>
      <c r="CI42" s="591"/>
      <c r="CJ42" s="591"/>
      <c r="CK42" s="591"/>
      <c r="CL42" s="591"/>
      <c r="CM42" s="591"/>
      <c r="CN42" s="591"/>
      <c r="CO42" s="591"/>
      <c r="CP42" s="591"/>
      <c r="CQ42" s="592"/>
      <c r="CR42" s="593">
        <v>7482747</v>
      </c>
      <c r="CS42" s="594"/>
      <c r="CT42" s="594"/>
      <c r="CU42" s="594"/>
      <c r="CV42" s="594"/>
      <c r="CW42" s="594"/>
      <c r="CX42" s="594"/>
      <c r="CY42" s="595"/>
      <c r="CZ42" s="627">
        <v>17.399999999999999</v>
      </c>
      <c r="DA42" s="676"/>
      <c r="DB42" s="676"/>
      <c r="DC42" s="677"/>
      <c r="DD42" s="602">
        <v>1618870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330</v>
      </c>
      <c r="CE43" s="591"/>
      <c r="CF43" s="591"/>
      <c r="CG43" s="591"/>
      <c r="CH43" s="591"/>
      <c r="CI43" s="591"/>
      <c r="CJ43" s="591"/>
      <c r="CK43" s="591"/>
      <c r="CL43" s="591"/>
      <c r="CM43" s="591"/>
      <c r="CN43" s="591"/>
      <c r="CO43" s="591"/>
      <c r="CP43" s="591"/>
      <c r="CQ43" s="592"/>
      <c r="CR43" s="593">
        <v>359867</v>
      </c>
      <c r="CS43" s="625"/>
      <c r="CT43" s="625"/>
      <c r="CU43" s="625"/>
      <c r="CV43" s="625"/>
      <c r="CW43" s="625"/>
      <c r="CX43" s="625"/>
      <c r="CY43" s="626"/>
      <c r="CZ43" s="627">
        <v>0.8</v>
      </c>
      <c r="DA43" s="628"/>
      <c r="DB43" s="628"/>
      <c r="DC43" s="629"/>
      <c r="DD43" s="602">
        <v>359167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331</v>
      </c>
      <c r="CD44" s="699" t="s">
        <v>284</v>
      </c>
      <c r="CE44" s="700"/>
      <c r="CF44" s="590" t="s">
        <v>332</v>
      </c>
      <c r="CG44" s="591"/>
      <c r="CH44" s="591"/>
      <c r="CI44" s="591"/>
      <c r="CJ44" s="591"/>
      <c r="CK44" s="591"/>
      <c r="CL44" s="591"/>
      <c r="CM44" s="591"/>
      <c r="CN44" s="591"/>
      <c r="CO44" s="591"/>
      <c r="CP44" s="591"/>
      <c r="CQ44" s="592"/>
      <c r="CR44" s="593">
        <v>5724313</v>
      </c>
      <c r="CS44" s="594"/>
      <c r="CT44" s="594"/>
      <c r="CU44" s="594"/>
      <c r="CV44" s="594"/>
      <c r="CW44" s="594"/>
      <c r="CX44" s="594"/>
      <c r="CY44" s="595"/>
      <c r="CZ44" s="627">
        <v>13.3</v>
      </c>
      <c r="DA44" s="676"/>
      <c r="DB44" s="676"/>
      <c r="DC44" s="677"/>
      <c r="DD44" s="602">
        <v>1206187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333</v>
      </c>
      <c r="CG45" s="591"/>
      <c r="CH45" s="591"/>
      <c r="CI45" s="591"/>
      <c r="CJ45" s="591"/>
      <c r="CK45" s="591"/>
      <c r="CL45" s="591"/>
      <c r="CM45" s="591"/>
      <c r="CN45" s="591"/>
      <c r="CO45" s="591"/>
      <c r="CP45" s="591"/>
      <c r="CQ45" s="592"/>
      <c r="CR45" s="593">
        <v>2489135</v>
      </c>
      <c r="CS45" s="625"/>
      <c r="CT45" s="625"/>
      <c r="CU45" s="625"/>
      <c r="CV45" s="625"/>
      <c r="CW45" s="625"/>
      <c r="CX45" s="625"/>
      <c r="CY45" s="626"/>
      <c r="CZ45" s="627">
        <v>5.8</v>
      </c>
      <c r="DA45" s="628"/>
      <c r="DB45" s="628"/>
      <c r="DC45" s="629"/>
      <c r="DD45" s="602">
        <v>309073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334</v>
      </c>
      <c r="CG46" s="591"/>
      <c r="CH46" s="591"/>
      <c r="CI46" s="591"/>
      <c r="CJ46" s="591"/>
      <c r="CK46" s="591"/>
      <c r="CL46" s="591"/>
      <c r="CM46" s="591"/>
      <c r="CN46" s="591"/>
      <c r="CO46" s="591"/>
      <c r="CP46" s="591"/>
      <c r="CQ46" s="592"/>
      <c r="CR46" s="593">
        <v>3213110</v>
      </c>
      <c r="CS46" s="594"/>
      <c r="CT46" s="594"/>
      <c r="CU46" s="594"/>
      <c r="CV46" s="594"/>
      <c r="CW46" s="594"/>
      <c r="CX46" s="594"/>
      <c r="CY46" s="595"/>
      <c r="CZ46" s="627">
        <v>7.5</v>
      </c>
      <c r="DA46" s="676"/>
      <c r="DB46" s="676"/>
      <c r="DC46" s="677"/>
      <c r="DD46" s="602">
        <v>891496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335</v>
      </c>
      <c r="CG47" s="591"/>
      <c r="CH47" s="591"/>
      <c r="CI47" s="591"/>
      <c r="CJ47" s="591"/>
      <c r="CK47" s="591"/>
      <c r="CL47" s="591"/>
      <c r="CM47" s="591"/>
      <c r="CN47" s="591"/>
      <c r="CO47" s="591"/>
      <c r="CP47" s="591"/>
      <c r="CQ47" s="592"/>
      <c r="CR47" s="593">
        <v>1758434</v>
      </c>
      <c r="CS47" s="625"/>
      <c r="CT47" s="625"/>
      <c r="CU47" s="625"/>
      <c r="CV47" s="625"/>
      <c r="CW47" s="625"/>
      <c r="CX47" s="625"/>
      <c r="CY47" s="626"/>
      <c r="CZ47" s="627">
        <v>4.0999999999999996</v>
      </c>
      <c r="DA47" s="628"/>
      <c r="DB47" s="628"/>
      <c r="DC47" s="629"/>
      <c r="DD47" s="602">
        <v>412683</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336</v>
      </c>
      <c r="CG48" s="591"/>
      <c r="CH48" s="591"/>
      <c r="CI48" s="591"/>
      <c r="CJ48" s="591"/>
      <c r="CK48" s="591"/>
      <c r="CL48" s="591"/>
      <c r="CM48" s="591"/>
      <c r="CN48" s="591"/>
      <c r="CO48" s="591"/>
      <c r="CP48" s="591"/>
      <c r="CQ48" s="592"/>
      <c r="CR48" s="593" t="s">
        <v>117</v>
      </c>
      <c r="CS48" s="594"/>
      <c r="CT48" s="594"/>
      <c r="CU48" s="594"/>
      <c r="CV48" s="594"/>
      <c r="CW48" s="594"/>
      <c r="CX48" s="594"/>
      <c r="CY48" s="595"/>
      <c r="CZ48" s="627" t="s">
        <v>117</v>
      </c>
      <c r="DA48" s="676"/>
      <c r="DB48" s="676"/>
      <c r="DC48" s="677"/>
      <c r="DD48" s="602" t="s">
        <v>117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337</v>
      </c>
      <c r="CE49" s="637"/>
      <c r="CF49" s="637"/>
      <c r="CG49" s="637"/>
      <c r="CH49" s="637"/>
      <c r="CI49" s="637"/>
      <c r="CJ49" s="637"/>
      <c r="CK49" s="637"/>
      <c r="CL49" s="637"/>
      <c r="CM49" s="637"/>
      <c r="CN49" s="637"/>
      <c r="CO49" s="637"/>
      <c r="CP49" s="637"/>
      <c r="CQ49" s="638"/>
      <c r="CR49" s="665">
        <v>43005022</v>
      </c>
      <c r="CS49" s="661"/>
      <c r="CT49" s="661"/>
      <c r="CU49" s="661"/>
      <c r="CV49" s="661"/>
      <c r="CW49" s="661"/>
      <c r="CX49" s="661"/>
      <c r="CY49" s="688"/>
      <c r="CZ49" s="689">
        <v>100</v>
      </c>
      <c r="DA49" s="690"/>
      <c r="DB49" s="690"/>
      <c r="DC49" s="691"/>
      <c r="DD49" s="692">
        <v>27389049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K22" sqref="AK22:AO22"/>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339</v>
      </c>
      <c r="DK2" s="735"/>
      <c r="DL2" s="735"/>
      <c r="DM2" s="735"/>
      <c r="DN2" s="735"/>
      <c r="DO2" s="736"/>
      <c r="DP2" s="200"/>
      <c r="DQ2" s="734" t="s">
        <v>340</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341</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343</v>
      </c>
      <c r="B5" s="729"/>
      <c r="C5" s="729"/>
      <c r="D5" s="729"/>
      <c r="E5" s="729"/>
      <c r="F5" s="729"/>
      <c r="G5" s="729"/>
      <c r="H5" s="729"/>
      <c r="I5" s="729"/>
      <c r="J5" s="729"/>
      <c r="K5" s="729"/>
      <c r="L5" s="729"/>
      <c r="M5" s="729"/>
      <c r="N5" s="729"/>
      <c r="O5" s="729"/>
      <c r="P5" s="730"/>
      <c r="Q5" s="705" t="s">
        <v>344</v>
      </c>
      <c r="R5" s="706"/>
      <c r="S5" s="706"/>
      <c r="T5" s="706"/>
      <c r="U5" s="707"/>
      <c r="V5" s="705" t="s">
        <v>345</v>
      </c>
      <c r="W5" s="706"/>
      <c r="X5" s="706"/>
      <c r="Y5" s="706"/>
      <c r="Z5" s="707"/>
      <c r="AA5" s="705" t="s">
        <v>346</v>
      </c>
      <c r="AB5" s="706"/>
      <c r="AC5" s="706"/>
      <c r="AD5" s="706"/>
      <c r="AE5" s="706"/>
      <c r="AF5" s="738" t="s">
        <v>347</v>
      </c>
      <c r="AG5" s="706"/>
      <c r="AH5" s="706"/>
      <c r="AI5" s="706"/>
      <c r="AJ5" s="717"/>
      <c r="AK5" s="706" t="s">
        <v>348</v>
      </c>
      <c r="AL5" s="706"/>
      <c r="AM5" s="706"/>
      <c r="AN5" s="706"/>
      <c r="AO5" s="707"/>
      <c r="AP5" s="705" t="s">
        <v>349</v>
      </c>
      <c r="AQ5" s="706"/>
      <c r="AR5" s="706"/>
      <c r="AS5" s="706"/>
      <c r="AT5" s="707"/>
      <c r="AU5" s="705" t="s">
        <v>350</v>
      </c>
      <c r="AV5" s="706"/>
      <c r="AW5" s="706"/>
      <c r="AX5" s="706"/>
      <c r="AY5" s="717"/>
      <c r="AZ5" s="207"/>
      <c r="BA5" s="207"/>
      <c r="BB5" s="207"/>
      <c r="BC5" s="207"/>
      <c r="BD5" s="207"/>
      <c r="BE5" s="208"/>
      <c r="BF5" s="208"/>
      <c r="BG5" s="208"/>
      <c r="BH5" s="208"/>
      <c r="BI5" s="208"/>
      <c r="BJ5" s="208"/>
      <c r="BK5" s="208"/>
      <c r="BL5" s="208"/>
      <c r="BM5" s="208"/>
      <c r="BN5" s="208"/>
      <c r="BO5" s="208"/>
      <c r="BP5" s="208"/>
      <c r="BQ5" s="728" t="s">
        <v>351</v>
      </c>
      <c r="BR5" s="729"/>
      <c r="BS5" s="729"/>
      <c r="BT5" s="729"/>
      <c r="BU5" s="729"/>
      <c r="BV5" s="729"/>
      <c r="BW5" s="729"/>
      <c r="BX5" s="729"/>
      <c r="BY5" s="729"/>
      <c r="BZ5" s="729"/>
      <c r="CA5" s="729"/>
      <c r="CB5" s="729"/>
      <c r="CC5" s="729"/>
      <c r="CD5" s="729"/>
      <c r="CE5" s="729"/>
      <c r="CF5" s="729"/>
      <c r="CG5" s="730"/>
      <c r="CH5" s="705" t="s">
        <v>352</v>
      </c>
      <c r="CI5" s="706"/>
      <c r="CJ5" s="706"/>
      <c r="CK5" s="706"/>
      <c r="CL5" s="707"/>
      <c r="CM5" s="705" t="s">
        <v>353</v>
      </c>
      <c r="CN5" s="706"/>
      <c r="CO5" s="706"/>
      <c r="CP5" s="706"/>
      <c r="CQ5" s="707"/>
      <c r="CR5" s="705" t="s">
        <v>354</v>
      </c>
      <c r="CS5" s="706"/>
      <c r="CT5" s="706"/>
      <c r="CU5" s="706"/>
      <c r="CV5" s="707"/>
      <c r="CW5" s="705" t="s">
        <v>355</v>
      </c>
      <c r="CX5" s="706"/>
      <c r="CY5" s="706"/>
      <c r="CZ5" s="706"/>
      <c r="DA5" s="707"/>
      <c r="DB5" s="705" t="s">
        <v>356</v>
      </c>
      <c r="DC5" s="706"/>
      <c r="DD5" s="706"/>
      <c r="DE5" s="706"/>
      <c r="DF5" s="707"/>
      <c r="DG5" s="711" t="s">
        <v>357</v>
      </c>
      <c r="DH5" s="712"/>
      <c r="DI5" s="712"/>
      <c r="DJ5" s="712"/>
      <c r="DK5" s="713"/>
      <c r="DL5" s="711" t="s">
        <v>358</v>
      </c>
      <c r="DM5" s="712"/>
      <c r="DN5" s="712"/>
      <c r="DO5" s="712"/>
      <c r="DP5" s="713"/>
      <c r="DQ5" s="705" t="s">
        <v>359</v>
      </c>
      <c r="DR5" s="706"/>
      <c r="DS5" s="706"/>
      <c r="DT5" s="706"/>
      <c r="DU5" s="707"/>
      <c r="DV5" s="705" t="s">
        <v>350</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360</v>
      </c>
      <c r="C7" s="720"/>
      <c r="D7" s="720"/>
      <c r="E7" s="720"/>
      <c r="F7" s="720"/>
      <c r="G7" s="720"/>
      <c r="H7" s="720"/>
      <c r="I7" s="720"/>
      <c r="J7" s="720"/>
      <c r="K7" s="720"/>
      <c r="L7" s="720"/>
      <c r="M7" s="720"/>
      <c r="N7" s="720"/>
      <c r="O7" s="720"/>
      <c r="P7" s="721"/>
      <c r="Q7" s="722">
        <v>43937</v>
      </c>
      <c r="R7" s="723"/>
      <c r="S7" s="723"/>
      <c r="T7" s="723"/>
      <c r="U7" s="723"/>
      <c r="V7" s="723">
        <v>42945</v>
      </c>
      <c r="W7" s="723"/>
      <c r="X7" s="723"/>
      <c r="Y7" s="723"/>
      <c r="Z7" s="723"/>
      <c r="AA7" s="723">
        <v>992</v>
      </c>
      <c r="AB7" s="723"/>
      <c r="AC7" s="723"/>
      <c r="AD7" s="723"/>
      <c r="AE7" s="724"/>
      <c r="AF7" s="725">
        <v>737</v>
      </c>
      <c r="AG7" s="726"/>
      <c r="AH7" s="726"/>
      <c r="AI7" s="726"/>
      <c r="AJ7" s="727"/>
      <c r="AK7" s="762">
        <v>666</v>
      </c>
      <c r="AL7" s="763"/>
      <c r="AM7" s="763"/>
      <c r="AN7" s="763"/>
      <c r="AO7" s="763"/>
      <c r="AP7" s="763">
        <v>51693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557</v>
      </c>
      <c r="BT7" s="767"/>
      <c r="BU7" s="767"/>
      <c r="BV7" s="767"/>
      <c r="BW7" s="767"/>
      <c r="BX7" s="767"/>
      <c r="BY7" s="767"/>
      <c r="BZ7" s="767"/>
      <c r="CA7" s="767"/>
      <c r="CB7" s="767"/>
      <c r="CC7" s="767"/>
      <c r="CD7" s="767"/>
      <c r="CE7" s="767"/>
      <c r="CF7" s="767"/>
      <c r="CG7" s="768"/>
      <c r="CH7" s="759">
        <v>0</v>
      </c>
      <c r="CI7" s="760"/>
      <c r="CJ7" s="760"/>
      <c r="CK7" s="760"/>
      <c r="CL7" s="761"/>
      <c r="CM7" s="759">
        <v>24</v>
      </c>
      <c r="CN7" s="760"/>
      <c r="CO7" s="760"/>
      <c r="CP7" s="760"/>
      <c r="CQ7" s="761"/>
      <c r="CR7" s="759">
        <v>15</v>
      </c>
      <c r="CS7" s="760"/>
      <c r="CT7" s="760"/>
      <c r="CU7" s="760"/>
      <c r="CV7" s="761"/>
      <c r="CW7" s="759">
        <v>10</v>
      </c>
      <c r="CX7" s="760"/>
      <c r="CY7" s="760"/>
      <c r="CZ7" s="760"/>
      <c r="DA7" s="761"/>
      <c r="DB7" s="759" t="s">
        <v>546</v>
      </c>
      <c r="DC7" s="760"/>
      <c r="DD7" s="760"/>
      <c r="DE7" s="760"/>
      <c r="DF7" s="761"/>
      <c r="DG7" s="759" t="s">
        <v>546</v>
      </c>
      <c r="DH7" s="760"/>
      <c r="DI7" s="760"/>
      <c r="DJ7" s="760"/>
      <c r="DK7" s="761"/>
      <c r="DL7" s="759" t="s">
        <v>546</v>
      </c>
      <c r="DM7" s="760"/>
      <c r="DN7" s="760"/>
      <c r="DO7" s="760"/>
      <c r="DP7" s="761"/>
      <c r="DQ7" s="759" t="s">
        <v>546</v>
      </c>
      <c r="DR7" s="760"/>
      <c r="DS7" s="760"/>
      <c r="DT7" s="760"/>
      <c r="DU7" s="761"/>
      <c r="DV7" s="740"/>
      <c r="DW7" s="741"/>
      <c r="DX7" s="741"/>
      <c r="DY7" s="741"/>
      <c r="DZ7" s="742"/>
      <c r="EA7" s="205"/>
    </row>
    <row r="8" spans="1:131" s="206" customFormat="1" ht="26.25" customHeight="1" x14ac:dyDescent="0.15">
      <c r="A8" s="212">
        <v>2</v>
      </c>
      <c r="B8" s="743" t="s">
        <v>361</v>
      </c>
      <c r="C8" s="744"/>
      <c r="D8" s="744"/>
      <c r="E8" s="744"/>
      <c r="F8" s="744"/>
      <c r="G8" s="744"/>
      <c r="H8" s="744"/>
      <c r="I8" s="744"/>
      <c r="J8" s="744"/>
      <c r="K8" s="744"/>
      <c r="L8" s="744"/>
      <c r="M8" s="744"/>
      <c r="N8" s="744"/>
      <c r="O8" s="744"/>
      <c r="P8" s="745"/>
      <c r="Q8" s="746">
        <v>12</v>
      </c>
      <c r="R8" s="747"/>
      <c r="S8" s="747"/>
      <c r="T8" s="747"/>
      <c r="U8" s="747"/>
      <c r="V8" s="747">
        <v>12</v>
      </c>
      <c r="W8" s="747"/>
      <c r="X8" s="747"/>
      <c r="Y8" s="747"/>
      <c r="Z8" s="747"/>
      <c r="AA8" s="747" t="s">
        <v>546</v>
      </c>
      <c r="AB8" s="747"/>
      <c r="AC8" s="747"/>
      <c r="AD8" s="747"/>
      <c r="AE8" s="748"/>
      <c r="AF8" s="749" t="s">
        <v>547</v>
      </c>
      <c r="AG8" s="750"/>
      <c r="AH8" s="750"/>
      <c r="AI8" s="750"/>
      <c r="AJ8" s="751"/>
      <c r="AK8" s="752">
        <v>9</v>
      </c>
      <c r="AL8" s="753"/>
      <c r="AM8" s="753"/>
      <c r="AN8" s="753"/>
      <c r="AO8" s="753"/>
      <c r="AP8" s="753" t="s">
        <v>546</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558</v>
      </c>
      <c r="BT8" s="757"/>
      <c r="BU8" s="757"/>
      <c r="BV8" s="757"/>
      <c r="BW8" s="757"/>
      <c r="BX8" s="757"/>
      <c r="BY8" s="757"/>
      <c r="BZ8" s="757"/>
      <c r="CA8" s="757"/>
      <c r="CB8" s="757"/>
      <c r="CC8" s="757"/>
      <c r="CD8" s="757"/>
      <c r="CE8" s="757"/>
      <c r="CF8" s="757"/>
      <c r="CG8" s="758"/>
      <c r="CH8" s="769">
        <v>3</v>
      </c>
      <c r="CI8" s="770"/>
      <c r="CJ8" s="770"/>
      <c r="CK8" s="770"/>
      <c r="CL8" s="771"/>
      <c r="CM8" s="769">
        <v>134</v>
      </c>
      <c r="CN8" s="770"/>
      <c r="CO8" s="770"/>
      <c r="CP8" s="770"/>
      <c r="CQ8" s="771"/>
      <c r="CR8" s="769">
        <v>62</v>
      </c>
      <c r="CS8" s="770"/>
      <c r="CT8" s="770"/>
      <c r="CU8" s="770"/>
      <c r="CV8" s="771"/>
      <c r="CW8" s="769" t="s">
        <v>546</v>
      </c>
      <c r="CX8" s="770"/>
      <c r="CY8" s="770"/>
      <c r="CZ8" s="770"/>
      <c r="DA8" s="771"/>
      <c r="DB8" s="769" t="s">
        <v>546</v>
      </c>
      <c r="DC8" s="770"/>
      <c r="DD8" s="770"/>
      <c r="DE8" s="770"/>
      <c r="DF8" s="771"/>
      <c r="DG8" s="769" t="s">
        <v>546</v>
      </c>
      <c r="DH8" s="770"/>
      <c r="DI8" s="770"/>
      <c r="DJ8" s="770"/>
      <c r="DK8" s="771"/>
      <c r="DL8" s="769" t="s">
        <v>546</v>
      </c>
      <c r="DM8" s="770"/>
      <c r="DN8" s="770"/>
      <c r="DO8" s="770"/>
      <c r="DP8" s="771"/>
      <c r="DQ8" s="769" t="s">
        <v>546</v>
      </c>
      <c r="DR8" s="770"/>
      <c r="DS8" s="770"/>
      <c r="DT8" s="770"/>
      <c r="DU8" s="771"/>
      <c r="DV8" s="772"/>
      <c r="DW8" s="773"/>
      <c r="DX8" s="773"/>
      <c r="DY8" s="773"/>
      <c r="DZ8" s="774"/>
      <c r="EA8" s="205"/>
    </row>
    <row r="9" spans="1:131" s="206" customFormat="1" ht="26.25" customHeight="1" x14ac:dyDescent="0.15">
      <c r="A9" s="212">
        <v>3</v>
      </c>
      <c r="B9" s="743" t="s">
        <v>362</v>
      </c>
      <c r="C9" s="744"/>
      <c r="D9" s="744"/>
      <c r="E9" s="744"/>
      <c r="F9" s="744"/>
      <c r="G9" s="744"/>
      <c r="H9" s="744"/>
      <c r="I9" s="744"/>
      <c r="J9" s="744"/>
      <c r="K9" s="744"/>
      <c r="L9" s="744"/>
      <c r="M9" s="744"/>
      <c r="N9" s="744"/>
      <c r="O9" s="744"/>
      <c r="P9" s="745"/>
      <c r="Q9" s="746">
        <v>48</v>
      </c>
      <c r="R9" s="747"/>
      <c r="S9" s="747"/>
      <c r="T9" s="747"/>
      <c r="U9" s="747"/>
      <c r="V9" s="747">
        <v>48</v>
      </c>
      <c r="W9" s="747"/>
      <c r="X9" s="747"/>
      <c r="Y9" s="747"/>
      <c r="Z9" s="747"/>
      <c r="AA9" s="747" t="s">
        <v>546</v>
      </c>
      <c r="AB9" s="747"/>
      <c r="AC9" s="747"/>
      <c r="AD9" s="747"/>
      <c r="AE9" s="748"/>
      <c r="AF9" s="749" t="s">
        <v>547</v>
      </c>
      <c r="AG9" s="750"/>
      <c r="AH9" s="750"/>
      <c r="AI9" s="750"/>
      <c r="AJ9" s="751"/>
      <c r="AK9" s="752">
        <v>621</v>
      </c>
      <c r="AL9" s="753"/>
      <c r="AM9" s="753"/>
      <c r="AN9" s="753"/>
      <c r="AO9" s="753"/>
      <c r="AP9" s="753">
        <v>2206</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559</v>
      </c>
      <c r="BT9" s="757"/>
      <c r="BU9" s="757"/>
      <c r="BV9" s="757"/>
      <c r="BW9" s="757"/>
      <c r="BX9" s="757"/>
      <c r="BY9" s="757"/>
      <c r="BZ9" s="757"/>
      <c r="CA9" s="757"/>
      <c r="CB9" s="757"/>
      <c r="CC9" s="757"/>
      <c r="CD9" s="757"/>
      <c r="CE9" s="757"/>
      <c r="CF9" s="757"/>
      <c r="CG9" s="758"/>
      <c r="CH9" s="769">
        <v>1</v>
      </c>
      <c r="CI9" s="770"/>
      <c r="CJ9" s="770"/>
      <c r="CK9" s="770"/>
      <c r="CL9" s="771"/>
      <c r="CM9" s="769">
        <v>23</v>
      </c>
      <c r="CN9" s="770"/>
      <c r="CO9" s="770"/>
      <c r="CP9" s="770"/>
      <c r="CQ9" s="771"/>
      <c r="CR9" s="769">
        <v>15</v>
      </c>
      <c r="CS9" s="770"/>
      <c r="CT9" s="770"/>
      <c r="CU9" s="770"/>
      <c r="CV9" s="771"/>
      <c r="CW9" s="769">
        <v>3</v>
      </c>
      <c r="CX9" s="770"/>
      <c r="CY9" s="770"/>
      <c r="CZ9" s="770"/>
      <c r="DA9" s="771"/>
      <c r="DB9" s="769" t="s">
        <v>546</v>
      </c>
      <c r="DC9" s="770"/>
      <c r="DD9" s="770"/>
      <c r="DE9" s="770"/>
      <c r="DF9" s="771"/>
      <c r="DG9" s="769" t="s">
        <v>546</v>
      </c>
      <c r="DH9" s="770"/>
      <c r="DI9" s="770"/>
      <c r="DJ9" s="770"/>
      <c r="DK9" s="771"/>
      <c r="DL9" s="769" t="s">
        <v>546</v>
      </c>
      <c r="DM9" s="770"/>
      <c r="DN9" s="770"/>
      <c r="DO9" s="770"/>
      <c r="DP9" s="771"/>
      <c r="DQ9" s="769" t="s">
        <v>546</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560</v>
      </c>
      <c r="BT10" s="757"/>
      <c r="BU10" s="757"/>
      <c r="BV10" s="757"/>
      <c r="BW10" s="757"/>
      <c r="BX10" s="757"/>
      <c r="BY10" s="757"/>
      <c r="BZ10" s="757"/>
      <c r="CA10" s="757"/>
      <c r="CB10" s="757"/>
      <c r="CC10" s="757"/>
      <c r="CD10" s="757"/>
      <c r="CE10" s="757"/>
      <c r="CF10" s="757"/>
      <c r="CG10" s="758"/>
      <c r="CH10" s="769">
        <v>7</v>
      </c>
      <c r="CI10" s="770"/>
      <c r="CJ10" s="770"/>
      <c r="CK10" s="770"/>
      <c r="CL10" s="771"/>
      <c r="CM10" s="769">
        <v>77</v>
      </c>
      <c r="CN10" s="770"/>
      <c r="CO10" s="770"/>
      <c r="CP10" s="770"/>
      <c r="CQ10" s="771"/>
      <c r="CR10" s="769">
        <v>4</v>
      </c>
      <c r="CS10" s="770"/>
      <c r="CT10" s="770"/>
      <c r="CU10" s="770"/>
      <c r="CV10" s="771"/>
      <c r="CW10" s="769">
        <v>7</v>
      </c>
      <c r="CX10" s="770"/>
      <c r="CY10" s="770"/>
      <c r="CZ10" s="770"/>
      <c r="DA10" s="771"/>
      <c r="DB10" s="769">
        <v>25</v>
      </c>
      <c r="DC10" s="770"/>
      <c r="DD10" s="770"/>
      <c r="DE10" s="770"/>
      <c r="DF10" s="771"/>
      <c r="DG10" s="769" t="s">
        <v>546</v>
      </c>
      <c r="DH10" s="770"/>
      <c r="DI10" s="770"/>
      <c r="DJ10" s="770"/>
      <c r="DK10" s="771"/>
      <c r="DL10" s="769" t="s">
        <v>546</v>
      </c>
      <c r="DM10" s="770"/>
      <c r="DN10" s="770"/>
      <c r="DO10" s="770"/>
      <c r="DP10" s="771"/>
      <c r="DQ10" s="769" t="s">
        <v>546</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561</v>
      </c>
      <c r="BT11" s="757"/>
      <c r="BU11" s="757"/>
      <c r="BV11" s="757"/>
      <c r="BW11" s="757"/>
      <c r="BX11" s="757"/>
      <c r="BY11" s="757"/>
      <c r="BZ11" s="757"/>
      <c r="CA11" s="757"/>
      <c r="CB11" s="757"/>
      <c r="CC11" s="757"/>
      <c r="CD11" s="757"/>
      <c r="CE11" s="757"/>
      <c r="CF11" s="757"/>
      <c r="CG11" s="758"/>
      <c r="CH11" s="769">
        <v>14</v>
      </c>
      <c r="CI11" s="770"/>
      <c r="CJ11" s="770"/>
      <c r="CK11" s="770"/>
      <c r="CL11" s="771"/>
      <c r="CM11" s="769">
        <v>168</v>
      </c>
      <c r="CN11" s="770"/>
      <c r="CO11" s="770"/>
      <c r="CP11" s="770"/>
      <c r="CQ11" s="771"/>
      <c r="CR11" s="769">
        <v>8</v>
      </c>
      <c r="CS11" s="770"/>
      <c r="CT11" s="770"/>
      <c r="CU11" s="770"/>
      <c r="CV11" s="771"/>
      <c r="CW11" s="769" t="s">
        <v>546</v>
      </c>
      <c r="CX11" s="770"/>
      <c r="CY11" s="770"/>
      <c r="CZ11" s="770"/>
      <c r="DA11" s="771"/>
      <c r="DB11" s="769" t="s">
        <v>546</v>
      </c>
      <c r="DC11" s="770"/>
      <c r="DD11" s="770"/>
      <c r="DE11" s="770"/>
      <c r="DF11" s="771"/>
      <c r="DG11" s="769" t="s">
        <v>546</v>
      </c>
      <c r="DH11" s="770"/>
      <c r="DI11" s="770"/>
      <c r="DJ11" s="770"/>
      <c r="DK11" s="771"/>
      <c r="DL11" s="769" t="s">
        <v>546</v>
      </c>
      <c r="DM11" s="770"/>
      <c r="DN11" s="770"/>
      <c r="DO11" s="770"/>
      <c r="DP11" s="771"/>
      <c r="DQ11" s="769" t="s">
        <v>546</v>
      </c>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562</v>
      </c>
      <c r="BT12" s="757"/>
      <c r="BU12" s="757"/>
      <c r="BV12" s="757"/>
      <c r="BW12" s="757"/>
      <c r="BX12" s="757"/>
      <c r="BY12" s="757"/>
      <c r="BZ12" s="757"/>
      <c r="CA12" s="757"/>
      <c r="CB12" s="757"/>
      <c r="CC12" s="757"/>
      <c r="CD12" s="757"/>
      <c r="CE12" s="757"/>
      <c r="CF12" s="757"/>
      <c r="CG12" s="758"/>
      <c r="CH12" s="769">
        <v>-3</v>
      </c>
      <c r="CI12" s="770"/>
      <c r="CJ12" s="770"/>
      <c r="CK12" s="770"/>
      <c r="CL12" s="771"/>
      <c r="CM12" s="769">
        <v>33</v>
      </c>
      <c r="CN12" s="770"/>
      <c r="CO12" s="770"/>
      <c r="CP12" s="770"/>
      <c r="CQ12" s="771"/>
      <c r="CR12" s="769">
        <v>29</v>
      </c>
      <c r="CS12" s="770"/>
      <c r="CT12" s="770"/>
      <c r="CU12" s="770"/>
      <c r="CV12" s="771"/>
      <c r="CW12" s="769" t="s">
        <v>546</v>
      </c>
      <c r="CX12" s="770"/>
      <c r="CY12" s="770"/>
      <c r="CZ12" s="770"/>
      <c r="DA12" s="771"/>
      <c r="DB12" s="769" t="s">
        <v>546</v>
      </c>
      <c r="DC12" s="770"/>
      <c r="DD12" s="770"/>
      <c r="DE12" s="770"/>
      <c r="DF12" s="771"/>
      <c r="DG12" s="769" t="s">
        <v>546</v>
      </c>
      <c r="DH12" s="770"/>
      <c r="DI12" s="770"/>
      <c r="DJ12" s="770"/>
      <c r="DK12" s="771"/>
      <c r="DL12" s="769" t="s">
        <v>546</v>
      </c>
      <c r="DM12" s="770"/>
      <c r="DN12" s="770"/>
      <c r="DO12" s="770"/>
      <c r="DP12" s="771"/>
      <c r="DQ12" s="769" t="s">
        <v>546</v>
      </c>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563</v>
      </c>
      <c r="BT13" s="757"/>
      <c r="BU13" s="757"/>
      <c r="BV13" s="757"/>
      <c r="BW13" s="757"/>
      <c r="BX13" s="757"/>
      <c r="BY13" s="757"/>
      <c r="BZ13" s="757"/>
      <c r="CA13" s="757"/>
      <c r="CB13" s="757"/>
      <c r="CC13" s="757"/>
      <c r="CD13" s="757"/>
      <c r="CE13" s="757"/>
      <c r="CF13" s="757"/>
      <c r="CG13" s="758"/>
      <c r="CH13" s="769">
        <v>-3</v>
      </c>
      <c r="CI13" s="770"/>
      <c r="CJ13" s="770"/>
      <c r="CK13" s="770"/>
      <c r="CL13" s="771"/>
      <c r="CM13" s="769">
        <v>12</v>
      </c>
      <c r="CN13" s="770"/>
      <c r="CO13" s="770"/>
      <c r="CP13" s="770"/>
      <c r="CQ13" s="771"/>
      <c r="CR13" s="769">
        <v>10</v>
      </c>
      <c r="CS13" s="770"/>
      <c r="CT13" s="770"/>
      <c r="CU13" s="770"/>
      <c r="CV13" s="771"/>
      <c r="CW13" s="769">
        <v>0</v>
      </c>
      <c r="CX13" s="770"/>
      <c r="CY13" s="770"/>
      <c r="CZ13" s="770"/>
      <c r="DA13" s="771"/>
      <c r="DB13" s="769" t="s">
        <v>546</v>
      </c>
      <c r="DC13" s="770"/>
      <c r="DD13" s="770"/>
      <c r="DE13" s="770"/>
      <c r="DF13" s="771"/>
      <c r="DG13" s="769" t="s">
        <v>546</v>
      </c>
      <c r="DH13" s="770"/>
      <c r="DI13" s="770"/>
      <c r="DJ13" s="770"/>
      <c r="DK13" s="771"/>
      <c r="DL13" s="769" t="s">
        <v>546</v>
      </c>
      <c r="DM13" s="770"/>
      <c r="DN13" s="770"/>
      <c r="DO13" s="770"/>
      <c r="DP13" s="771"/>
      <c r="DQ13" s="769" t="s">
        <v>546</v>
      </c>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363</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364</v>
      </c>
      <c r="B23" s="778" t="s">
        <v>365</v>
      </c>
      <c r="C23" s="779"/>
      <c r="D23" s="779"/>
      <c r="E23" s="779"/>
      <c r="F23" s="779"/>
      <c r="G23" s="779"/>
      <c r="H23" s="779"/>
      <c r="I23" s="779"/>
      <c r="J23" s="779"/>
      <c r="K23" s="779"/>
      <c r="L23" s="779"/>
      <c r="M23" s="779"/>
      <c r="N23" s="779"/>
      <c r="O23" s="779"/>
      <c r="P23" s="780"/>
      <c r="Q23" s="781">
        <v>43997</v>
      </c>
      <c r="R23" s="782"/>
      <c r="S23" s="782"/>
      <c r="T23" s="782"/>
      <c r="U23" s="782"/>
      <c r="V23" s="782">
        <v>43005</v>
      </c>
      <c r="W23" s="782"/>
      <c r="X23" s="782"/>
      <c r="Y23" s="782"/>
      <c r="Z23" s="782"/>
      <c r="AA23" s="782">
        <v>992</v>
      </c>
      <c r="AB23" s="782"/>
      <c r="AC23" s="782"/>
      <c r="AD23" s="782"/>
      <c r="AE23" s="783"/>
      <c r="AF23" s="784">
        <v>737</v>
      </c>
      <c r="AG23" s="782"/>
      <c r="AH23" s="782"/>
      <c r="AI23" s="782"/>
      <c r="AJ23" s="785"/>
      <c r="AK23" s="786"/>
      <c r="AL23" s="787"/>
      <c r="AM23" s="787"/>
      <c r="AN23" s="787"/>
      <c r="AO23" s="787"/>
      <c r="AP23" s="782">
        <v>53899</v>
      </c>
      <c r="AQ23" s="782"/>
      <c r="AR23" s="782"/>
      <c r="AS23" s="782"/>
      <c r="AT23" s="782"/>
      <c r="AU23" s="788"/>
      <c r="AV23" s="788"/>
      <c r="AW23" s="788"/>
      <c r="AX23" s="788"/>
      <c r="AY23" s="789"/>
      <c r="AZ23" s="797" t="s">
        <v>109</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343</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0" t="s">
        <v>371</v>
      </c>
      <c r="AG26" s="801"/>
      <c r="AH26" s="801"/>
      <c r="AI26" s="801"/>
      <c r="AJ26" s="802"/>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350</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376</v>
      </c>
      <c r="C28" s="720"/>
      <c r="D28" s="720"/>
      <c r="E28" s="720"/>
      <c r="F28" s="720"/>
      <c r="G28" s="720"/>
      <c r="H28" s="720"/>
      <c r="I28" s="720"/>
      <c r="J28" s="720"/>
      <c r="K28" s="720"/>
      <c r="L28" s="720"/>
      <c r="M28" s="720"/>
      <c r="N28" s="720"/>
      <c r="O28" s="720"/>
      <c r="P28" s="721"/>
      <c r="Q28" s="810">
        <v>9326</v>
      </c>
      <c r="R28" s="811"/>
      <c r="S28" s="811"/>
      <c r="T28" s="811"/>
      <c r="U28" s="811"/>
      <c r="V28" s="811">
        <v>9282</v>
      </c>
      <c r="W28" s="811"/>
      <c r="X28" s="811"/>
      <c r="Y28" s="811"/>
      <c r="Z28" s="811"/>
      <c r="AA28" s="811">
        <v>44</v>
      </c>
      <c r="AB28" s="811"/>
      <c r="AC28" s="811"/>
      <c r="AD28" s="811"/>
      <c r="AE28" s="812"/>
      <c r="AF28" s="813">
        <v>40</v>
      </c>
      <c r="AG28" s="811"/>
      <c r="AH28" s="811"/>
      <c r="AI28" s="811"/>
      <c r="AJ28" s="814"/>
      <c r="AK28" s="815">
        <v>745</v>
      </c>
      <c r="AL28" s="806"/>
      <c r="AM28" s="806"/>
      <c r="AN28" s="806"/>
      <c r="AO28" s="806"/>
      <c r="AP28" s="806" t="s">
        <v>545</v>
      </c>
      <c r="AQ28" s="806"/>
      <c r="AR28" s="806"/>
      <c r="AS28" s="806"/>
      <c r="AT28" s="806"/>
      <c r="AU28" s="806" t="s">
        <v>545</v>
      </c>
      <c r="AV28" s="806"/>
      <c r="AW28" s="806"/>
      <c r="AX28" s="806"/>
      <c r="AY28" s="806"/>
      <c r="AZ28" s="807" t="s">
        <v>545</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377</v>
      </c>
      <c r="C29" s="744"/>
      <c r="D29" s="744"/>
      <c r="E29" s="744"/>
      <c r="F29" s="744"/>
      <c r="G29" s="744"/>
      <c r="H29" s="744"/>
      <c r="I29" s="744"/>
      <c r="J29" s="744"/>
      <c r="K29" s="744"/>
      <c r="L29" s="744"/>
      <c r="M29" s="744"/>
      <c r="N29" s="744"/>
      <c r="O29" s="744"/>
      <c r="P29" s="745"/>
      <c r="Q29" s="746">
        <v>47</v>
      </c>
      <c r="R29" s="747"/>
      <c r="S29" s="747"/>
      <c r="T29" s="747"/>
      <c r="U29" s="747"/>
      <c r="V29" s="747">
        <v>47</v>
      </c>
      <c r="W29" s="747"/>
      <c r="X29" s="747"/>
      <c r="Y29" s="747"/>
      <c r="Z29" s="747"/>
      <c r="AA29" s="747" t="s">
        <v>545</v>
      </c>
      <c r="AB29" s="747"/>
      <c r="AC29" s="747"/>
      <c r="AD29" s="747"/>
      <c r="AE29" s="748"/>
      <c r="AF29" s="749" t="s">
        <v>449</v>
      </c>
      <c r="AG29" s="750"/>
      <c r="AH29" s="750"/>
      <c r="AI29" s="750"/>
      <c r="AJ29" s="751"/>
      <c r="AK29" s="818">
        <v>13</v>
      </c>
      <c r="AL29" s="819"/>
      <c r="AM29" s="819"/>
      <c r="AN29" s="819"/>
      <c r="AO29" s="819"/>
      <c r="AP29" s="819" t="s">
        <v>545</v>
      </c>
      <c r="AQ29" s="819"/>
      <c r="AR29" s="819"/>
      <c r="AS29" s="819"/>
      <c r="AT29" s="819"/>
      <c r="AU29" s="819" t="s">
        <v>548</v>
      </c>
      <c r="AV29" s="819"/>
      <c r="AW29" s="819"/>
      <c r="AX29" s="819"/>
      <c r="AY29" s="819"/>
      <c r="AZ29" s="820" t="s">
        <v>545</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378</v>
      </c>
      <c r="C30" s="744"/>
      <c r="D30" s="744"/>
      <c r="E30" s="744"/>
      <c r="F30" s="744"/>
      <c r="G30" s="744"/>
      <c r="H30" s="744"/>
      <c r="I30" s="744"/>
      <c r="J30" s="744"/>
      <c r="K30" s="744"/>
      <c r="L30" s="744"/>
      <c r="M30" s="744"/>
      <c r="N30" s="744"/>
      <c r="O30" s="744"/>
      <c r="P30" s="745"/>
      <c r="Q30" s="746">
        <v>7875</v>
      </c>
      <c r="R30" s="747"/>
      <c r="S30" s="747"/>
      <c r="T30" s="747"/>
      <c r="U30" s="747"/>
      <c r="V30" s="747">
        <v>7663</v>
      </c>
      <c r="W30" s="747"/>
      <c r="X30" s="747"/>
      <c r="Y30" s="747"/>
      <c r="Z30" s="747"/>
      <c r="AA30" s="747">
        <v>212</v>
      </c>
      <c r="AB30" s="747"/>
      <c r="AC30" s="747"/>
      <c r="AD30" s="747"/>
      <c r="AE30" s="748"/>
      <c r="AF30" s="749">
        <v>212</v>
      </c>
      <c r="AG30" s="750"/>
      <c r="AH30" s="750"/>
      <c r="AI30" s="750"/>
      <c r="AJ30" s="751"/>
      <c r="AK30" s="818">
        <v>1139</v>
      </c>
      <c r="AL30" s="819"/>
      <c r="AM30" s="819"/>
      <c r="AN30" s="819"/>
      <c r="AO30" s="819"/>
      <c r="AP30" s="819" t="s">
        <v>549</v>
      </c>
      <c r="AQ30" s="819"/>
      <c r="AR30" s="819"/>
      <c r="AS30" s="819"/>
      <c r="AT30" s="819"/>
      <c r="AU30" s="819" t="s">
        <v>545</v>
      </c>
      <c r="AV30" s="819"/>
      <c r="AW30" s="819"/>
      <c r="AX30" s="819"/>
      <c r="AY30" s="819"/>
      <c r="AZ30" s="820" t="s">
        <v>545</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379</v>
      </c>
      <c r="C31" s="744"/>
      <c r="D31" s="744"/>
      <c r="E31" s="744"/>
      <c r="F31" s="744"/>
      <c r="G31" s="744"/>
      <c r="H31" s="744"/>
      <c r="I31" s="744"/>
      <c r="J31" s="744"/>
      <c r="K31" s="744"/>
      <c r="L31" s="744"/>
      <c r="M31" s="744"/>
      <c r="N31" s="744"/>
      <c r="O31" s="744"/>
      <c r="P31" s="745"/>
      <c r="Q31" s="746">
        <v>38</v>
      </c>
      <c r="R31" s="747"/>
      <c r="S31" s="747"/>
      <c r="T31" s="747"/>
      <c r="U31" s="747"/>
      <c r="V31" s="747">
        <v>31</v>
      </c>
      <c r="W31" s="747"/>
      <c r="X31" s="747"/>
      <c r="Y31" s="747"/>
      <c r="Z31" s="747"/>
      <c r="AA31" s="747">
        <v>6</v>
      </c>
      <c r="AB31" s="747"/>
      <c r="AC31" s="747"/>
      <c r="AD31" s="747"/>
      <c r="AE31" s="748"/>
      <c r="AF31" s="749">
        <v>6</v>
      </c>
      <c r="AG31" s="750"/>
      <c r="AH31" s="750"/>
      <c r="AI31" s="750"/>
      <c r="AJ31" s="751"/>
      <c r="AK31" s="818">
        <v>0</v>
      </c>
      <c r="AL31" s="819"/>
      <c r="AM31" s="819"/>
      <c r="AN31" s="819"/>
      <c r="AO31" s="819"/>
      <c r="AP31" s="819" t="s">
        <v>545</v>
      </c>
      <c r="AQ31" s="819"/>
      <c r="AR31" s="819"/>
      <c r="AS31" s="819"/>
      <c r="AT31" s="819"/>
      <c r="AU31" s="819" t="s">
        <v>545</v>
      </c>
      <c r="AV31" s="819"/>
      <c r="AW31" s="819"/>
      <c r="AX31" s="819"/>
      <c r="AY31" s="819"/>
      <c r="AZ31" s="821" t="s">
        <v>545</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380</v>
      </c>
      <c r="C32" s="744"/>
      <c r="D32" s="744"/>
      <c r="E32" s="744"/>
      <c r="F32" s="744"/>
      <c r="G32" s="744"/>
      <c r="H32" s="744"/>
      <c r="I32" s="744"/>
      <c r="J32" s="744"/>
      <c r="K32" s="744"/>
      <c r="L32" s="744"/>
      <c r="M32" s="744"/>
      <c r="N32" s="744"/>
      <c r="O32" s="744"/>
      <c r="P32" s="745"/>
      <c r="Q32" s="746">
        <v>1803</v>
      </c>
      <c r="R32" s="747"/>
      <c r="S32" s="747"/>
      <c r="T32" s="747"/>
      <c r="U32" s="747"/>
      <c r="V32" s="747">
        <v>1786</v>
      </c>
      <c r="W32" s="747"/>
      <c r="X32" s="747"/>
      <c r="Y32" s="747"/>
      <c r="Z32" s="747"/>
      <c r="AA32" s="747">
        <v>17</v>
      </c>
      <c r="AB32" s="747"/>
      <c r="AC32" s="747"/>
      <c r="AD32" s="747"/>
      <c r="AE32" s="748"/>
      <c r="AF32" s="749">
        <v>17</v>
      </c>
      <c r="AG32" s="750"/>
      <c r="AH32" s="750"/>
      <c r="AI32" s="750"/>
      <c r="AJ32" s="751"/>
      <c r="AK32" s="818">
        <v>1095</v>
      </c>
      <c r="AL32" s="819"/>
      <c r="AM32" s="819"/>
      <c r="AN32" s="819"/>
      <c r="AO32" s="819"/>
      <c r="AP32" s="819" t="s">
        <v>545</v>
      </c>
      <c r="AQ32" s="819"/>
      <c r="AR32" s="819"/>
      <c r="AS32" s="819"/>
      <c r="AT32" s="819"/>
      <c r="AU32" s="819" t="s">
        <v>545</v>
      </c>
      <c r="AV32" s="819"/>
      <c r="AW32" s="819"/>
      <c r="AX32" s="819"/>
      <c r="AY32" s="819"/>
      <c r="AZ32" s="820" t="s">
        <v>545</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381</v>
      </c>
      <c r="C33" s="744"/>
      <c r="D33" s="744"/>
      <c r="E33" s="744"/>
      <c r="F33" s="744"/>
      <c r="G33" s="744"/>
      <c r="H33" s="744"/>
      <c r="I33" s="744"/>
      <c r="J33" s="744"/>
      <c r="K33" s="744"/>
      <c r="L33" s="744"/>
      <c r="M33" s="744"/>
      <c r="N33" s="744"/>
      <c r="O33" s="744"/>
      <c r="P33" s="745"/>
      <c r="Q33" s="746">
        <v>11655</v>
      </c>
      <c r="R33" s="747"/>
      <c r="S33" s="747"/>
      <c r="T33" s="747"/>
      <c r="U33" s="747"/>
      <c r="V33" s="747">
        <v>11621</v>
      </c>
      <c r="W33" s="747"/>
      <c r="X33" s="747"/>
      <c r="Y33" s="747"/>
      <c r="Z33" s="747"/>
      <c r="AA33" s="747">
        <v>34</v>
      </c>
      <c r="AB33" s="747"/>
      <c r="AC33" s="747"/>
      <c r="AD33" s="747"/>
      <c r="AE33" s="748"/>
      <c r="AF33" s="749">
        <v>4251</v>
      </c>
      <c r="AG33" s="750"/>
      <c r="AH33" s="750"/>
      <c r="AI33" s="750"/>
      <c r="AJ33" s="751"/>
      <c r="AK33" s="818">
        <v>1140</v>
      </c>
      <c r="AL33" s="819"/>
      <c r="AM33" s="819"/>
      <c r="AN33" s="819"/>
      <c r="AO33" s="819"/>
      <c r="AP33" s="819">
        <v>9738</v>
      </c>
      <c r="AQ33" s="819"/>
      <c r="AR33" s="819"/>
      <c r="AS33" s="819"/>
      <c r="AT33" s="819"/>
      <c r="AU33" s="819">
        <v>6720</v>
      </c>
      <c r="AV33" s="819"/>
      <c r="AW33" s="819"/>
      <c r="AX33" s="819"/>
      <c r="AY33" s="819"/>
      <c r="AZ33" s="820" t="s">
        <v>545</v>
      </c>
      <c r="BA33" s="820"/>
      <c r="BB33" s="820"/>
      <c r="BC33" s="820"/>
      <c r="BD33" s="820"/>
      <c r="BE33" s="816" t="s">
        <v>382</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383</v>
      </c>
      <c r="C34" s="744"/>
      <c r="D34" s="744"/>
      <c r="E34" s="744"/>
      <c r="F34" s="744"/>
      <c r="G34" s="744"/>
      <c r="H34" s="744"/>
      <c r="I34" s="744"/>
      <c r="J34" s="744"/>
      <c r="K34" s="744"/>
      <c r="L34" s="744"/>
      <c r="M34" s="744"/>
      <c r="N34" s="744"/>
      <c r="O34" s="744"/>
      <c r="P34" s="745"/>
      <c r="Q34" s="746">
        <v>1574</v>
      </c>
      <c r="R34" s="747"/>
      <c r="S34" s="747"/>
      <c r="T34" s="747"/>
      <c r="U34" s="747"/>
      <c r="V34" s="747">
        <v>1542</v>
      </c>
      <c r="W34" s="747"/>
      <c r="X34" s="747"/>
      <c r="Y34" s="747"/>
      <c r="Z34" s="747"/>
      <c r="AA34" s="747">
        <v>32</v>
      </c>
      <c r="AB34" s="747"/>
      <c r="AC34" s="747"/>
      <c r="AD34" s="747"/>
      <c r="AE34" s="748"/>
      <c r="AF34" s="749">
        <v>1044</v>
      </c>
      <c r="AG34" s="750"/>
      <c r="AH34" s="750"/>
      <c r="AI34" s="750"/>
      <c r="AJ34" s="751"/>
      <c r="AK34" s="818">
        <v>105</v>
      </c>
      <c r="AL34" s="819"/>
      <c r="AM34" s="819"/>
      <c r="AN34" s="819"/>
      <c r="AO34" s="819"/>
      <c r="AP34" s="819">
        <v>9290</v>
      </c>
      <c r="AQ34" s="819"/>
      <c r="AR34" s="819"/>
      <c r="AS34" s="819"/>
      <c r="AT34" s="819"/>
      <c r="AU34" s="819">
        <v>1449</v>
      </c>
      <c r="AV34" s="819"/>
      <c r="AW34" s="819"/>
      <c r="AX34" s="819"/>
      <c r="AY34" s="819"/>
      <c r="AZ34" s="820" t="s">
        <v>549</v>
      </c>
      <c r="BA34" s="820"/>
      <c r="BB34" s="820"/>
      <c r="BC34" s="820"/>
      <c r="BD34" s="820"/>
      <c r="BE34" s="816" t="s">
        <v>382</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384</v>
      </c>
      <c r="C35" s="744"/>
      <c r="D35" s="744"/>
      <c r="E35" s="744"/>
      <c r="F35" s="744"/>
      <c r="G35" s="744"/>
      <c r="H35" s="744"/>
      <c r="I35" s="744"/>
      <c r="J35" s="744"/>
      <c r="K35" s="744"/>
      <c r="L35" s="744"/>
      <c r="M35" s="744"/>
      <c r="N35" s="744"/>
      <c r="O35" s="744"/>
      <c r="P35" s="745"/>
      <c r="Q35" s="746">
        <v>3392</v>
      </c>
      <c r="R35" s="747"/>
      <c r="S35" s="747"/>
      <c r="T35" s="747"/>
      <c r="U35" s="747"/>
      <c r="V35" s="747">
        <v>3461</v>
      </c>
      <c r="W35" s="747"/>
      <c r="X35" s="747"/>
      <c r="Y35" s="747"/>
      <c r="Z35" s="747"/>
      <c r="AA35" s="747">
        <v>-69</v>
      </c>
      <c r="AB35" s="747"/>
      <c r="AC35" s="747"/>
      <c r="AD35" s="747"/>
      <c r="AE35" s="748"/>
      <c r="AF35" s="749">
        <v>345</v>
      </c>
      <c r="AG35" s="750"/>
      <c r="AH35" s="750"/>
      <c r="AI35" s="750"/>
      <c r="AJ35" s="751"/>
      <c r="AK35" s="818">
        <v>948</v>
      </c>
      <c r="AL35" s="819"/>
      <c r="AM35" s="819"/>
      <c r="AN35" s="819"/>
      <c r="AO35" s="819"/>
      <c r="AP35" s="819">
        <v>16864</v>
      </c>
      <c r="AQ35" s="819"/>
      <c r="AR35" s="819"/>
      <c r="AS35" s="819"/>
      <c r="AT35" s="819"/>
      <c r="AU35" s="819">
        <v>6122</v>
      </c>
      <c r="AV35" s="819"/>
      <c r="AW35" s="819"/>
      <c r="AX35" s="819"/>
      <c r="AY35" s="819"/>
      <c r="AZ35" s="820" t="s">
        <v>545</v>
      </c>
      <c r="BA35" s="820"/>
      <c r="BB35" s="820"/>
      <c r="BC35" s="820"/>
      <c r="BD35" s="820"/>
      <c r="BE35" s="816" t="s">
        <v>382</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385</v>
      </c>
      <c r="C36" s="744"/>
      <c r="D36" s="744"/>
      <c r="E36" s="744"/>
      <c r="F36" s="744"/>
      <c r="G36" s="744"/>
      <c r="H36" s="744"/>
      <c r="I36" s="744"/>
      <c r="J36" s="744"/>
      <c r="K36" s="744"/>
      <c r="L36" s="744"/>
      <c r="M36" s="744"/>
      <c r="N36" s="744"/>
      <c r="O36" s="744"/>
      <c r="P36" s="745"/>
      <c r="Q36" s="746">
        <v>28</v>
      </c>
      <c r="R36" s="747"/>
      <c r="S36" s="747"/>
      <c r="T36" s="747"/>
      <c r="U36" s="747"/>
      <c r="V36" s="747">
        <v>28</v>
      </c>
      <c r="W36" s="747"/>
      <c r="X36" s="747"/>
      <c r="Y36" s="747"/>
      <c r="Z36" s="747"/>
      <c r="AA36" s="747">
        <v>0</v>
      </c>
      <c r="AB36" s="747"/>
      <c r="AC36" s="747"/>
      <c r="AD36" s="747"/>
      <c r="AE36" s="748"/>
      <c r="AF36" s="749" t="s">
        <v>449</v>
      </c>
      <c r="AG36" s="750"/>
      <c r="AH36" s="750"/>
      <c r="AI36" s="750"/>
      <c r="AJ36" s="751"/>
      <c r="AK36" s="818">
        <v>2</v>
      </c>
      <c r="AL36" s="819"/>
      <c r="AM36" s="819"/>
      <c r="AN36" s="819"/>
      <c r="AO36" s="819"/>
      <c r="AP36" s="819" t="s">
        <v>545</v>
      </c>
      <c r="AQ36" s="819"/>
      <c r="AR36" s="819"/>
      <c r="AS36" s="819"/>
      <c r="AT36" s="819"/>
      <c r="AU36" s="819" t="s">
        <v>545</v>
      </c>
      <c r="AV36" s="819"/>
      <c r="AW36" s="819"/>
      <c r="AX36" s="819"/>
      <c r="AY36" s="819"/>
      <c r="AZ36" s="820" t="s">
        <v>545</v>
      </c>
      <c r="BA36" s="820"/>
      <c r="BB36" s="820"/>
      <c r="BC36" s="820"/>
      <c r="BD36" s="820"/>
      <c r="BE36" s="816" t="s">
        <v>386</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t="s">
        <v>387</v>
      </c>
      <c r="C37" s="744"/>
      <c r="D37" s="744"/>
      <c r="E37" s="744"/>
      <c r="F37" s="744"/>
      <c r="G37" s="744"/>
      <c r="H37" s="744"/>
      <c r="I37" s="744"/>
      <c r="J37" s="744"/>
      <c r="K37" s="744"/>
      <c r="L37" s="744"/>
      <c r="M37" s="744"/>
      <c r="N37" s="744"/>
      <c r="O37" s="744"/>
      <c r="P37" s="745"/>
      <c r="Q37" s="746">
        <v>898</v>
      </c>
      <c r="R37" s="747"/>
      <c r="S37" s="747"/>
      <c r="T37" s="747"/>
      <c r="U37" s="747"/>
      <c r="V37" s="747">
        <v>884</v>
      </c>
      <c r="W37" s="747"/>
      <c r="X37" s="747"/>
      <c r="Y37" s="747"/>
      <c r="Z37" s="747"/>
      <c r="AA37" s="747">
        <f>Q37-V37</f>
        <v>14</v>
      </c>
      <c r="AB37" s="747"/>
      <c r="AC37" s="747"/>
      <c r="AD37" s="747"/>
      <c r="AE37" s="748"/>
      <c r="AF37" s="749">
        <v>14</v>
      </c>
      <c r="AG37" s="750"/>
      <c r="AH37" s="750"/>
      <c r="AI37" s="750"/>
      <c r="AJ37" s="751"/>
      <c r="AK37" s="818">
        <v>308</v>
      </c>
      <c r="AL37" s="819"/>
      <c r="AM37" s="819"/>
      <c r="AN37" s="819"/>
      <c r="AO37" s="819"/>
      <c r="AP37" s="819">
        <v>3769</v>
      </c>
      <c r="AQ37" s="819"/>
      <c r="AR37" s="819"/>
      <c r="AS37" s="819"/>
      <c r="AT37" s="819"/>
      <c r="AU37" s="819">
        <v>2849</v>
      </c>
      <c r="AV37" s="819"/>
      <c r="AW37" s="819"/>
      <c r="AX37" s="819"/>
      <c r="AY37" s="819"/>
      <c r="AZ37" s="820" t="s">
        <v>545</v>
      </c>
      <c r="BA37" s="820"/>
      <c r="BB37" s="820"/>
      <c r="BC37" s="820"/>
      <c r="BD37" s="820"/>
      <c r="BE37" s="816" t="s">
        <v>386</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t="s">
        <v>388</v>
      </c>
      <c r="C38" s="744"/>
      <c r="D38" s="744"/>
      <c r="E38" s="744"/>
      <c r="F38" s="744"/>
      <c r="G38" s="744"/>
      <c r="H38" s="744"/>
      <c r="I38" s="744"/>
      <c r="J38" s="744"/>
      <c r="K38" s="744"/>
      <c r="L38" s="744"/>
      <c r="M38" s="744"/>
      <c r="N38" s="744"/>
      <c r="O38" s="744"/>
      <c r="P38" s="745"/>
      <c r="Q38" s="746">
        <v>3</v>
      </c>
      <c r="R38" s="747"/>
      <c r="S38" s="747"/>
      <c r="T38" s="747"/>
      <c r="U38" s="747"/>
      <c r="V38" s="747">
        <v>3</v>
      </c>
      <c r="W38" s="747"/>
      <c r="X38" s="747"/>
      <c r="Y38" s="747"/>
      <c r="Z38" s="747"/>
      <c r="AA38" s="747">
        <f t="shared" ref="AA38:AA43" si="0">Q38-V38</f>
        <v>0</v>
      </c>
      <c r="AB38" s="747"/>
      <c r="AC38" s="747"/>
      <c r="AD38" s="747"/>
      <c r="AE38" s="748"/>
      <c r="AF38" s="749" t="s">
        <v>449</v>
      </c>
      <c r="AG38" s="750"/>
      <c r="AH38" s="750"/>
      <c r="AI38" s="750"/>
      <c r="AJ38" s="751"/>
      <c r="AK38" s="818">
        <v>3</v>
      </c>
      <c r="AL38" s="819"/>
      <c r="AM38" s="819"/>
      <c r="AN38" s="819"/>
      <c r="AO38" s="819"/>
      <c r="AP38" s="819" t="s">
        <v>550</v>
      </c>
      <c r="AQ38" s="819"/>
      <c r="AR38" s="819"/>
      <c r="AS38" s="819"/>
      <c r="AT38" s="819"/>
      <c r="AU38" s="819" t="s">
        <v>545</v>
      </c>
      <c r="AV38" s="819"/>
      <c r="AW38" s="819"/>
      <c r="AX38" s="819"/>
      <c r="AY38" s="819"/>
      <c r="AZ38" s="820" t="s">
        <v>545</v>
      </c>
      <c r="BA38" s="820"/>
      <c r="BB38" s="820"/>
      <c r="BC38" s="820"/>
      <c r="BD38" s="820"/>
      <c r="BE38" s="816" t="s">
        <v>386</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t="s">
        <v>389</v>
      </c>
      <c r="C39" s="744"/>
      <c r="D39" s="744"/>
      <c r="E39" s="744"/>
      <c r="F39" s="744"/>
      <c r="G39" s="744"/>
      <c r="H39" s="744"/>
      <c r="I39" s="744"/>
      <c r="J39" s="744"/>
      <c r="K39" s="744"/>
      <c r="L39" s="744"/>
      <c r="M39" s="744"/>
      <c r="N39" s="744"/>
      <c r="O39" s="744"/>
      <c r="P39" s="745"/>
      <c r="Q39" s="746">
        <v>929</v>
      </c>
      <c r="R39" s="747"/>
      <c r="S39" s="747"/>
      <c r="T39" s="747"/>
      <c r="U39" s="747"/>
      <c r="V39" s="747">
        <v>873</v>
      </c>
      <c r="W39" s="747"/>
      <c r="X39" s="747"/>
      <c r="Y39" s="747"/>
      <c r="Z39" s="747"/>
      <c r="AA39" s="747">
        <f t="shared" si="0"/>
        <v>56</v>
      </c>
      <c r="AB39" s="747"/>
      <c r="AC39" s="747"/>
      <c r="AD39" s="747"/>
      <c r="AE39" s="748"/>
      <c r="AF39" s="749">
        <v>55</v>
      </c>
      <c r="AG39" s="750"/>
      <c r="AH39" s="750"/>
      <c r="AI39" s="750"/>
      <c r="AJ39" s="751"/>
      <c r="AK39" s="818">
        <v>489</v>
      </c>
      <c r="AL39" s="819"/>
      <c r="AM39" s="819"/>
      <c r="AN39" s="819"/>
      <c r="AO39" s="819"/>
      <c r="AP39" s="819">
        <v>5541</v>
      </c>
      <c r="AQ39" s="819"/>
      <c r="AR39" s="819"/>
      <c r="AS39" s="819"/>
      <c r="AT39" s="819"/>
      <c r="AU39" s="819">
        <v>5541</v>
      </c>
      <c r="AV39" s="819"/>
      <c r="AW39" s="819"/>
      <c r="AX39" s="819"/>
      <c r="AY39" s="819"/>
      <c r="AZ39" s="820" t="s">
        <v>545</v>
      </c>
      <c r="BA39" s="820"/>
      <c r="BB39" s="820"/>
      <c r="BC39" s="820"/>
      <c r="BD39" s="820"/>
      <c r="BE39" s="816" t="s">
        <v>386</v>
      </c>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t="s">
        <v>390</v>
      </c>
      <c r="C40" s="744"/>
      <c r="D40" s="744"/>
      <c r="E40" s="744"/>
      <c r="F40" s="744"/>
      <c r="G40" s="744"/>
      <c r="H40" s="744"/>
      <c r="I40" s="744"/>
      <c r="J40" s="744"/>
      <c r="K40" s="744"/>
      <c r="L40" s="744"/>
      <c r="M40" s="744"/>
      <c r="N40" s="744"/>
      <c r="O40" s="744"/>
      <c r="P40" s="745"/>
      <c r="Q40" s="746">
        <v>192</v>
      </c>
      <c r="R40" s="747"/>
      <c r="S40" s="747"/>
      <c r="T40" s="747"/>
      <c r="U40" s="747"/>
      <c r="V40" s="747">
        <v>867</v>
      </c>
      <c r="W40" s="747"/>
      <c r="X40" s="747"/>
      <c r="Y40" s="747"/>
      <c r="Z40" s="747"/>
      <c r="AA40" s="747">
        <f t="shared" si="0"/>
        <v>-675</v>
      </c>
      <c r="AB40" s="747"/>
      <c r="AC40" s="747"/>
      <c r="AD40" s="747"/>
      <c r="AE40" s="748"/>
      <c r="AF40" s="749">
        <v>92</v>
      </c>
      <c r="AG40" s="750"/>
      <c r="AH40" s="750"/>
      <c r="AI40" s="750"/>
      <c r="AJ40" s="751"/>
      <c r="AK40" s="818">
        <v>0</v>
      </c>
      <c r="AL40" s="819"/>
      <c r="AM40" s="819"/>
      <c r="AN40" s="819"/>
      <c r="AO40" s="819"/>
      <c r="AP40" s="819" t="s">
        <v>545</v>
      </c>
      <c r="AQ40" s="819"/>
      <c r="AR40" s="819"/>
      <c r="AS40" s="819"/>
      <c r="AT40" s="819"/>
      <c r="AU40" s="819" t="s">
        <v>545</v>
      </c>
      <c r="AV40" s="819"/>
      <c r="AW40" s="819"/>
      <c r="AX40" s="819"/>
      <c r="AY40" s="819"/>
      <c r="AZ40" s="820" t="s">
        <v>545</v>
      </c>
      <c r="BA40" s="820"/>
      <c r="BB40" s="820"/>
      <c r="BC40" s="820"/>
      <c r="BD40" s="820"/>
      <c r="BE40" s="816" t="s">
        <v>386</v>
      </c>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t="s">
        <v>391</v>
      </c>
      <c r="C41" s="744"/>
      <c r="D41" s="744"/>
      <c r="E41" s="744"/>
      <c r="F41" s="744"/>
      <c r="G41" s="744"/>
      <c r="H41" s="744"/>
      <c r="I41" s="744"/>
      <c r="J41" s="744"/>
      <c r="K41" s="744"/>
      <c r="L41" s="744"/>
      <c r="M41" s="744"/>
      <c r="N41" s="744"/>
      <c r="O41" s="744"/>
      <c r="P41" s="745"/>
      <c r="Q41" s="746">
        <v>45</v>
      </c>
      <c r="R41" s="747"/>
      <c r="S41" s="747"/>
      <c r="T41" s="747"/>
      <c r="U41" s="747"/>
      <c r="V41" s="747">
        <v>102</v>
      </c>
      <c r="W41" s="747"/>
      <c r="X41" s="747"/>
      <c r="Y41" s="747"/>
      <c r="Z41" s="747"/>
      <c r="AA41" s="747">
        <f t="shared" si="0"/>
        <v>-57</v>
      </c>
      <c r="AB41" s="747"/>
      <c r="AC41" s="747"/>
      <c r="AD41" s="747"/>
      <c r="AE41" s="748"/>
      <c r="AF41" s="749">
        <v>71</v>
      </c>
      <c r="AG41" s="750"/>
      <c r="AH41" s="750"/>
      <c r="AI41" s="750"/>
      <c r="AJ41" s="751"/>
      <c r="AK41" s="818">
        <v>0</v>
      </c>
      <c r="AL41" s="819"/>
      <c r="AM41" s="819"/>
      <c r="AN41" s="819"/>
      <c r="AO41" s="819"/>
      <c r="AP41" s="819" t="s">
        <v>545</v>
      </c>
      <c r="AQ41" s="819"/>
      <c r="AR41" s="819"/>
      <c r="AS41" s="819"/>
      <c r="AT41" s="819"/>
      <c r="AU41" s="819" t="s">
        <v>545</v>
      </c>
      <c r="AV41" s="819"/>
      <c r="AW41" s="819"/>
      <c r="AX41" s="819"/>
      <c r="AY41" s="819"/>
      <c r="AZ41" s="820" t="s">
        <v>545</v>
      </c>
      <c r="BA41" s="820"/>
      <c r="BB41" s="820"/>
      <c r="BC41" s="820"/>
      <c r="BD41" s="820"/>
      <c r="BE41" s="816" t="s">
        <v>386</v>
      </c>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t="s">
        <v>392</v>
      </c>
      <c r="C42" s="744"/>
      <c r="D42" s="744"/>
      <c r="E42" s="744"/>
      <c r="F42" s="744"/>
      <c r="G42" s="744"/>
      <c r="H42" s="744"/>
      <c r="I42" s="744"/>
      <c r="J42" s="744"/>
      <c r="K42" s="744"/>
      <c r="L42" s="744"/>
      <c r="M42" s="744"/>
      <c r="N42" s="744"/>
      <c r="O42" s="744"/>
      <c r="P42" s="745"/>
      <c r="Q42" s="746">
        <v>1</v>
      </c>
      <c r="R42" s="747"/>
      <c r="S42" s="747"/>
      <c r="T42" s="747"/>
      <c r="U42" s="747"/>
      <c r="V42" s="747">
        <v>14</v>
      </c>
      <c r="W42" s="747"/>
      <c r="X42" s="747"/>
      <c r="Y42" s="747"/>
      <c r="Z42" s="747"/>
      <c r="AA42" s="747">
        <f t="shared" si="0"/>
        <v>-13</v>
      </c>
      <c r="AB42" s="747"/>
      <c r="AC42" s="747"/>
      <c r="AD42" s="747"/>
      <c r="AE42" s="748"/>
      <c r="AF42" s="749">
        <v>19</v>
      </c>
      <c r="AG42" s="750"/>
      <c r="AH42" s="750"/>
      <c r="AI42" s="750"/>
      <c r="AJ42" s="751"/>
      <c r="AK42" s="818">
        <v>0</v>
      </c>
      <c r="AL42" s="819"/>
      <c r="AM42" s="819"/>
      <c r="AN42" s="819"/>
      <c r="AO42" s="819"/>
      <c r="AP42" s="819" t="s">
        <v>545</v>
      </c>
      <c r="AQ42" s="819"/>
      <c r="AR42" s="819"/>
      <c r="AS42" s="819"/>
      <c r="AT42" s="819"/>
      <c r="AU42" s="819" t="s">
        <v>545</v>
      </c>
      <c r="AV42" s="819"/>
      <c r="AW42" s="819"/>
      <c r="AX42" s="819"/>
      <c r="AY42" s="819"/>
      <c r="AZ42" s="820" t="s">
        <v>545</v>
      </c>
      <c r="BA42" s="820"/>
      <c r="BB42" s="820"/>
      <c r="BC42" s="820"/>
      <c r="BD42" s="820"/>
      <c r="BE42" s="816" t="s">
        <v>386</v>
      </c>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t="s">
        <v>393</v>
      </c>
      <c r="C43" s="744"/>
      <c r="D43" s="744"/>
      <c r="E43" s="744"/>
      <c r="F43" s="744"/>
      <c r="G43" s="744"/>
      <c r="H43" s="744"/>
      <c r="I43" s="744"/>
      <c r="J43" s="744"/>
      <c r="K43" s="744"/>
      <c r="L43" s="744"/>
      <c r="M43" s="744"/>
      <c r="N43" s="744"/>
      <c r="O43" s="744"/>
      <c r="P43" s="745"/>
      <c r="Q43" s="746">
        <v>0</v>
      </c>
      <c r="R43" s="747"/>
      <c r="S43" s="747"/>
      <c r="T43" s="747"/>
      <c r="U43" s="747"/>
      <c r="V43" s="747">
        <v>16</v>
      </c>
      <c r="W43" s="747"/>
      <c r="X43" s="747"/>
      <c r="Y43" s="747"/>
      <c r="Z43" s="747"/>
      <c r="AA43" s="747">
        <f t="shared" si="0"/>
        <v>-16</v>
      </c>
      <c r="AB43" s="747"/>
      <c r="AC43" s="747"/>
      <c r="AD43" s="747"/>
      <c r="AE43" s="748"/>
      <c r="AF43" s="749">
        <v>79</v>
      </c>
      <c r="AG43" s="750"/>
      <c r="AH43" s="750"/>
      <c r="AI43" s="750"/>
      <c r="AJ43" s="751"/>
      <c r="AK43" s="818">
        <v>0</v>
      </c>
      <c r="AL43" s="819"/>
      <c r="AM43" s="819"/>
      <c r="AN43" s="819"/>
      <c r="AO43" s="819"/>
      <c r="AP43" s="819" t="s">
        <v>545</v>
      </c>
      <c r="AQ43" s="819"/>
      <c r="AR43" s="819"/>
      <c r="AS43" s="819"/>
      <c r="AT43" s="819"/>
      <c r="AU43" s="819" t="s">
        <v>545</v>
      </c>
      <c r="AV43" s="819"/>
      <c r="AW43" s="819"/>
      <c r="AX43" s="819"/>
      <c r="AY43" s="819"/>
      <c r="AZ43" s="820" t="s">
        <v>545</v>
      </c>
      <c r="BA43" s="820"/>
      <c r="BB43" s="820"/>
      <c r="BC43" s="820"/>
      <c r="BD43" s="820"/>
      <c r="BE43" s="816" t="s">
        <v>386</v>
      </c>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2"/>
      <c r="R50" s="823"/>
      <c r="S50" s="823"/>
      <c r="T50" s="823"/>
      <c r="U50" s="823"/>
      <c r="V50" s="823"/>
      <c r="W50" s="823"/>
      <c r="X50" s="823"/>
      <c r="Y50" s="823"/>
      <c r="Z50" s="823"/>
      <c r="AA50" s="823"/>
      <c r="AB50" s="823"/>
      <c r="AC50" s="823"/>
      <c r="AD50" s="823"/>
      <c r="AE50" s="824"/>
      <c r="AF50" s="749"/>
      <c r="AG50" s="750"/>
      <c r="AH50" s="750"/>
      <c r="AI50" s="750"/>
      <c r="AJ50" s="751"/>
      <c r="AK50" s="825"/>
      <c r="AL50" s="823"/>
      <c r="AM50" s="823"/>
      <c r="AN50" s="823"/>
      <c r="AO50" s="823"/>
      <c r="AP50" s="823"/>
      <c r="AQ50" s="823"/>
      <c r="AR50" s="823"/>
      <c r="AS50" s="823"/>
      <c r="AT50" s="823"/>
      <c r="AU50" s="823"/>
      <c r="AV50" s="823"/>
      <c r="AW50" s="823"/>
      <c r="AX50" s="823"/>
      <c r="AY50" s="823"/>
      <c r="AZ50" s="826"/>
      <c r="BA50" s="826"/>
      <c r="BB50" s="826"/>
      <c r="BC50" s="826"/>
      <c r="BD50" s="826"/>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2"/>
      <c r="R51" s="823"/>
      <c r="S51" s="823"/>
      <c r="T51" s="823"/>
      <c r="U51" s="823"/>
      <c r="V51" s="823"/>
      <c r="W51" s="823"/>
      <c r="X51" s="823"/>
      <c r="Y51" s="823"/>
      <c r="Z51" s="823"/>
      <c r="AA51" s="823"/>
      <c r="AB51" s="823"/>
      <c r="AC51" s="823"/>
      <c r="AD51" s="823"/>
      <c r="AE51" s="824"/>
      <c r="AF51" s="749"/>
      <c r="AG51" s="750"/>
      <c r="AH51" s="750"/>
      <c r="AI51" s="750"/>
      <c r="AJ51" s="751"/>
      <c r="AK51" s="825"/>
      <c r="AL51" s="823"/>
      <c r="AM51" s="823"/>
      <c r="AN51" s="823"/>
      <c r="AO51" s="823"/>
      <c r="AP51" s="823"/>
      <c r="AQ51" s="823"/>
      <c r="AR51" s="823"/>
      <c r="AS51" s="823"/>
      <c r="AT51" s="823"/>
      <c r="AU51" s="823"/>
      <c r="AV51" s="823"/>
      <c r="AW51" s="823"/>
      <c r="AX51" s="823"/>
      <c r="AY51" s="823"/>
      <c r="AZ51" s="826"/>
      <c r="BA51" s="826"/>
      <c r="BB51" s="826"/>
      <c r="BC51" s="826"/>
      <c r="BD51" s="826"/>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2"/>
      <c r="R52" s="823"/>
      <c r="S52" s="823"/>
      <c r="T52" s="823"/>
      <c r="U52" s="823"/>
      <c r="V52" s="823"/>
      <c r="W52" s="823"/>
      <c r="X52" s="823"/>
      <c r="Y52" s="823"/>
      <c r="Z52" s="823"/>
      <c r="AA52" s="823"/>
      <c r="AB52" s="823"/>
      <c r="AC52" s="823"/>
      <c r="AD52" s="823"/>
      <c r="AE52" s="824"/>
      <c r="AF52" s="749"/>
      <c r="AG52" s="750"/>
      <c r="AH52" s="750"/>
      <c r="AI52" s="750"/>
      <c r="AJ52" s="751"/>
      <c r="AK52" s="825"/>
      <c r="AL52" s="823"/>
      <c r="AM52" s="823"/>
      <c r="AN52" s="823"/>
      <c r="AO52" s="823"/>
      <c r="AP52" s="823"/>
      <c r="AQ52" s="823"/>
      <c r="AR52" s="823"/>
      <c r="AS52" s="823"/>
      <c r="AT52" s="823"/>
      <c r="AU52" s="823"/>
      <c r="AV52" s="823"/>
      <c r="AW52" s="823"/>
      <c r="AX52" s="823"/>
      <c r="AY52" s="823"/>
      <c r="AZ52" s="826"/>
      <c r="BA52" s="826"/>
      <c r="BB52" s="826"/>
      <c r="BC52" s="826"/>
      <c r="BD52" s="826"/>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2"/>
      <c r="R53" s="823"/>
      <c r="S53" s="823"/>
      <c r="T53" s="823"/>
      <c r="U53" s="823"/>
      <c r="V53" s="823"/>
      <c r="W53" s="823"/>
      <c r="X53" s="823"/>
      <c r="Y53" s="823"/>
      <c r="Z53" s="823"/>
      <c r="AA53" s="823"/>
      <c r="AB53" s="823"/>
      <c r="AC53" s="823"/>
      <c r="AD53" s="823"/>
      <c r="AE53" s="824"/>
      <c r="AF53" s="749"/>
      <c r="AG53" s="750"/>
      <c r="AH53" s="750"/>
      <c r="AI53" s="750"/>
      <c r="AJ53" s="751"/>
      <c r="AK53" s="825"/>
      <c r="AL53" s="823"/>
      <c r="AM53" s="823"/>
      <c r="AN53" s="823"/>
      <c r="AO53" s="823"/>
      <c r="AP53" s="823"/>
      <c r="AQ53" s="823"/>
      <c r="AR53" s="823"/>
      <c r="AS53" s="823"/>
      <c r="AT53" s="823"/>
      <c r="AU53" s="823"/>
      <c r="AV53" s="823"/>
      <c r="AW53" s="823"/>
      <c r="AX53" s="823"/>
      <c r="AY53" s="823"/>
      <c r="AZ53" s="826"/>
      <c r="BA53" s="826"/>
      <c r="BB53" s="826"/>
      <c r="BC53" s="826"/>
      <c r="BD53" s="826"/>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2"/>
      <c r="R54" s="823"/>
      <c r="S54" s="823"/>
      <c r="T54" s="823"/>
      <c r="U54" s="823"/>
      <c r="V54" s="823"/>
      <c r="W54" s="823"/>
      <c r="X54" s="823"/>
      <c r="Y54" s="823"/>
      <c r="Z54" s="823"/>
      <c r="AA54" s="823"/>
      <c r="AB54" s="823"/>
      <c r="AC54" s="823"/>
      <c r="AD54" s="823"/>
      <c r="AE54" s="824"/>
      <c r="AF54" s="749"/>
      <c r="AG54" s="750"/>
      <c r="AH54" s="750"/>
      <c r="AI54" s="750"/>
      <c r="AJ54" s="751"/>
      <c r="AK54" s="825"/>
      <c r="AL54" s="823"/>
      <c r="AM54" s="823"/>
      <c r="AN54" s="823"/>
      <c r="AO54" s="823"/>
      <c r="AP54" s="823"/>
      <c r="AQ54" s="823"/>
      <c r="AR54" s="823"/>
      <c r="AS54" s="823"/>
      <c r="AT54" s="823"/>
      <c r="AU54" s="823"/>
      <c r="AV54" s="823"/>
      <c r="AW54" s="823"/>
      <c r="AX54" s="823"/>
      <c r="AY54" s="823"/>
      <c r="AZ54" s="826"/>
      <c r="BA54" s="826"/>
      <c r="BB54" s="826"/>
      <c r="BC54" s="826"/>
      <c r="BD54" s="826"/>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2"/>
      <c r="R55" s="823"/>
      <c r="S55" s="823"/>
      <c r="T55" s="823"/>
      <c r="U55" s="823"/>
      <c r="V55" s="823"/>
      <c r="W55" s="823"/>
      <c r="X55" s="823"/>
      <c r="Y55" s="823"/>
      <c r="Z55" s="823"/>
      <c r="AA55" s="823"/>
      <c r="AB55" s="823"/>
      <c r="AC55" s="823"/>
      <c r="AD55" s="823"/>
      <c r="AE55" s="824"/>
      <c r="AF55" s="749"/>
      <c r="AG55" s="750"/>
      <c r="AH55" s="750"/>
      <c r="AI55" s="750"/>
      <c r="AJ55" s="751"/>
      <c r="AK55" s="825"/>
      <c r="AL55" s="823"/>
      <c r="AM55" s="823"/>
      <c r="AN55" s="823"/>
      <c r="AO55" s="823"/>
      <c r="AP55" s="823"/>
      <c r="AQ55" s="823"/>
      <c r="AR55" s="823"/>
      <c r="AS55" s="823"/>
      <c r="AT55" s="823"/>
      <c r="AU55" s="823"/>
      <c r="AV55" s="823"/>
      <c r="AW55" s="823"/>
      <c r="AX55" s="823"/>
      <c r="AY55" s="823"/>
      <c r="AZ55" s="826"/>
      <c r="BA55" s="826"/>
      <c r="BB55" s="826"/>
      <c r="BC55" s="826"/>
      <c r="BD55" s="826"/>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2"/>
      <c r="R56" s="823"/>
      <c r="S56" s="823"/>
      <c r="T56" s="823"/>
      <c r="U56" s="823"/>
      <c r="V56" s="823"/>
      <c r="W56" s="823"/>
      <c r="X56" s="823"/>
      <c r="Y56" s="823"/>
      <c r="Z56" s="823"/>
      <c r="AA56" s="823"/>
      <c r="AB56" s="823"/>
      <c r="AC56" s="823"/>
      <c r="AD56" s="823"/>
      <c r="AE56" s="824"/>
      <c r="AF56" s="749"/>
      <c r="AG56" s="750"/>
      <c r="AH56" s="750"/>
      <c r="AI56" s="750"/>
      <c r="AJ56" s="751"/>
      <c r="AK56" s="825"/>
      <c r="AL56" s="823"/>
      <c r="AM56" s="823"/>
      <c r="AN56" s="823"/>
      <c r="AO56" s="823"/>
      <c r="AP56" s="823"/>
      <c r="AQ56" s="823"/>
      <c r="AR56" s="823"/>
      <c r="AS56" s="823"/>
      <c r="AT56" s="823"/>
      <c r="AU56" s="823"/>
      <c r="AV56" s="823"/>
      <c r="AW56" s="823"/>
      <c r="AX56" s="823"/>
      <c r="AY56" s="823"/>
      <c r="AZ56" s="826"/>
      <c r="BA56" s="826"/>
      <c r="BB56" s="826"/>
      <c r="BC56" s="826"/>
      <c r="BD56" s="826"/>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2"/>
      <c r="R57" s="823"/>
      <c r="S57" s="823"/>
      <c r="T57" s="823"/>
      <c r="U57" s="823"/>
      <c r="V57" s="823"/>
      <c r="W57" s="823"/>
      <c r="X57" s="823"/>
      <c r="Y57" s="823"/>
      <c r="Z57" s="823"/>
      <c r="AA57" s="823"/>
      <c r="AB57" s="823"/>
      <c r="AC57" s="823"/>
      <c r="AD57" s="823"/>
      <c r="AE57" s="824"/>
      <c r="AF57" s="749"/>
      <c r="AG57" s="750"/>
      <c r="AH57" s="750"/>
      <c r="AI57" s="750"/>
      <c r="AJ57" s="751"/>
      <c r="AK57" s="825"/>
      <c r="AL57" s="823"/>
      <c r="AM57" s="823"/>
      <c r="AN57" s="823"/>
      <c r="AO57" s="823"/>
      <c r="AP57" s="823"/>
      <c r="AQ57" s="823"/>
      <c r="AR57" s="823"/>
      <c r="AS57" s="823"/>
      <c r="AT57" s="823"/>
      <c r="AU57" s="823"/>
      <c r="AV57" s="823"/>
      <c r="AW57" s="823"/>
      <c r="AX57" s="823"/>
      <c r="AY57" s="823"/>
      <c r="AZ57" s="826"/>
      <c r="BA57" s="826"/>
      <c r="BB57" s="826"/>
      <c r="BC57" s="826"/>
      <c r="BD57" s="826"/>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2"/>
      <c r="R58" s="823"/>
      <c r="S58" s="823"/>
      <c r="T58" s="823"/>
      <c r="U58" s="823"/>
      <c r="V58" s="823"/>
      <c r="W58" s="823"/>
      <c r="X58" s="823"/>
      <c r="Y58" s="823"/>
      <c r="Z58" s="823"/>
      <c r="AA58" s="823"/>
      <c r="AB58" s="823"/>
      <c r="AC58" s="823"/>
      <c r="AD58" s="823"/>
      <c r="AE58" s="824"/>
      <c r="AF58" s="749"/>
      <c r="AG58" s="750"/>
      <c r="AH58" s="750"/>
      <c r="AI58" s="750"/>
      <c r="AJ58" s="751"/>
      <c r="AK58" s="825"/>
      <c r="AL58" s="823"/>
      <c r="AM58" s="823"/>
      <c r="AN58" s="823"/>
      <c r="AO58" s="823"/>
      <c r="AP58" s="823"/>
      <c r="AQ58" s="823"/>
      <c r="AR58" s="823"/>
      <c r="AS58" s="823"/>
      <c r="AT58" s="823"/>
      <c r="AU58" s="823"/>
      <c r="AV58" s="823"/>
      <c r="AW58" s="823"/>
      <c r="AX58" s="823"/>
      <c r="AY58" s="823"/>
      <c r="AZ58" s="826"/>
      <c r="BA58" s="826"/>
      <c r="BB58" s="826"/>
      <c r="BC58" s="826"/>
      <c r="BD58" s="826"/>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2"/>
      <c r="R59" s="823"/>
      <c r="S59" s="823"/>
      <c r="T59" s="823"/>
      <c r="U59" s="823"/>
      <c r="V59" s="823"/>
      <c r="W59" s="823"/>
      <c r="X59" s="823"/>
      <c r="Y59" s="823"/>
      <c r="Z59" s="823"/>
      <c r="AA59" s="823"/>
      <c r="AB59" s="823"/>
      <c r="AC59" s="823"/>
      <c r="AD59" s="823"/>
      <c r="AE59" s="824"/>
      <c r="AF59" s="749"/>
      <c r="AG59" s="750"/>
      <c r="AH59" s="750"/>
      <c r="AI59" s="750"/>
      <c r="AJ59" s="751"/>
      <c r="AK59" s="825"/>
      <c r="AL59" s="823"/>
      <c r="AM59" s="823"/>
      <c r="AN59" s="823"/>
      <c r="AO59" s="823"/>
      <c r="AP59" s="823"/>
      <c r="AQ59" s="823"/>
      <c r="AR59" s="823"/>
      <c r="AS59" s="823"/>
      <c r="AT59" s="823"/>
      <c r="AU59" s="823"/>
      <c r="AV59" s="823"/>
      <c r="AW59" s="823"/>
      <c r="AX59" s="823"/>
      <c r="AY59" s="823"/>
      <c r="AZ59" s="826"/>
      <c r="BA59" s="826"/>
      <c r="BB59" s="826"/>
      <c r="BC59" s="826"/>
      <c r="BD59" s="826"/>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2"/>
      <c r="R60" s="823"/>
      <c r="S60" s="823"/>
      <c r="T60" s="823"/>
      <c r="U60" s="823"/>
      <c r="V60" s="823"/>
      <c r="W60" s="823"/>
      <c r="X60" s="823"/>
      <c r="Y60" s="823"/>
      <c r="Z60" s="823"/>
      <c r="AA60" s="823"/>
      <c r="AB60" s="823"/>
      <c r="AC60" s="823"/>
      <c r="AD60" s="823"/>
      <c r="AE60" s="824"/>
      <c r="AF60" s="749"/>
      <c r="AG60" s="750"/>
      <c r="AH60" s="750"/>
      <c r="AI60" s="750"/>
      <c r="AJ60" s="751"/>
      <c r="AK60" s="825"/>
      <c r="AL60" s="823"/>
      <c r="AM60" s="823"/>
      <c r="AN60" s="823"/>
      <c r="AO60" s="823"/>
      <c r="AP60" s="823"/>
      <c r="AQ60" s="823"/>
      <c r="AR60" s="823"/>
      <c r="AS60" s="823"/>
      <c r="AT60" s="823"/>
      <c r="AU60" s="823"/>
      <c r="AV60" s="823"/>
      <c r="AW60" s="823"/>
      <c r="AX60" s="823"/>
      <c r="AY60" s="823"/>
      <c r="AZ60" s="826"/>
      <c r="BA60" s="826"/>
      <c r="BB60" s="826"/>
      <c r="BC60" s="826"/>
      <c r="BD60" s="826"/>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2"/>
      <c r="R61" s="823"/>
      <c r="S61" s="823"/>
      <c r="T61" s="823"/>
      <c r="U61" s="823"/>
      <c r="V61" s="823"/>
      <c r="W61" s="823"/>
      <c r="X61" s="823"/>
      <c r="Y61" s="823"/>
      <c r="Z61" s="823"/>
      <c r="AA61" s="823"/>
      <c r="AB61" s="823"/>
      <c r="AC61" s="823"/>
      <c r="AD61" s="823"/>
      <c r="AE61" s="824"/>
      <c r="AF61" s="749"/>
      <c r="AG61" s="750"/>
      <c r="AH61" s="750"/>
      <c r="AI61" s="750"/>
      <c r="AJ61" s="751"/>
      <c r="AK61" s="825"/>
      <c r="AL61" s="823"/>
      <c r="AM61" s="823"/>
      <c r="AN61" s="823"/>
      <c r="AO61" s="823"/>
      <c r="AP61" s="823"/>
      <c r="AQ61" s="823"/>
      <c r="AR61" s="823"/>
      <c r="AS61" s="823"/>
      <c r="AT61" s="823"/>
      <c r="AU61" s="823"/>
      <c r="AV61" s="823"/>
      <c r="AW61" s="823"/>
      <c r="AX61" s="823"/>
      <c r="AY61" s="823"/>
      <c r="AZ61" s="826"/>
      <c r="BA61" s="826"/>
      <c r="BB61" s="826"/>
      <c r="BC61" s="826"/>
      <c r="BD61" s="826"/>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2"/>
      <c r="R62" s="823"/>
      <c r="S62" s="823"/>
      <c r="T62" s="823"/>
      <c r="U62" s="823"/>
      <c r="V62" s="823"/>
      <c r="W62" s="823"/>
      <c r="X62" s="823"/>
      <c r="Y62" s="823"/>
      <c r="Z62" s="823"/>
      <c r="AA62" s="823"/>
      <c r="AB62" s="823"/>
      <c r="AC62" s="823"/>
      <c r="AD62" s="823"/>
      <c r="AE62" s="824"/>
      <c r="AF62" s="749"/>
      <c r="AG62" s="750"/>
      <c r="AH62" s="750"/>
      <c r="AI62" s="750"/>
      <c r="AJ62" s="751"/>
      <c r="AK62" s="825"/>
      <c r="AL62" s="823"/>
      <c r="AM62" s="823"/>
      <c r="AN62" s="823"/>
      <c r="AO62" s="823"/>
      <c r="AP62" s="823"/>
      <c r="AQ62" s="823"/>
      <c r="AR62" s="823"/>
      <c r="AS62" s="823"/>
      <c r="AT62" s="823"/>
      <c r="AU62" s="823"/>
      <c r="AV62" s="823"/>
      <c r="AW62" s="823"/>
      <c r="AX62" s="823"/>
      <c r="AY62" s="823"/>
      <c r="AZ62" s="826"/>
      <c r="BA62" s="826"/>
      <c r="BB62" s="826"/>
      <c r="BC62" s="826"/>
      <c r="BD62" s="826"/>
      <c r="BE62" s="816"/>
      <c r="BF62" s="816"/>
      <c r="BG62" s="816"/>
      <c r="BH62" s="816"/>
      <c r="BI62" s="817"/>
      <c r="BJ62" s="834" t="s">
        <v>394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364</v>
      </c>
      <c r="B63" s="778" t="s">
        <v>395</v>
      </c>
      <c r="C63" s="779"/>
      <c r="D63" s="779"/>
      <c r="E63" s="779"/>
      <c r="F63" s="779"/>
      <c r="G63" s="779"/>
      <c r="H63" s="779"/>
      <c r="I63" s="779"/>
      <c r="J63" s="779"/>
      <c r="K63" s="779"/>
      <c r="L63" s="779"/>
      <c r="M63" s="779"/>
      <c r="N63" s="779"/>
      <c r="O63" s="779"/>
      <c r="P63" s="780"/>
      <c r="Q63" s="827"/>
      <c r="R63" s="828"/>
      <c r="S63" s="828"/>
      <c r="T63" s="828"/>
      <c r="U63" s="828"/>
      <c r="V63" s="828"/>
      <c r="W63" s="828"/>
      <c r="X63" s="828"/>
      <c r="Y63" s="828"/>
      <c r="Z63" s="828"/>
      <c r="AA63" s="828"/>
      <c r="AB63" s="828"/>
      <c r="AC63" s="828"/>
      <c r="AD63" s="828"/>
      <c r="AE63" s="829"/>
      <c r="AF63" s="830">
        <v>6246</v>
      </c>
      <c r="AG63" s="831"/>
      <c r="AH63" s="831"/>
      <c r="AI63" s="831"/>
      <c r="AJ63" s="832"/>
      <c r="AK63" s="833"/>
      <c r="AL63" s="828"/>
      <c r="AM63" s="828"/>
      <c r="AN63" s="828"/>
      <c r="AO63" s="828"/>
      <c r="AP63" s="831">
        <v>45202</v>
      </c>
      <c r="AQ63" s="831"/>
      <c r="AR63" s="831"/>
      <c r="AS63" s="831"/>
      <c r="AT63" s="831"/>
      <c r="AU63" s="831">
        <v>22141</v>
      </c>
      <c r="AV63" s="831"/>
      <c r="AW63" s="831"/>
      <c r="AX63" s="831"/>
      <c r="AY63" s="831"/>
      <c r="AZ63" s="835"/>
      <c r="BA63" s="835"/>
      <c r="BB63" s="835"/>
      <c r="BC63" s="835"/>
      <c r="BD63" s="835"/>
      <c r="BE63" s="836"/>
      <c r="BF63" s="836"/>
      <c r="BG63" s="836"/>
      <c r="BH63" s="836"/>
      <c r="BI63" s="837"/>
      <c r="BJ63" s="838" t="s">
        <v>109</v>
      </c>
      <c r="BK63" s="839"/>
      <c r="BL63" s="839"/>
      <c r="BM63" s="839"/>
      <c r="BN63" s="840"/>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397</v>
      </c>
      <c r="B66" s="729"/>
      <c r="C66" s="729"/>
      <c r="D66" s="729"/>
      <c r="E66" s="729"/>
      <c r="F66" s="729"/>
      <c r="G66" s="729"/>
      <c r="H66" s="729"/>
      <c r="I66" s="729"/>
      <c r="J66" s="729"/>
      <c r="K66" s="729"/>
      <c r="L66" s="729"/>
      <c r="M66" s="729"/>
      <c r="N66" s="729"/>
      <c r="O66" s="729"/>
      <c r="P66" s="730"/>
      <c r="Q66" s="705" t="s">
        <v>368</v>
      </c>
      <c r="R66" s="706"/>
      <c r="S66" s="706"/>
      <c r="T66" s="706"/>
      <c r="U66" s="707"/>
      <c r="V66" s="705" t="s">
        <v>369</v>
      </c>
      <c r="W66" s="706"/>
      <c r="X66" s="706"/>
      <c r="Y66" s="706"/>
      <c r="Z66" s="707"/>
      <c r="AA66" s="705" t="s">
        <v>370</v>
      </c>
      <c r="AB66" s="706"/>
      <c r="AC66" s="706"/>
      <c r="AD66" s="706"/>
      <c r="AE66" s="707"/>
      <c r="AF66" s="841" t="s">
        <v>371</v>
      </c>
      <c r="AG66" s="801"/>
      <c r="AH66" s="801"/>
      <c r="AI66" s="801"/>
      <c r="AJ66" s="842"/>
      <c r="AK66" s="705" t="s">
        <v>372</v>
      </c>
      <c r="AL66" s="729"/>
      <c r="AM66" s="729"/>
      <c r="AN66" s="729"/>
      <c r="AO66" s="730"/>
      <c r="AP66" s="705" t="s">
        <v>373</v>
      </c>
      <c r="AQ66" s="706"/>
      <c r="AR66" s="706"/>
      <c r="AS66" s="706"/>
      <c r="AT66" s="707"/>
      <c r="AU66" s="705" t="s">
        <v>398</v>
      </c>
      <c r="AV66" s="706"/>
      <c r="AW66" s="706"/>
      <c r="AX66" s="706"/>
      <c r="AY66" s="707"/>
      <c r="AZ66" s="705" t="s">
        <v>350</v>
      </c>
      <c r="BA66" s="706"/>
      <c r="BB66" s="706"/>
      <c r="BC66" s="706"/>
      <c r="BD66" s="717"/>
      <c r="BE66" s="216"/>
      <c r="BF66" s="216"/>
      <c r="BG66" s="216"/>
      <c r="BH66" s="216"/>
      <c r="BI66" s="216"/>
      <c r="BJ66" s="216"/>
      <c r="BK66" s="216"/>
      <c r="BL66" s="216"/>
      <c r="BM66" s="216"/>
      <c r="BN66" s="216"/>
      <c r="BO66" s="216"/>
      <c r="BP66" s="216"/>
      <c r="BQ66" s="213">
        <v>60</v>
      </c>
      <c r="BR66" s="218"/>
      <c r="BS66" s="852"/>
      <c r="BT66" s="853"/>
      <c r="BU66" s="853"/>
      <c r="BV66" s="853"/>
      <c r="BW66" s="853"/>
      <c r="BX66" s="853"/>
      <c r="BY66" s="853"/>
      <c r="BZ66" s="853"/>
      <c r="CA66" s="853"/>
      <c r="CB66" s="853"/>
      <c r="CC66" s="853"/>
      <c r="CD66" s="853"/>
      <c r="CE66" s="853"/>
      <c r="CF66" s="853"/>
      <c r="CG66" s="854"/>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3"/>
      <c r="AG67" s="804"/>
      <c r="AH67" s="804"/>
      <c r="AI67" s="804"/>
      <c r="AJ67" s="844"/>
      <c r="AK67" s="845"/>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2"/>
      <c r="BT67" s="853"/>
      <c r="BU67" s="853"/>
      <c r="BV67" s="853"/>
      <c r="BW67" s="853"/>
      <c r="BX67" s="853"/>
      <c r="BY67" s="853"/>
      <c r="BZ67" s="853"/>
      <c r="CA67" s="853"/>
      <c r="CB67" s="853"/>
      <c r="CC67" s="853"/>
      <c r="CD67" s="853"/>
      <c r="CE67" s="853"/>
      <c r="CF67" s="853"/>
      <c r="CG67" s="854"/>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197"/>
    </row>
    <row r="68" spans="1:131" s="198" customFormat="1" ht="26.25" customHeight="1" thickTop="1" x14ac:dyDescent="0.15">
      <c r="A68" s="209">
        <v>1</v>
      </c>
      <c r="B68" s="858" t="s">
        <v>551</v>
      </c>
      <c r="C68" s="859"/>
      <c r="D68" s="859"/>
      <c r="E68" s="859"/>
      <c r="F68" s="859"/>
      <c r="G68" s="859"/>
      <c r="H68" s="859"/>
      <c r="I68" s="859"/>
      <c r="J68" s="859"/>
      <c r="K68" s="859"/>
      <c r="L68" s="859"/>
      <c r="M68" s="859"/>
      <c r="N68" s="859"/>
      <c r="O68" s="859"/>
      <c r="P68" s="860"/>
      <c r="Q68" s="861">
        <v>120</v>
      </c>
      <c r="R68" s="855"/>
      <c r="S68" s="855"/>
      <c r="T68" s="855"/>
      <c r="U68" s="855"/>
      <c r="V68" s="855">
        <v>107</v>
      </c>
      <c r="W68" s="855"/>
      <c r="X68" s="855"/>
      <c r="Y68" s="855"/>
      <c r="Z68" s="855"/>
      <c r="AA68" s="855">
        <v>13</v>
      </c>
      <c r="AB68" s="855"/>
      <c r="AC68" s="855"/>
      <c r="AD68" s="855"/>
      <c r="AE68" s="855"/>
      <c r="AF68" s="855">
        <v>13</v>
      </c>
      <c r="AG68" s="855"/>
      <c r="AH68" s="855"/>
      <c r="AI68" s="855"/>
      <c r="AJ68" s="855"/>
      <c r="AK68" s="855">
        <v>11</v>
      </c>
      <c r="AL68" s="855"/>
      <c r="AM68" s="855"/>
      <c r="AN68" s="855"/>
      <c r="AO68" s="855"/>
      <c r="AP68" s="855" t="s">
        <v>546</v>
      </c>
      <c r="AQ68" s="855"/>
      <c r="AR68" s="855"/>
      <c r="AS68" s="855"/>
      <c r="AT68" s="855"/>
      <c r="AU68" s="855" t="s">
        <v>546</v>
      </c>
      <c r="AV68" s="855"/>
      <c r="AW68" s="855"/>
      <c r="AX68" s="855"/>
      <c r="AY68" s="855"/>
      <c r="AZ68" s="856"/>
      <c r="BA68" s="856"/>
      <c r="BB68" s="856"/>
      <c r="BC68" s="856"/>
      <c r="BD68" s="857"/>
      <c r="BE68" s="216"/>
      <c r="BF68" s="216"/>
      <c r="BG68" s="216"/>
      <c r="BH68" s="216"/>
      <c r="BI68" s="216"/>
      <c r="BJ68" s="216"/>
      <c r="BK68" s="216"/>
      <c r="BL68" s="216"/>
      <c r="BM68" s="216"/>
      <c r="BN68" s="216"/>
      <c r="BO68" s="216"/>
      <c r="BP68" s="216"/>
      <c r="BQ68" s="213">
        <v>62</v>
      </c>
      <c r="BR68" s="218"/>
      <c r="BS68" s="852"/>
      <c r="BT68" s="853"/>
      <c r="BU68" s="853"/>
      <c r="BV68" s="853"/>
      <c r="BW68" s="853"/>
      <c r="BX68" s="853"/>
      <c r="BY68" s="853"/>
      <c r="BZ68" s="853"/>
      <c r="CA68" s="853"/>
      <c r="CB68" s="853"/>
      <c r="CC68" s="853"/>
      <c r="CD68" s="853"/>
      <c r="CE68" s="853"/>
      <c r="CF68" s="853"/>
      <c r="CG68" s="854"/>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197"/>
    </row>
    <row r="69" spans="1:131" s="198" customFormat="1" ht="26.25" customHeight="1" x14ac:dyDescent="0.15">
      <c r="A69" s="212">
        <v>2</v>
      </c>
      <c r="B69" s="862" t="s">
        <v>552</v>
      </c>
      <c r="C69" s="863"/>
      <c r="D69" s="863"/>
      <c r="E69" s="863"/>
      <c r="F69" s="863"/>
      <c r="G69" s="863"/>
      <c r="H69" s="863"/>
      <c r="I69" s="863"/>
      <c r="J69" s="863"/>
      <c r="K69" s="863"/>
      <c r="L69" s="863"/>
      <c r="M69" s="863"/>
      <c r="N69" s="863"/>
      <c r="O69" s="863"/>
      <c r="P69" s="864"/>
      <c r="Q69" s="865">
        <v>47</v>
      </c>
      <c r="R69" s="819"/>
      <c r="S69" s="819"/>
      <c r="T69" s="819"/>
      <c r="U69" s="819"/>
      <c r="V69" s="819">
        <v>64</v>
      </c>
      <c r="W69" s="819"/>
      <c r="X69" s="819"/>
      <c r="Y69" s="819"/>
      <c r="Z69" s="819"/>
      <c r="AA69" s="819">
        <v>-17</v>
      </c>
      <c r="AB69" s="819"/>
      <c r="AC69" s="819"/>
      <c r="AD69" s="819"/>
      <c r="AE69" s="819"/>
      <c r="AF69" s="819">
        <v>4</v>
      </c>
      <c r="AG69" s="819"/>
      <c r="AH69" s="819"/>
      <c r="AI69" s="819"/>
      <c r="AJ69" s="819"/>
      <c r="AK69" s="819" t="s">
        <v>546</v>
      </c>
      <c r="AL69" s="819"/>
      <c r="AM69" s="819"/>
      <c r="AN69" s="819"/>
      <c r="AO69" s="819"/>
      <c r="AP69" s="819" t="s">
        <v>546</v>
      </c>
      <c r="AQ69" s="819"/>
      <c r="AR69" s="819"/>
      <c r="AS69" s="819"/>
      <c r="AT69" s="819"/>
      <c r="AU69" s="819" t="s">
        <v>546</v>
      </c>
      <c r="AV69" s="819"/>
      <c r="AW69" s="819"/>
      <c r="AX69" s="819"/>
      <c r="AY69" s="819"/>
      <c r="AZ69" s="866"/>
      <c r="BA69" s="866"/>
      <c r="BB69" s="866"/>
      <c r="BC69" s="866"/>
      <c r="BD69" s="867"/>
      <c r="BE69" s="216"/>
      <c r="BF69" s="216"/>
      <c r="BG69" s="216"/>
      <c r="BH69" s="216"/>
      <c r="BI69" s="216"/>
      <c r="BJ69" s="216"/>
      <c r="BK69" s="216"/>
      <c r="BL69" s="216"/>
      <c r="BM69" s="216"/>
      <c r="BN69" s="216"/>
      <c r="BO69" s="216"/>
      <c r="BP69" s="216"/>
      <c r="BQ69" s="213">
        <v>63</v>
      </c>
      <c r="BR69" s="218"/>
      <c r="BS69" s="852"/>
      <c r="BT69" s="853"/>
      <c r="BU69" s="853"/>
      <c r="BV69" s="853"/>
      <c r="BW69" s="853"/>
      <c r="BX69" s="853"/>
      <c r="BY69" s="853"/>
      <c r="BZ69" s="853"/>
      <c r="CA69" s="853"/>
      <c r="CB69" s="853"/>
      <c r="CC69" s="853"/>
      <c r="CD69" s="853"/>
      <c r="CE69" s="853"/>
      <c r="CF69" s="853"/>
      <c r="CG69" s="854"/>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197"/>
    </row>
    <row r="70" spans="1:131" s="198" customFormat="1" ht="26.25" customHeight="1" x14ac:dyDescent="0.15">
      <c r="A70" s="212">
        <v>3</v>
      </c>
      <c r="B70" s="862" t="s">
        <v>553</v>
      </c>
      <c r="C70" s="863"/>
      <c r="D70" s="863"/>
      <c r="E70" s="863"/>
      <c r="F70" s="863"/>
      <c r="G70" s="863"/>
      <c r="H70" s="863"/>
      <c r="I70" s="863"/>
      <c r="J70" s="863"/>
      <c r="K70" s="863"/>
      <c r="L70" s="863"/>
      <c r="M70" s="863"/>
      <c r="N70" s="863"/>
      <c r="O70" s="863"/>
      <c r="P70" s="864"/>
      <c r="Q70" s="865">
        <v>940</v>
      </c>
      <c r="R70" s="819"/>
      <c r="S70" s="819"/>
      <c r="T70" s="819"/>
      <c r="U70" s="819"/>
      <c r="V70" s="819">
        <v>67</v>
      </c>
      <c r="W70" s="819"/>
      <c r="X70" s="819"/>
      <c r="Y70" s="819"/>
      <c r="Z70" s="819"/>
      <c r="AA70" s="819">
        <v>874</v>
      </c>
      <c r="AB70" s="819"/>
      <c r="AC70" s="819"/>
      <c r="AD70" s="819"/>
      <c r="AE70" s="819"/>
      <c r="AF70" s="819">
        <v>852</v>
      </c>
      <c r="AG70" s="819"/>
      <c r="AH70" s="819"/>
      <c r="AI70" s="819"/>
      <c r="AJ70" s="819"/>
      <c r="AK70" s="819">
        <v>4</v>
      </c>
      <c r="AL70" s="819"/>
      <c r="AM70" s="819"/>
      <c r="AN70" s="819"/>
      <c r="AO70" s="819"/>
      <c r="AP70" s="819">
        <v>171</v>
      </c>
      <c r="AQ70" s="819"/>
      <c r="AR70" s="819"/>
      <c r="AS70" s="819"/>
      <c r="AT70" s="819"/>
      <c r="AU70" s="819">
        <v>38</v>
      </c>
      <c r="AV70" s="819"/>
      <c r="AW70" s="819"/>
      <c r="AX70" s="819"/>
      <c r="AY70" s="819"/>
      <c r="AZ70" s="866"/>
      <c r="BA70" s="866"/>
      <c r="BB70" s="866"/>
      <c r="BC70" s="866"/>
      <c r="BD70" s="867"/>
      <c r="BE70" s="216"/>
      <c r="BF70" s="216"/>
      <c r="BG70" s="216"/>
      <c r="BH70" s="216"/>
      <c r="BI70" s="216"/>
      <c r="BJ70" s="216"/>
      <c r="BK70" s="216"/>
      <c r="BL70" s="216"/>
      <c r="BM70" s="216"/>
      <c r="BN70" s="216"/>
      <c r="BO70" s="216"/>
      <c r="BP70" s="216"/>
      <c r="BQ70" s="213">
        <v>64</v>
      </c>
      <c r="BR70" s="218"/>
      <c r="BS70" s="852"/>
      <c r="BT70" s="853"/>
      <c r="BU70" s="853"/>
      <c r="BV70" s="853"/>
      <c r="BW70" s="853"/>
      <c r="BX70" s="853"/>
      <c r="BY70" s="853"/>
      <c r="BZ70" s="853"/>
      <c r="CA70" s="853"/>
      <c r="CB70" s="853"/>
      <c r="CC70" s="853"/>
      <c r="CD70" s="853"/>
      <c r="CE70" s="853"/>
      <c r="CF70" s="853"/>
      <c r="CG70" s="854"/>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197"/>
    </row>
    <row r="71" spans="1:131" s="198" customFormat="1" ht="26.25" customHeight="1" x14ac:dyDescent="0.15">
      <c r="A71" s="212">
        <v>4</v>
      </c>
      <c r="B71" s="862" t="s">
        <v>554</v>
      </c>
      <c r="C71" s="863"/>
      <c r="D71" s="863"/>
      <c r="E71" s="863"/>
      <c r="F71" s="863"/>
      <c r="G71" s="863"/>
      <c r="H71" s="863"/>
      <c r="I71" s="863"/>
      <c r="J71" s="863"/>
      <c r="K71" s="863"/>
      <c r="L71" s="863"/>
      <c r="M71" s="863"/>
      <c r="N71" s="863"/>
      <c r="O71" s="863"/>
      <c r="P71" s="864"/>
      <c r="Q71" s="865">
        <v>2420</v>
      </c>
      <c r="R71" s="819"/>
      <c r="S71" s="819"/>
      <c r="T71" s="819"/>
      <c r="U71" s="819"/>
      <c r="V71" s="819">
        <v>2371</v>
      </c>
      <c r="W71" s="819"/>
      <c r="X71" s="819"/>
      <c r="Y71" s="819"/>
      <c r="Z71" s="819"/>
      <c r="AA71" s="819">
        <v>50</v>
      </c>
      <c r="AB71" s="819"/>
      <c r="AC71" s="819"/>
      <c r="AD71" s="819"/>
      <c r="AE71" s="819"/>
      <c r="AF71" s="819">
        <v>50</v>
      </c>
      <c r="AG71" s="819"/>
      <c r="AH71" s="819"/>
      <c r="AI71" s="819"/>
      <c r="AJ71" s="819"/>
      <c r="AK71" s="819">
        <v>15</v>
      </c>
      <c r="AL71" s="819"/>
      <c r="AM71" s="819"/>
      <c r="AN71" s="819"/>
      <c r="AO71" s="819"/>
      <c r="AP71" s="819" t="s">
        <v>546</v>
      </c>
      <c r="AQ71" s="819"/>
      <c r="AR71" s="819"/>
      <c r="AS71" s="819"/>
      <c r="AT71" s="819"/>
      <c r="AU71" s="819" t="s">
        <v>546</v>
      </c>
      <c r="AV71" s="819"/>
      <c r="AW71" s="819"/>
      <c r="AX71" s="819"/>
      <c r="AY71" s="819"/>
      <c r="AZ71" s="866"/>
      <c r="BA71" s="866"/>
      <c r="BB71" s="866"/>
      <c r="BC71" s="866"/>
      <c r="BD71" s="867"/>
      <c r="BE71" s="216"/>
      <c r="BF71" s="216"/>
      <c r="BG71" s="216"/>
      <c r="BH71" s="216"/>
      <c r="BI71" s="216"/>
      <c r="BJ71" s="216"/>
      <c r="BK71" s="216"/>
      <c r="BL71" s="216"/>
      <c r="BM71" s="216"/>
      <c r="BN71" s="216"/>
      <c r="BO71" s="216"/>
      <c r="BP71" s="216"/>
      <c r="BQ71" s="213">
        <v>65</v>
      </c>
      <c r="BR71" s="218"/>
      <c r="BS71" s="852"/>
      <c r="BT71" s="853"/>
      <c r="BU71" s="853"/>
      <c r="BV71" s="853"/>
      <c r="BW71" s="853"/>
      <c r="BX71" s="853"/>
      <c r="BY71" s="853"/>
      <c r="BZ71" s="853"/>
      <c r="CA71" s="853"/>
      <c r="CB71" s="853"/>
      <c r="CC71" s="853"/>
      <c r="CD71" s="853"/>
      <c r="CE71" s="853"/>
      <c r="CF71" s="853"/>
      <c r="CG71" s="854"/>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197"/>
    </row>
    <row r="72" spans="1:131" s="198" customFormat="1" ht="26.25" customHeight="1" x14ac:dyDescent="0.15">
      <c r="A72" s="212">
        <v>5</v>
      </c>
      <c r="B72" s="862" t="s">
        <v>555</v>
      </c>
      <c r="C72" s="863"/>
      <c r="D72" s="863"/>
      <c r="E72" s="863"/>
      <c r="F72" s="863"/>
      <c r="G72" s="863"/>
      <c r="H72" s="863"/>
      <c r="I72" s="863"/>
      <c r="J72" s="863"/>
      <c r="K72" s="863"/>
      <c r="L72" s="863"/>
      <c r="M72" s="863"/>
      <c r="N72" s="863"/>
      <c r="O72" s="863"/>
      <c r="P72" s="864"/>
      <c r="Q72" s="865">
        <v>336761</v>
      </c>
      <c r="R72" s="819"/>
      <c r="S72" s="819"/>
      <c r="T72" s="819"/>
      <c r="U72" s="819"/>
      <c r="V72" s="819">
        <v>321618</v>
      </c>
      <c r="W72" s="819"/>
      <c r="X72" s="819"/>
      <c r="Y72" s="819"/>
      <c r="Z72" s="819"/>
      <c r="AA72" s="819">
        <v>15143</v>
      </c>
      <c r="AB72" s="819"/>
      <c r="AC72" s="819"/>
      <c r="AD72" s="819"/>
      <c r="AE72" s="819"/>
      <c r="AF72" s="819">
        <v>15143</v>
      </c>
      <c r="AG72" s="819"/>
      <c r="AH72" s="819"/>
      <c r="AI72" s="819"/>
      <c r="AJ72" s="819"/>
      <c r="AK72" s="819">
        <v>1625</v>
      </c>
      <c r="AL72" s="819"/>
      <c r="AM72" s="819"/>
      <c r="AN72" s="819"/>
      <c r="AO72" s="819"/>
      <c r="AP72" s="819" t="s">
        <v>546</v>
      </c>
      <c r="AQ72" s="819"/>
      <c r="AR72" s="819"/>
      <c r="AS72" s="819"/>
      <c r="AT72" s="819"/>
      <c r="AU72" s="819" t="s">
        <v>546</v>
      </c>
      <c r="AV72" s="819"/>
      <c r="AW72" s="819"/>
      <c r="AX72" s="819"/>
      <c r="AY72" s="819"/>
      <c r="AZ72" s="866"/>
      <c r="BA72" s="866"/>
      <c r="BB72" s="866"/>
      <c r="BC72" s="866"/>
      <c r="BD72" s="867"/>
      <c r="BE72" s="216"/>
      <c r="BF72" s="216"/>
      <c r="BG72" s="216"/>
      <c r="BH72" s="216"/>
      <c r="BI72" s="216"/>
      <c r="BJ72" s="216"/>
      <c r="BK72" s="216"/>
      <c r="BL72" s="216"/>
      <c r="BM72" s="216"/>
      <c r="BN72" s="216"/>
      <c r="BO72" s="216"/>
      <c r="BP72" s="216"/>
      <c r="BQ72" s="213">
        <v>66</v>
      </c>
      <c r="BR72" s="218"/>
      <c r="BS72" s="852"/>
      <c r="BT72" s="853"/>
      <c r="BU72" s="853"/>
      <c r="BV72" s="853"/>
      <c r="BW72" s="853"/>
      <c r="BX72" s="853"/>
      <c r="BY72" s="853"/>
      <c r="BZ72" s="853"/>
      <c r="CA72" s="853"/>
      <c r="CB72" s="853"/>
      <c r="CC72" s="853"/>
      <c r="CD72" s="853"/>
      <c r="CE72" s="853"/>
      <c r="CF72" s="853"/>
      <c r="CG72" s="854"/>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197"/>
    </row>
    <row r="73" spans="1:131" s="198" customFormat="1" ht="26.25" customHeight="1" x14ac:dyDescent="0.15">
      <c r="A73" s="212">
        <v>6</v>
      </c>
      <c r="B73" s="862" t="s">
        <v>556</v>
      </c>
      <c r="C73" s="863"/>
      <c r="D73" s="863"/>
      <c r="E73" s="863"/>
      <c r="F73" s="863"/>
      <c r="G73" s="863"/>
      <c r="H73" s="863"/>
      <c r="I73" s="863"/>
      <c r="J73" s="863"/>
      <c r="K73" s="863"/>
      <c r="L73" s="863"/>
      <c r="M73" s="863"/>
      <c r="N73" s="863"/>
      <c r="O73" s="863"/>
      <c r="P73" s="864"/>
      <c r="Q73" s="865">
        <v>2416</v>
      </c>
      <c r="R73" s="819"/>
      <c r="S73" s="819"/>
      <c r="T73" s="819"/>
      <c r="U73" s="819"/>
      <c r="V73" s="819">
        <v>2416</v>
      </c>
      <c r="W73" s="819"/>
      <c r="X73" s="819"/>
      <c r="Y73" s="819"/>
      <c r="Z73" s="819"/>
      <c r="AA73" s="819">
        <v>0</v>
      </c>
      <c r="AB73" s="819"/>
      <c r="AC73" s="819"/>
      <c r="AD73" s="819"/>
      <c r="AE73" s="819"/>
      <c r="AF73" s="819">
        <v>0</v>
      </c>
      <c r="AG73" s="819"/>
      <c r="AH73" s="819"/>
      <c r="AI73" s="819"/>
      <c r="AJ73" s="819"/>
      <c r="AK73" s="819">
        <v>0</v>
      </c>
      <c r="AL73" s="819"/>
      <c r="AM73" s="819"/>
      <c r="AN73" s="819"/>
      <c r="AO73" s="819"/>
      <c r="AP73" s="819" t="s">
        <v>546</v>
      </c>
      <c r="AQ73" s="819"/>
      <c r="AR73" s="819"/>
      <c r="AS73" s="819"/>
      <c r="AT73" s="819"/>
      <c r="AU73" s="819" t="s">
        <v>546</v>
      </c>
      <c r="AV73" s="819"/>
      <c r="AW73" s="819"/>
      <c r="AX73" s="819"/>
      <c r="AY73" s="819"/>
      <c r="AZ73" s="866"/>
      <c r="BA73" s="866"/>
      <c r="BB73" s="866"/>
      <c r="BC73" s="866"/>
      <c r="BD73" s="867"/>
      <c r="BE73" s="216"/>
      <c r="BF73" s="216"/>
      <c r="BG73" s="216"/>
      <c r="BH73" s="216"/>
      <c r="BI73" s="216"/>
      <c r="BJ73" s="216"/>
      <c r="BK73" s="216"/>
      <c r="BL73" s="216"/>
      <c r="BM73" s="216"/>
      <c r="BN73" s="216"/>
      <c r="BO73" s="216"/>
      <c r="BP73" s="216"/>
      <c r="BQ73" s="213">
        <v>67</v>
      </c>
      <c r="BR73" s="218"/>
      <c r="BS73" s="852"/>
      <c r="BT73" s="853"/>
      <c r="BU73" s="853"/>
      <c r="BV73" s="853"/>
      <c r="BW73" s="853"/>
      <c r="BX73" s="853"/>
      <c r="BY73" s="853"/>
      <c r="BZ73" s="853"/>
      <c r="CA73" s="853"/>
      <c r="CB73" s="853"/>
      <c r="CC73" s="853"/>
      <c r="CD73" s="853"/>
      <c r="CE73" s="853"/>
      <c r="CF73" s="853"/>
      <c r="CG73" s="854"/>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197"/>
    </row>
    <row r="74" spans="1:131" s="198" customFormat="1" ht="26.25" customHeight="1" x14ac:dyDescent="0.15">
      <c r="A74" s="212">
        <v>7</v>
      </c>
      <c r="B74" s="862"/>
      <c r="C74" s="863"/>
      <c r="D74" s="863"/>
      <c r="E74" s="863"/>
      <c r="F74" s="863"/>
      <c r="G74" s="863"/>
      <c r="H74" s="863"/>
      <c r="I74" s="863"/>
      <c r="J74" s="863"/>
      <c r="K74" s="863"/>
      <c r="L74" s="863"/>
      <c r="M74" s="863"/>
      <c r="N74" s="863"/>
      <c r="O74" s="863"/>
      <c r="P74" s="864"/>
      <c r="Q74" s="865"/>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6"/>
      <c r="BA74" s="866"/>
      <c r="BB74" s="866"/>
      <c r="BC74" s="866"/>
      <c r="BD74" s="867"/>
      <c r="BE74" s="216"/>
      <c r="BF74" s="216"/>
      <c r="BG74" s="216"/>
      <c r="BH74" s="216"/>
      <c r="BI74" s="216"/>
      <c r="BJ74" s="216"/>
      <c r="BK74" s="216"/>
      <c r="BL74" s="216"/>
      <c r="BM74" s="216"/>
      <c r="BN74" s="216"/>
      <c r="BO74" s="216"/>
      <c r="BP74" s="216"/>
      <c r="BQ74" s="213">
        <v>68</v>
      </c>
      <c r="BR74" s="218"/>
      <c r="BS74" s="852"/>
      <c r="BT74" s="853"/>
      <c r="BU74" s="853"/>
      <c r="BV74" s="853"/>
      <c r="BW74" s="853"/>
      <c r="BX74" s="853"/>
      <c r="BY74" s="853"/>
      <c r="BZ74" s="853"/>
      <c r="CA74" s="853"/>
      <c r="CB74" s="853"/>
      <c r="CC74" s="853"/>
      <c r="CD74" s="853"/>
      <c r="CE74" s="853"/>
      <c r="CF74" s="853"/>
      <c r="CG74" s="854"/>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197"/>
    </row>
    <row r="75" spans="1:131" s="198" customFormat="1" ht="26.25" customHeight="1" x14ac:dyDescent="0.15">
      <c r="A75" s="212">
        <v>8</v>
      </c>
      <c r="B75" s="862"/>
      <c r="C75" s="863"/>
      <c r="D75" s="863"/>
      <c r="E75" s="863"/>
      <c r="F75" s="863"/>
      <c r="G75" s="863"/>
      <c r="H75" s="863"/>
      <c r="I75" s="863"/>
      <c r="J75" s="863"/>
      <c r="K75" s="863"/>
      <c r="L75" s="863"/>
      <c r="M75" s="863"/>
      <c r="N75" s="863"/>
      <c r="O75" s="863"/>
      <c r="P75" s="864"/>
      <c r="Q75" s="868"/>
      <c r="R75" s="869"/>
      <c r="S75" s="869"/>
      <c r="T75" s="869"/>
      <c r="U75" s="818"/>
      <c r="V75" s="870"/>
      <c r="W75" s="869"/>
      <c r="X75" s="869"/>
      <c r="Y75" s="869"/>
      <c r="Z75" s="818"/>
      <c r="AA75" s="870"/>
      <c r="AB75" s="869"/>
      <c r="AC75" s="869"/>
      <c r="AD75" s="869"/>
      <c r="AE75" s="818"/>
      <c r="AF75" s="870"/>
      <c r="AG75" s="869"/>
      <c r="AH75" s="869"/>
      <c r="AI75" s="869"/>
      <c r="AJ75" s="818"/>
      <c r="AK75" s="870"/>
      <c r="AL75" s="869"/>
      <c r="AM75" s="869"/>
      <c r="AN75" s="869"/>
      <c r="AO75" s="818"/>
      <c r="AP75" s="870"/>
      <c r="AQ75" s="869"/>
      <c r="AR75" s="869"/>
      <c r="AS75" s="869"/>
      <c r="AT75" s="818"/>
      <c r="AU75" s="870"/>
      <c r="AV75" s="869"/>
      <c r="AW75" s="869"/>
      <c r="AX75" s="869"/>
      <c r="AY75" s="818"/>
      <c r="AZ75" s="866"/>
      <c r="BA75" s="866"/>
      <c r="BB75" s="866"/>
      <c r="BC75" s="866"/>
      <c r="BD75" s="867"/>
      <c r="BE75" s="216"/>
      <c r="BF75" s="216"/>
      <c r="BG75" s="216"/>
      <c r="BH75" s="216"/>
      <c r="BI75" s="216"/>
      <c r="BJ75" s="216"/>
      <c r="BK75" s="216"/>
      <c r="BL75" s="216"/>
      <c r="BM75" s="216"/>
      <c r="BN75" s="216"/>
      <c r="BO75" s="216"/>
      <c r="BP75" s="216"/>
      <c r="BQ75" s="213">
        <v>69</v>
      </c>
      <c r="BR75" s="218"/>
      <c r="BS75" s="852"/>
      <c r="BT75" s="853"/>
      <c r="BU75" s="853"/>
      <c r="BV75" s="853"/>
      <c r="BW75" s="853"/>
      <c r="BX75" s="853"/>
      <c r="BY75" s="853"/>
      <c r="BZ75" s="853"/>
      <c r="CA75" s="853"/>
      <c r="CB75" s="853"/>
      <c r="CC75" s="853"/>
      <c r="CD75" s="853"/>
      <c r="CE75" s="853"/>
      <c r="CF75" s="853"/>
      <c r="CG75" s="854"/>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197"/>
    </row>
    <row r="76" spans="1:131" s="198" customFormat="1" ht="26.25" customHeight="1" x14ac:dyDescent="0.15">
      <c r="A76" s="212">
        <v>9</v>
      </c>
      <c r="B76" s="862"/>
      <c r="C76" s="863"/>
      <c r="D76" s="863"/>
      <c r="E76" s="863"/>
      <c r="F76" s="863"/>
      <c r="G76" s="863"/>
      <c r="H76" s="863"/>
      <c r="I76" s="863"/>
      <c r="J76" s="863"/>
      <c r="K76" s="863"/>
      <c r="L76" s="863"/>
      <c r="M76" s="863"/>
      <c r="N76" s="863"/>
      <c r="O76" s="863"/>
      <c r="P76" s="864"/>
      <c r="Q76" s="868"/>
      <c r="R76" s="869"/>
      <c r="S76" s="869"/>
      <c r="T76" s="869"/>
      <c r="U76" s="818"/>
      <c r="V76" s="870"/>
      <c r="W76" s="869"/>
      <c r="X76" s="869"/>
      <c r="Y76" s="869"/>
      <c r="Z76" s="818"/>
      <c r="AA76" s="870"/>
      <c r="AB76" s="869"/>
      <c r="AC76" s="869"/>
      <c r="AD76" s="869"/>
      <c r="AE76" s="818"/>
      <c r="AF76" s="870"/>
      <c r="AG76" s="869"/>
      <c r="AH76" s="869"/>
      <c r="AI76" s="869"/>
      <c r="AJ76" s="818"/>
      <c r="AK76" s="870"/>
      <c r="AL76" s="869"/>
      <c r="AM76" s="869"/>
      <c r="AN76" s="869"/>
      <c r="AO76" s="818"/>
      <c r="AP76" s="870"/>
      <c r="AQ76" s="869"/>
      <c r="AR76" s="869"/>
      <c r="AS76" s="869"/>
      <c r="AT76" s="818"/>
      <c r="AU76" s="870"/>
      <c r="AV76" s="869"/>
      <c r="AW76" s="869"/>
      <c r="AX76" s="869"/>
      <c r="AY76" s="818"/>
      <c r="AZ76" s="866"/>
      <c r="BA76" s="866"/>
      <c r="BB76" s="866"/>
      <c r="BC76" s="866"/>
      <c r="BD76" s="867"/>
      <c r="BE76" s="216"/>
      <c r="BF76" s="216"/>
      <c r="BG76" s="216"/>
      <c r="BH76" s="216"/>
      <c r="BI76" s="216"/>
      <c r="BJ76" s="216"/>
      <c r="BK76" s="216"/>
      <c r="BL76" s="216"/>
      <c r="BM76" s="216"/>
      <c r="BN76" s="216"/>
      <c r="BO76" s="216"/>
      <c r="BP76" s="216"/>
      <c r="BQ76" s="213">
        <v>70</v>
      </c>
      <c r="BR76" s="218"/>
      <c r="BS76" s="852"/>
      <c r="BT76" s="853"/>
      <c r="BU76" s="853"/>
      <c r="BV76" s="853"/>
      <c r="BW76" s="853"/>
      <c r="BX76" s="853"/>
      <c r="BY76" s="853"/>
      <c r="BZ76" s="853"/>
      <c r="CA76" s="853"/>
      <c r="CB76" s="853"/>
      <c r="CC76" s="853"/>
      <c r="CD76" s="853"/>
      <c r="CE76" s="853"/>
      <c r="CF76" s="853"/>
      <c r="CG76" s="854"/>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197"/>
    </row>
    <row r="77" spans="1:131" s="198" customFormat="1" ht="26.25" customHeight="1" x14ac:dyDescent="0.15">
      <c r="A77" s="212">
        <v>10</v>
      </c>
      <c r="B77" s="862"/>
      <c r="C77" s="863"/>
      <c r="D77" s="863"/>
      <c r="E77" s="863"/>
      <c r="F77" s="863"/>
      <c r="G77" s="863"/>
      <c r="H77" s="863"/>
      <c r="I77" s="863"/>
      <c r="J77" s="863"/>
      <c r="K77" s="863"/>
      <c r="L77" s="863"/>
      <c r="M77" s="863"/>
      <c r="N77" s="863"/>
      <c r="O77" s="863"/>
      <c r="P77" s="864"/>
      <c r="Q77" s="868"/>
      <c r="R77" s="869"/>
      <c r="S77" s="869"/>
      <c r="T77" s="869"/>
      <c r="U77" s="818"/>
      <c r="V77" s="870"/>
      <c r="W77" s="869"/>
      <c r="X77" s="869"/>
      <c r="Y77" s="869"/>
      <c r="Z77" s="818"/>
      <c r="AA77" s="870"/>
      <c r="AB77" s="869"/>
      <c r="AC77" s="869"/>
      <c r="AD77" s="869"/>
      <c r="AE77" s="818"/>
      <c r="AF77" s="870"/>
      <c r="AG77" s="869"/>
      <c r="AH77" s="869"/>
      <c r="AI77" s="869"/>
      <c r="AJ77" s="818"/>
      <c r="AK77" s="870"/>
      <c r="AL77" s="869"/>
      <c r="AM77" s="869"/>
      <c r="AN77" s="869"/>
      <c r="AO77" s="818"/>
      <c r="AP77" s="870"/>
      <c r="AQ77" s="869"/>
      <c r="AR77" s="869"/>
      <c r="AS77" s="869"/>
      <c r="AT77" s="818"/>
      <c r="AU77" s="870"/>
      <c r="AV77" s="869"/>
      <c r="AW77" s="869"/>
      <c r="AX77" s="869"/>
      <c r="AY77" s="818"/>
      <c r="AZ77" s="866"/>
      <c r="BA77" s="866"/>
      <c r="BB77" s="866"/>
      <c r="BC77" s="866"/>
      <c r="BD77" s="867"/>
      <c r="BE77" s="216"/>
      <c r="BF77" s="216"/>
      <c r="BG77" s="216"/>
      <c r="BH77" s="216"/>
      <c r="BI77" s="216"/>
      <c r="BJ77" s="216"/>
      <c r="BK77" s="216"/>
      <c r="BL77" s="216"/>
      <c r="BM77" s="216"/>
      <c r="BN77" s="216"/>
      <c r="BO77" s="216"/>
      <c r="BP77" s="216"/>
      <c r="BQ77" s="213">
        <v>71</v>
      </c>
      <c r="BR77" s="218"/>
      <c r="BS77" s="852"/>
      <c r="BT77" s="853"/>
      <c r="BU77" s="853"/>
      <c r="BV77" s="853"/>
      <c r="BW77" s="853"/>
      <c r="BX77" s="853"/>
      <c r="BY77" s="853"/>
      <c r="BZ77" s="853"/>
      <c r="CA77" s="853"/>
      <c r="CB77" s="853"/>
      <c r="CC77" s="853"/>
      <c r="CD77" s="853"/>
      <c r="CE77" s="853"/>
      <c r="CF77" s="853"/>
      <c r="CG77" s="854"/>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197"/>
    </row>
    <row r="78" spans="1:131" s="198" customFormat="1" ht="26.25" customHeight="1" x14ac:dyDescent="0.15">
      <c r="A78" s="212">
        <v>11</v>
      </c>
      <c r="B78" s="862"/>
      <c r="C78" s="863"/>
      <c r="D78" s="863"/>
      <c r="E78" s="863"/>
      <c r="F78" s="863"/>
      <c r="G78" s="863"/>
      <c r="H78" s="863"/>
      <c r="I78" s="863"/>
      <c r="J78" s="863"/>
      <c r="K78" s="863"/>
      <c r="L78" s="863"/>
      <c r="M78" s="863"/>
      <c r="N78" s="863"/>
      <c r="O78" s="863"/>
      <c r="P78" s="864"/>
      <c r="Q78" s="865"/>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6"/>
      <c r="BA78" s="866"/>
      <c r="BB78" s="866"/>
      <c r="BC78" s="866"/>
      <c r="BD78" s="867"/>
      <c r="BE78" s="216"/>
      <c r="BF78" s="216"/>
      <c r="BG78" s="216"/>
      <c r="BH78" s="216"/>
      <c r="BI78" s="216"/>
      <c r="BJ78" s="219"/>
      <c r="BK78" s="219"/>
      <c r="BL78" s="219"/>
      <c r="BM78" s="219"/>
      <c r="BN78" s="219"/>
      <c r="BO78" s="216"/>
      <c r="BP78" s="216"/>
      <c r="BQ78" s="213">
        <v>72</v>
      </c>
      <c r="BR78" s="218"/>
      <c r="BS78" s="852"/>
      <c r="BT78" s="853"/>
      <c r="BU78" s="853"/>
      <c r="BV78" s="853"/>
      <c r="BW78" s="853"/>
      <c r="BX78" s="853"/>
      <c r="BY78" s="853"/>
      <c r="BZ78" s="853"/>
      <c r="CA78" s="853"/>
      <c r="CB78" s="853"/>
      <c r="CC78" s="853"/>
      <c r="CD78" s="853"/>
      <c r="CE78" s="853"/>
      <c r="CF78" s="853"/>
      <c r="CG78" s="854"/>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197"/>
    </row>
    <row r="79" spans="1:131" s="198" customFormat="1" ht="26.25" customHeight="1" x14ac:dyDescent="0.15">
      <c r="A79" s="212">
        <v>12</v>
      </c>
      <c r="B79" s="862"/>
      <c r="C79" s="863"/>
      <c r="D79" s="863"/>
      <c r="E79" s="863"/>
      <c r="F79" s="863"/>
      <c r="G79" s="863"/>
      <c r="H79" s="863"/>
      <c r="I79" s="863"/>
      <c r="J79" s="863"/>
      <c r="K79" s="863"/>
      <c r="L79" s="863"/>
      <c r="M79" s="863"/>
      <c r="N79" s="863"/>
      <c r="O79" s="863"/>
      <c r="P79" s="864"/>
      <c r="Q79" s="865"/>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6"/>
      <c r="BA79" s="866"/>
      <c r="BB79" s="866"/>
      <c r="BC79" s="866"/>
      <c r="BD79" s="867"/>
      <c r="BE79" s="216"/>
      <c r="BF79" s="216"/>
      <c r="BG79" s="216"/>
      <c r="BH79" s="216"/>
      <c r="BI79" s="216"/>
      <c r="BJ79" s="219"/>
      <c r="BK79" s="219"/>
      <c r="BL79" s="219"/>
      <c r="BM79" s="219"/>
      <c r="BN79" s="219"/>
      <c r="BO79" s="216"/>
      <c r="BP79" s="216"/>
      <c r="BQ79" s="213">
        <v>73</v>
      </c>
      <c r="BR79" s="218"/>
      <c r="BS79" s="852"/>
      <c r="BT79" s="853"/>
      <c r="BU79" s="853"/>
      <c r="BV79" s="853"/>
      <c r="BW79" s="853"/>
      <c r="BX79" s="853"/>
      <c r="BY79" s="853"/>
      <c r="BZ79" s="853"/>
      <c r="CA79" s="853"/>
      <c r="CB79" s="853"/>
      <c r="CC79" s="853"/>
      <c r="CD79" s="853"/>
      <c r="CE79" s="853"/>
      <c r="CF79" s="853"/>
      <c r="CG79" s="854"/>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197"/>
    </row>
    <row r="80" spans="1:131" s="198" customFormat="1" ht="26.25" customHeight="1" x14ac:dyDescent="0.15">
      <c r="A80" s="212">
        <v>13</v>
      </c>
      <c r="B80" s="862"/>
      <c r="C80" s="863"/>
      <c r="D80" s="863"/>
      <c r="E80" s="863"/>
      <c r="F80" s="863"/>
      <c r="G80" s="863"/>
      <c r="H80" s="863"/>
      <c r="I80" s="863"/>
      <c r="J80" s="863"/>
      <c r="K80" s="863"/>
      <c r="L80" s="863"/>
      <c r="M80" s="863"/>
      <c r="N80" s="863"/>
      <c r="O80" s="863"/>
      <c r="P80" s="864"/>
      <c r="Q80" s="865"/>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6"/>
      <c r="BA80" s="866"/>
      <c r="BB80" s="866"/>
      <c r="BC80" s="866"/>
      <c r="BD80" s="867"/>
      <c r="BE80" s="216"/>
      <c r="BF80" s="216"/>
      <c r="BG80" s="216"/>
      <c r="BH80" s="216"/>
      <c r="BI80" s="216"/>
      <c r="BJ80" s="216"/>
      <c r="BK80" s="216"/>
      <c r="BL80" s="216"/>
      <c r="BM80" s="216"/>
      <c r="BN80" s="216"/>
      <c r="BO80" s="216"/>
      <c r="BP80" s="216"/>
      <c r="BQ80" s="213">
        <v>74</v>
      </c>
      <c r="BR80" s="218"/>
      <c r="BS80" s="852"/>
      <c r="BT80" s="853"/>
      <c r="BU80" s="853"/>
      <c r="BV80" s="853"/>
      <c r="BW80" s="853"/>
      <c r="BX80" s="853"/>
      <c r="BY80" s="853"/>
      <c r="BZ80" s="853"/>
      <c r="CA80" s="853"/>
      <c r="CB80" s="853"/>
      <c r="CC80" s="853"/>
      <c r="CD80" s="853"/>
      <c r="CE80" s="853"/>
      <c r="CF80" s="853"/>
      <c r="CG80" s="854"/>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197"/>
    </row>
    <row r="81" spans="1:131" s="198" customFormat="1" ht="26.25" customHeight="1" x14ac:dyDescent="0.15">
      <c r="A81" s="212">
        <v>14</v>
      </c>
      <c r="B81" s="862"/>
      <c r="C81" s="863"/>
      <c r="D81" s="863"/>
      <c r="E81" s="863"/>
      <c r="F81" s="863"/>
      <c r="G81" s="863"/>
      <c r="H81" s="863"/>
      <c r="I81" s="863"/>
      <c r="J81" s="863"/>
      <c r="K81" s="863"/>
      <c r="L81" s="863"/>
      <c r="M81" s="863"/>
      <c r="N81" s="863"/>
      <c r="O81" s="863"/>
      <c r="P81" s="864"/>
      <c r="Q81" s="865"/>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6"/>
      <c r="BA81" s="866"/>
      <c r="BB81" s="866"/>
      <c r="BC81" s="866"/>
      <c r="BD81" s="867"/>
      <c r="BE81" s="216"/>
      <c r="BF81" s="216"/>
      <c r="BG81" s="216"/>
      <c r="BH81" s="216"/>
      <c r="BI81" s="216"/>
      <c r="BJ81" s="216"/>
      <c r="BK81" s="216"/>
      <c r="BL81" s="216"/>
      <c r="BM81" s="216"/>
      <c r="BN81" s="216"/>
      <c r="BO81" s="216"/>
      <c r="BP81" s="216"/>
      <c r="BQ81" s="213">
        <v>75</v>
      </c>
      <c r="BR81" s="218"/>
      <c r="BS81" s="852"/>
      <c r="BT81" s="853"/>
      <c r="BU81" s="853"/>
      <c r="BV81" s="853"/>
      <c r="BW81" s="853"/>
      <c r="BX81" s="853"/>
      <c r="BY81" s="853"/>
      <c r="BZ81" s="853"/>
      <c r="CA81" s="853"/>
      <c r="CB81" s="853"/>
      <c r="CC81" s="853"/>
      <c r="CD81" s="853"/>
      <c r="CE81" s="853"/>
      <c r="CF81" s="853"/>
      <c r="CG81" s="854"/>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197"/>
    </row>
    <row r="82" spans="1:131" s="198" customFormat="1" ht="26.25" customHeight="1" x14ac:dyDescent="0.15">
      <c r="A82" s="212">
        <v>15</v>
      </c>
      <c r="B82" s="862"/>
      <c r="C82" s="863"/>
      <c r="D82" s="863"/>
      <c r="E82" s="863"/>
      <c r="F82" s="863"/>
      <c r="G82" s="863"/>
      <c r="H82" s="863"/>
      <c r="I82" s="863"/>
      <c r="J82" s="863"/>
      <c r="K82" s="863"/>
      <c r="L82" s="863"/>
      <c r="M82" s="863"/>
      <c r="N82" s="863"/>
      <c r="O82" s="863"/>
      <c r="P82" s="864"/>
      <c r="Q82" s="865"/>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6"/>
      <c r="BA82" s="866"/>
      <c r="BB82" s="866"/>
      <c r="BC82" s="866"/>
      <c r="BD82" s="867"/>
      <c r="BE82" s="216"/>
      <c r="BF82" s="216"/>
      <c r="BG82" s="216"/>
      <c r="BH82" s="216"/>
      <c r="BI82" s="216"/>
      <c r="BJ82" s="216"/>
      <c r="BK82" s="216"/>
      <c r="BL82" s="216"/>
      <c r="BM82" s="216"/>
      <c r="BN82" s="216"/>
      <c r="BO82" s="216"/>
      <c r="BP82" s="216"/>
      <c r="BQ82" s="213">
        <v>76</v>
      </c>
      <c r="BR82" s="218"/>
      <c r="BS82" s="852"/>
      <c r="BT82" s="853"/>
      <c r="BU82" s="853"/>
      <c r="BV82" s="853"/>
      <c r="BW82" s="853"/>
      <c r="BX82" s="853"/>
      <c r="BY82" s="853"/>
      <c r="BZ82" s="853"/>
      <c r="CA82" s="853"/>
      <c r="CB82" s="853"/>
      <c r="CC82" s="853"/>
      <c r="CD82" s="853"/>
      <c r="CE82" s="853"/>
      <c r="CF82" s="853"/>
      <c r="CG82" s="854"/>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197"/>
    </row>
    <row r="83" spans="1:131" s="198" customFormat="1" ht="26.25" customHeight="1" x14ac:dyDescent="0.15">
      <c r="A83" s="212">
        <v>16</v>
      </c>
      <c r="B83" s="862"/>
      <c r="C83" s="863"/>
      <c r="D83" s="863"/>
      <c r="E83" s="863"/>
      <c r="F83" s="863"/>
      <c r="G83" s="863"/>
      <c r="H83" s="863"/>
      <c r="I83" s="863"/>
      <c r="J83" s="863"/>
      <c r="K83" s="863"/>
      <c r="L83" s="863"/>
      <c r="M83" s="863"/>
      <c r="N83" s="863"/>
      <c r="O83" s="863"/>
      <c r="P83" s="864"/>
      <c r="Q83" s="865"/>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6"/>
      <c r="BA83" s="866"/>
      <c r="BB83" s="866"/>
      <c r="BC83" s="866"/>
      <c r="BD83" s="867"/>
      <c r="BE83" s="216"/>
      <c r="BF83" s="216"/>
      <c r="BG83" s="216"/>
      <c r="BH83" s="216"/>
      <c r="BI83" s="216"/>
      <c r="BJ83" s="216"/>
      <c r="BK83" s="216"/>
      <c r="BL83" s="216"/>
      <c r="BM83" s="216"/>
      <c r="BN83" s="216"/>
      <c r="BO83" s="216"/>
      <c r="BP83" s="216"/>
      <c r="BQ83" s="213">
        <v>77</v>
      </c>
      <c r="BR83" s="218"/>
      <c r="BS83" s="852"/>
      <c r="BT83" s="853"/>
      <c r="BU83" s="853"/>
      <c r="BV83" s="853"/>
      <c r="BW83" s="853"/>
      <c r="BX83" s="853"/>
      <c r="BY83" s="853"/>
      <c r="BZ83" s="853"/>
      <c r="CA83" s="853"/>
      <c r="CB83" s="853"/>
      <c r="CC83" s="853"/>
      <c r="CD83" s="853"/>
      <c r="CE83" s="853"/>
      <c r="CF83" s="853"/>
      <c r="CG83" s="854"/>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197"/>
    </row>
    <row r="84" spans="1:131" s="198" customFormat="1" ht="26.25" customHeight="1" x14ac:dyDescent="0.15">
      <c r="A84" s="212">
        <v>17</v>
      </c>
      <c r="B84" s="862"/>
      <c r="C84" s="863"/>
      <c r="D84" s="863"/>
      <c r="E84" s="863"/>
      <c r="F84" s="863"/>
      <c r="G84" s="863"/>
      <c r="H84" s="863"/>
      <c r="I84" s="863"/>
      <c r="J84" s="863"/>
      <c r="K84" s="863"/>
      <c r="L84" s="863"/>
      <c r="M84" s="863"/>
      <c r="N84" s="863"/>
      <c r="O84" s="863"/>
      <c r="P84" s="864"/>
      <c r="Q84" s="865"/>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6"/>
      <c r="BA84" s="866"/>
      <c r="BB84" s="866"/>
      <c r="BC84" s="866"/>
      <c r="BD84" s="867"/>
      <c r="BE84" s="216"/>
      <c r="BF84" s="216"/>
      <c r="BG84" s="216"/>
      <c r="BH84" s="216"/>
      <c r="BI84" s="216"/>
      <c r="BJ84" s="216"/>
      <c r="BK84" s="216"/>
      <c r="BL84" s="216"/>
      <c r="BM84" s="216"/>
      <c r="BN84" s="216"/>
      <c r="BO84" s="216"/>
      <c r="BP84" s="216"/>
      <c r="BQ84" s="213">
        <v>78</v>
      </c>
      <c r="BR84" s="218"/>
      <c r="BS84" s="852"/>
      <c r="BT84" s="853"/>
      <c r="BU84" s="853"/>
      <c r="BV84" s="853"/>
      <c r="BW84" s="853"/>
      <c r="BX84" s="853"/>
      <c r="BY84" s="853"/>
      <c r="BZ84" s="853"/>
      <c r="CA84" s="853"/>
      <c r="CB84" s="853"/>
      <c r="CC84" s="853"/>
      <c r="CD84" s="853"/>
      <c r="CE84" s="853"/>
      <c r="CF84" s="853"/>
      <c r="CG84" s="854"/>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197"/>
    </row>
    <row r="85" spans="1:131" s="198" customFormat="1" ht="26.25" customHeight="1" x14ac:dyDescent="0.15">
      <c r="A85" s="212">
        <v>18</v>
      </c>
      <c r="B85" s="862"/>
      <c r="C85" s="863"/>
      <c r="D85" s="863"/>
      <c r="E85" s="863"/>
      <c r="F85" s="863"/>
      <c r="G85" s="863"/>
      <c r="H85" s="863"/>
      <c r="I85" s="863"/>
      <c r="J85" s="863"/>
      <c r="K85" s="863"/>
      <c r="L85" s="863"/>
      <c r="M85" s="863"/>
      <c r="N85" s="863"/>
      <c r="O85" s="863"/>
      <c r="P85" s="864"/>
      <c r="Q85" s="865"/>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6"/>
      <c r="BA85" s="866"/>
      <c r="BB85" s="866"/>
      <c r="BC85" s="866"/>
      <c r="BD85" s="867"/>
      <c r="BE85" s="216"/>
      <c r="BF85" s="216"/>
      <c r="BG85" s="216"/>
      <c r="BH85" s="216"/>
      <c r="BI85" s="216"/>
      <c r="BJ85" s="216"/>
      <c r="BK85" s="216"/>
      <c r="BL85" s="216"/>
      <c r="BM85" s="216"/>
      <c r="BN85" s="216"/>
      <c r="BO85" s="216"/>
      <c r="BP85" s="216"/>
      <c r="BQ85" s="213">
        <v>79</v>
      </c>
      <c r="BR85" s="218"/>
      <c r="BS85" s="852"/>
      <c r="BT85" s="853"/>
      <c r="BU85" s="853"/>
      <c r="BV85" s="853"/>
      <c r="BW85" s="853"/>
      <c r="BX85" s="853"/>
      <c r="BY85" s="853"/>
      <c r="BZ85" s="853"/>
      <c r="CA85" s="853"/>
      <c r="CB85" s="853"/>
      <c r="CC85" s="853"/>
      <c r="CD85" s="853"/>
      <c r="CE85" s="853"/>
      <c r="CF85" s="853"/>
      <c r="CG85" s="854"/>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197"/>
    </row>
    <row r="86" spans="1:131" s="198" customFormat="1" ht="26.25" customHeight="1" x14ac:dyDescent="0.15">
      <c r="A86" s="212">
        <v>19</v>
      </c>
      <c r="B86" s="862"/>
      <c r="C86" s="863"/>
      <c r="D86" s="863"/>
      <c r="E86" s="863"/>
      <c r="F86" s="863"/>
      <c r="G86" s="863"/>
      <c r="H86" s="863"/>
      <c r="I86" s="863"/>
      <c r="J86" s="863"/>
      <c r="K86" s="863"/>
      <c r="L86" s="863"/>
      <c r="M86" s="863"/>
      <c r="N86" s="863"/>
      <c r="O86" s="863"/>
      <c r="P86" s="864"/>
      <c r="Q86" s="865"/>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6"/>
      <c r="BA86" s="866"/>
      <c r="BB86" s="866"/>
      <c r="BC86" s="866"/>
      <c r="BD86" s="867"/>
      <c r="BE86" s="216"/>
      <c r="BF86" s="216"/>
      <c r="BG86" s="216"/>
      <c r="BH86" s="216"/>
      <c r="BI86" s="216"/>
      <c r="BJ86" s="216"/>
      <c r="BK86" s="216"/>
      <c r="BL86" s="216"/>
      <c r="BM86" s="216"/>
      <c r="BN86" s="216"/>
      <c r="BO86" s="216"/>
      <c r="BP86" s="216"/>
      <c r="BQ86" s="213">
        <v>80</v>
      </c>
      <c r="BR86" s="218"/>
      <c r="BS86" s="852"/>
      <c r="BT86" s="853"/>
      <c r="BU86" s="853"/>
      <c r="BV86" s="853"/>
      <c r="BW86" s="853"/>
      <c r="BX86" s="853"/>
      <c r="BY86" s="853"/>
      <c r="BZ86" s="853"/>
      <c r="CA86" s="853"/>
      <c r="CB86" s="853"/>
      <c r="CC86" s="853"/>
      <c r="CD86" s="853"/>
      <c r="CE86" s="853"/>
      <c r="CF86" s="853"/>
      <c r="CG86" s="854"/>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197"/>
    </row>
    <row r="87" spans="1:131" s="198" customFormat="1" ht="26.25" customHeight="1" x14ac:dyDescent="0.15">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52"/>
      <c r="BT87" s="853"/>
      <c r="BU87" s="853"/>
      <c r="BV87" s="853"/>
      <c r="BW87" s="853"/>
      <c r="BX87" s="853"/>
      <c r="BY87" s="853"/>
      <c r="BZ87" s="853"/>
      <c r="CA87" s="853"/>
      <c r="CB87" s="853"/>
      <c r="CC87" s="853"/>
      <c r="CD87" s="853"/>
      <c r="CE87" s="853"/>
      <c r="CF87" s="853"/>
      <c r="CG87" s="854"/>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197"/>
    </row>
    <row r="88" spans="1:131" s="198" customFormat="1" ht="26.25" customHeight="1" thickBot="1" x14ac:dyDescent="0.2">
      <c r="A88" s="215" t="s">
        <v>364</v>
      </c>
      <c r="B88" s="778" t="s">
        <v>399</v>
      </c>
      <c r="C88" s="779"/>
      <c r="D88" s="779"/>
      <c r="E88" s="779"/>
      <c r="F88" s="779"/>
      <c r="G88" s="779"/>
      <c r="H88" s="779"/>
      <c r="I88" s="779"/>
      <c r="J88" s="779"/>
      <c r="K88" s="779"/>
      <c r="L88" s="779"/>
      <c r="M88" s="779"/>
      <c r="N88" s="779"/>
      <c r="O88" s="779"/>
      <c r="P88" s="780"/>
      <c r="Q88" s="827"/>
      <c r="R88" s="828"/>
      <c r="S88" s="828"/>
      <c r="T88" s="828"/>
      <c r="U88" s="828"/>
      <c r="V88" s="828"/>
      <c r="W88" s="828"/>
      <c r="X88" s="828"/>
      <c r="Y88" s="828"/>
      <c r="Z88" s="828"/>
      <c r="AA88" s="828"/>
      <c r="AB88" s="828"/>
      <c r="AC88" s="828"/>
      <c r="AD88" s="828"/>
      <c r="AE88" s="828"/>
      <c r="AF88" s="831">
        <v>15941</v>
      </c>
      <c r="AG88" s="831"/>
      <c r="AH88" s="831"/>
      <c r="AI88" s="831"/>
      <c r="AJ88" s="831"/>
      <c r="AK88" s="828"/>
      <c r="AL88" s="828"/>
      <c r="AM88" s="828"/>
      <c r="AN88" s="828"/>
      <c r="AO88" s="828"/>
      <c r="AP88" s="831">
        <v>171</v>
      </c>
      <c r="AQ88" s="831"/>
      <c r="AR88" s="831"/>
      <c r="AS88" s="831"/>
      <c r="AT88" s="831"/>
      <c r="AU88" s="831"/>
      <c r="AV88" s="831"/>
      <c r="AW88" s="831"/>
      <c r="AX88" s="831"/>
      <c r="AY88" s="831"/>
      <c r="AZ88" s="836">
        <v>38</v>
      </c>
      <c r="BA88" s="836"/>
      <c r="BB88" s="836"/>
      <c r="BC88" s="836"/>
      <c r="BD88" s="837"/>
      <c r="BE88" s="216"/>
      <c r="BF88" s="216"/>
      <c r="BG88" s="216"/>
      <c r="BH88" s="216"/>
      <c r="BI88" s="216"/>
      <c r="BJ88" s="216"/>
      <c r="BK88" s="216"/>
      <c r="BL88" s="216"/>
      <c r="BM88" s="216"/>
      <c r="BN88" s="216"/>
      <c r="BO88" s="216"/>
      <c r="BP88" s="216"/>
      <c r="BQ88" s="213">
        <v>82</v>
      </c>
      <c r="BR88" s="218"/>
      <c r="BS88" s="852"/>
      <c r="BT88" s="853"/>
      <c r="BU88" s="853"/>
      <c r="BV88" s="853"/>
      <c r="BW88" s="853"/>
      <c r="BX88" s="853"/>
      <c r="BY88" s="853"/>
      <c r="BZ88" s="853"/>
      <c r="CA88" s="853"/>
      <c r="CB88" s="853"/>
      <c r="CC88" s="853"/>
      <c r="CD88" s="853"/>
      <c r="CE88" s="853"/>
      <c r="CF88" s="853"/>
      <c r="CG88" s="854"/>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2"/>
      <c r="BT89" s="853"/>
      <c r="BU89" s="853"/>
      <c r="BV89" s="853"/>
      <c r="BW89" s="853"/>
      <c r="BX89" s="853"/>
      <c r="BY89" s="853"/>
      <c r="BZ89" s="853"/>
      <c r="CA89" s="853"/>
      <c r="CB89" s="853"/>
      <c r="CC89" s="853"/>
      <c r="CD89" s="853"/>
      <c r="CE89" s="853"/>
      <c r="CF89" s="853"/>
      <c r="CG89" s="854"/>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2"/>
      <c r="BT90" s="853"/>
      <c r="BU90" s="853"/>
      <c r="BV90" s="853"/>
      <c r="BW90" s="853"/>
      <c r="BX90" s="853"/>
      <c r="BY90" s="853"/>
      <c r="BZ90" s="853"/>
      <c r="CA90" s="853"/>
      <c r="CB90" s="853"/>
      <c r="CC90" s="853"/>
      <c r="CD90" s="853"/>
      <c r="CE90" s="853"/>
      <c r="CF90" s="853"/>
      <c r="CG90" s="854"/>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2"/>
      <c r="BT91" s="853"/>
      <c r="BU91" s="853"/>
      <c r="BV91" s="853"/>
      <c r="BW91" s="853"/>
      <c r="BX91" s="853"/>
      <c r="BY91" s="853"/>
      <c r="BZ91" s="853"/>
      <c r="CA91" s="853"/>
      <c r="CB91" s="853"/>
      <c r="CC91" s="853"/>
      <c r="CD91" s="853"/>
      <c r="CE91" s="853"/>
      <c r="CF91" s="853"/>
      <c r="CG91" s="854"/>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2"/>
      <c r="BT92" s="853"/>
      <c r="BU92" s="853"/>
      <c r="BV92" s="853"/>
      <c r="BW92" s="853"/>
      <c r="BX92" s="853"/>
      <c r="BY92" s="853"/>
      <c r="BZ92" s="853"/>
      <c r="CA92" s="853"/>
      <c r="CB92" s="853"/>
      <c r="CC92" s="853"/>
      <c r="CD92" s="853"/>
      <c r="CE92" s="853"/>
      <c r="CF92" s="853"/>
      <c r="CG92" s="854"/>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2"/>
      <c r="BT93" s="853"/>
      <c r="BU93" s="853"/>
      <c r="BV93" s="853"/>
      <c r="BW93" s="853"/>
      <c r="BX93" s="853"/>
      <c r="BY93" s="853"/>
      <c r="BZ93" s="853"/>
      <c r="CA93" s="853"/>
      <c r="CB93" s="853"/>
      <c r="CC93" s="853"/>
      <c r="CD93" s="853"/>
      <c r="CE93" s="853"/>
      <c r="CF93" s="853"/>
      <c r="CG93" s="854"/>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2"/>
      <c r="BT94" s="853"/>
      <c r="BU94" s="853"/>
      <c r="BV94" s="853"/>
      <c r="BW94" s="853"/>
      <c r="BX94" s="853"/>
      <c r="BY94" s="853"/>
      <c r="BZ94" s="853"/>
      <c r="CA94" s="853"/>
      <c r="CB94" s="853"/>
      <c r="CC94" s="853"/>
      <c r="CD94" s="853"/>
      <c r="CE94" s="853"/>
      <c r="CF94" s="853"/>
      <c r="CG94" s="854"/>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2"/>
      <c r="BT95" s="853"/>
      <c r="BU95" s="853"/>
      <c r="BV95" s="853"/>
      <c r="BW95" s="853"/>
      <c r="BX95" s="853"/>
      <c r="BY95" s="853"/>
      <c r="BZ95" s="853"/>
      <c r="CA95" s="853"/>
      <c r="CB95" s="853"/>
      <c r="CC95" s="853"/>
      <c r="CD95" s="853"/>
      <c r="CE95" s="853"/>
      <c r="CF95" s="853"/>
      <c r="CG95" s="854"/>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2"/>
      <c r="BT96" s="853"/>
      <c r="BU96" s="853"/>
      <c r="BV96" s="853"/>
      <c r="BW96" s="853"/>
      <c r="BX96" s="853"/>
      <c r="BY96" s="853"/>
      <c r="BZ96" s="853"/>
      <c r="CA96" s="853"/>
      <c r="CB96" s="853"/>
      <c r="CC96" s="853"/>
      <c r="CD96" s="853"/>
      <c r="CE96" s="853"/>
      <c r="CF96" s="853"/>
      <c r="CG96" s="854"/>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2"/>
      <c r="BT97" s="853"/>
      <c r="BU97" s="853"/>
      <c r="BV97" s="853"/>
      <c r="BW97" s="853"/>
      <c r="BX97" s="853"/>
      <c r="BY97" s="853"/>
      <c r="BZ97" s="853"/>
      <c r="CA97" s="853"/>
      <c r="CB97" s="853"/>
      <c r="CC97" s="853"/>
      <c r="CD97" s="853"/>
      <c r="CE97" s="853"/>
      <c r="CF97" s="853"/>
      <c r="CG97" s="854"/>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2"/>
      <c r="BT98" s="853"/>
      <c r="BU98" s="853"/>
      <c r="BV98" s="853"/>
      <c r="BW98" s="853"/>
      <c r="BX98" s="853"/>
      <c r="BY98" s="853"/>
      <c r="BZ98" s="853"/>
      <c r="CA98" s="853"/>
      <c r="CB98" s="853"/>
      <c r="CC98" s="853"/>
      <c r="CD98" s="853"/>
      <c r="CE98" s="853"/>
      <c r="CF98" s="853"/>
      <c r="CG98" s="854"/>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2"/>
      <c r="BT99" s="853"/>
      <c r="BU99" s="853"/>
      <c r="BV99" s="853"/>
      <c r="BW99" s="853"/>
      <c r="BX99" s="853"/>
      <c r="BY99" s="853"/>
      <c r="BZ99" s="853"/>
      <c r="CA99" s="853"/>
      <c r="CB99" s="853"/>
      <c r="CC99" s="853"/>
      <c r="CD99" s="853"/>
      <c r="CE99" s="853"/>
      <c r="CF99" s="853"/>
      <c r="CG99" s="854"/>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2"/>
      <c r="BT100" s="853"/>
      <c r="BU100" s="853"/>
      <c r="BV100" s="853"/>
      <c r="BW100" s="853"/>
      <c r="BX100" s="853"/>
      <c r="BY100" s="853"/>
      <c r="BZ100" s="853"/>
      <c r="CA100" s="853"/>
      <c r="CB100" s="853"/>
      <c r="CC100" s="853"/>
      <c r="CD100" s="853"/>
      <c r="CE100" s="853"/>
      <c r="CF100" s="853"/>
      <c r="CG100" s="854"/>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2"/>
      <c r="BT101" s="853"/>
      <c r="BU101" s="853"/>
      <c r="BV101" s="853"/>
      <c r="BW101" s="853"/>
      <c r="BX101" s="853"/>
      <c r="BY101" s="853"/>
      <c r="BZ101" s="853"/>
      <c r="CA101" s="853"/>
      <c r="CB101" s="853"/>
      <c r="CC101" s="853"/>
      <c r="CD101" s="853"/>
      <c r="CE101" s="853"/>
      <c r="CF101" s="853"/>
      <c r="CG101" s="854"/>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8" t="s">
        <v>400</v>
      </c>
      <c r="BS102" s="779"/>
      <c r="BT102" s="779"/>
      <c r="BU102" s="779"/>
      <c r="BV102" s="779"/>
      <c r="BW102" s="779"/>
      <c r="BX102" s="779"/>
      <c r="BY102" s="779"/>
      <c r="BZ102" s="779"/>
      <c r="CA102" s="779"/>
      <c r="CB102" s="779"/>
      <c r="CC102" s="779"/>
      <c r="CD102" s="779"/>
      <c r="CE102" s="779"/>
      <c r="CF102" s="779"/>
      <c r="CG102" s="780"/>
      <c r="CH102" s="878"/>
      <c r="CI102" s="879"/>
      <c r="CJ102" s="879"/>
      <c r="CK102" s="879"/>
      <c r="CL102" s="880"/>
      <c r="CM102" s="878"/>
      <c r="CN102" s="879"/>
      <c r="CO102" s="879"/>
      <c r="CP102" s="879"/>
      <c r="CQ102" s="880"/>
      <c r="CR102" s="881">
        <v>143</v>
      </c>
      <c r="CS102" s="839"/>
      <c r="CT102" s="839"/>
      <c r="CU102" s="839"/>
      <c r="CV102" s="882"/>
      <c r="CW102" s="881">
        <v>21</v>
      </c>
      <c r="CX102" s="839"/>
      <c r="CY102" s="839"/>
      <c r="CZ102" s="839"/>
      <c r="DA102" s="882"/>
      <c r="DB102" s="881">
        <v>25</v>
      </c>
      <c r="DC102" s="839"/>
      <c r="DD102" s="839"/>
      <c r="DE102" s="839"/>
      <c r="DF102" s="882"/>
      <c r="DG102" s="881"/>
      <c r="DH102" s="839"/>
      <c r="DI102" s="839"/>
      <c r="DJ102" s="839"/>
      <c r="DK102" s="882"/>
      <c r="DL102" s="881"/>
      <c r="DM102" s="839"/>
      <c r="DN102" s="839"/>
      <c r="DO102" s="839"/>
      <c r="DP102" s="882"/>
      <c r="DQ102" s="881"/>
      <c r="DR102" s="839"/>
      <c r="DS102" s="839"/>
      <c r="DT102" s="839"/>
      <c r="DU102" s="882"/>
      <c r="DV102" s="907"/>
      <c r="DW102" s="908"/>
      <c r="DX102" s="908"/>
      <c r="DY102" s="908"/>
      <c r="DZ102" s="90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401</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402</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2" t="s">
        <v>405</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406</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x14ac:dyDescent="0.15">
      <c r="A109" s="905" t="s">
        <v>407</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408</v>
      </c>
      <c r="AB109" s="884"/>
      <c r="AC109" s="884"/>
      <c r="AD109" s="884"/>
      <c r="AE109" s="885"/>
      <c r="AF109" s="883" t="s">
        <v>283</v>
      </c>
      <c r="AG109" s="884"/>
      <c r="AH109" s="884"/>
      <c r="AI109" s="884"/>
      <c r="AJ109" s="885"/>
      <c r="AK109" s="883" t="s">
        <v>282</v>
      </c>
      <c r="AL109" s="884"/>
      <c r="AM109" s="884"/>
      <c r="AN109" s="884"/>
      <c r="AO109" s="885"/>
      <c r="AP109" s="883" t="s">
        <v>409</v>
      </c>
      <c r="AQ109" s="884"/>
      <c r="AR109" s="884"/>
      <c r="AS109" s="884"/>
      <c r="AT109" s="886"/>
      <c r="AU109" s="905" t="s">
        <v>407</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408</v>
      </c>
      <c r="BR109" s="884"/>
      <c r="BS109" s="884"/>
      <c r="BT109" s="884"/>
      <c r="BU109" s="885"/>
      <c r="BV109" s="883" t="s">
        <v>283</v>
      </c>
      <c r="BW109" s="884"/>
      <c r="BX109" s="884"/>
      <c r="BY109" s="884"/>
      <c r="BZ109" s="885"/>
      <c r="CA109" s="883" t="s">
        <v>282</v>
      </c>
      <c r="CB109" s="884"/>
      <c r="CC109" s="884"/>
      <c r="CD109" s="884"/>
      <c r="CE109" s="885"/>
      <c r="CF109" s="906" t="s">
        <v>409</v>
      </c>
      <c r="CG109" s="906"/>
      <c r="CH109" s="906"/>
      <c r="CI109" s="906"/>
      <c r="CJ109" s="906"/>
      <c r="CK109" s="883" t="s">
        <v>410</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408</v>
      </c>
      <c r="DH109" s="884"/>
      <c r="DI109" s="884"/>
      <c r="DJ109" s="884"/>
      <c r="DK109" s="885"/>
      <c r="DL109" s="883" t="s">
        <v>283</v>
      </c>
      <c r="DM109" s="884"/>
      <c r="DN109" s="884"/>
      <c r="DO109" s="884"/>
      <c r="DP109" s="885"/>
      <c r="DQ109" s="883" t="s">
        <v>282</v>
      </c>
      <c r="DR109" s="884"/>
      <c r="DS109" s="884"/>
      <c r="DT109" s="884"/>
      <c r="DU109" s="885"/>
      <c r="DV109" s="883" t="s">
        <v>409</v>
      </c>
      <c r="DW109" s="884"/>
      <c r="DX109" s="884"/>
      <c r="DY109" s="884"/>
      <c r="DZ109" s="886"/>
    </row>
    <row r="110" spans="1:131" s="197" customFormat="1" ht="26.25" customHeight="1" x14ac:dyDescent="0.15">
      <c r="A110" s="887" t="s">
        <v>411</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5547851</v>
      </c>
      <c r="AB110" s="891"/>
      <c r="AC110" s="891"/>
      <c r="AD110" s="891"/>
      <c r="AE110" s="892"/>
      <c r="AF110" s="893">
        <v>5485792</v>
      </c>
      <c r="AG110" s="891"/>
      <c r="AH110" s="891"/>
      <c r="AI110" s="891"/>
      <c r="AJ110" s="892"/>
      <c r="AK110" s="893">
        <v>5518784</v>
      </c>
      <c r="AL110" s="891"/>
      <c r="AM110" s="891"/>
      <c r="AN110" s="891"/>
      <c r="AO110" s="892"/>
      <c r="AP110" s="894">
        <v>29</v>
      </c>
      <c r="AQ110" s="895"/>
      <c r="AR110" s="895"/>
      <c r="AS110" s="895"/>
      <c r="AT110" s="896"/>
      <c r="AU110" s="897" t="s">
        <v>60</v>
      </c>
      <c r="AV110" s="898"/>
      <c r="AW110" s="898"/>
      <c r="AX110" s="898"/>
      <c r="AY110" s="899"/>
      <c r="AZ110" s="941" t="s">
        <v>412</v>
      </c>
      <c r="BA110" s="888"/>
      <c r="BB110" s="888"/>
      <c r="BC110" s="888"/>
      <c r="BD110" s="888"/>
      <c r="BE110" s="888"/>
      <c r="BF110" s="888"/>
      <c r="BG110" s="888"/>
      <c r="BH110" s="888"/>
      <c r="BI110" s="888"/>
      <c r="BJ110" s="888"/>
      <c r="BK110" s="888"/>
      <c r="BL110" s="888"/>
      <c r="BM110" s="888"/>
      <c r="BN110" s="888"/>
      <c r="BO110" s="888"/>
      <c r="BP110" s="889"/>
      <c r="BQ110" s="927">
        <v>53895924</v>
      </c>
      <c r="BR110" s="928"/>
      <c r="BS110" s="928"/>
      <c r="BT110" s="928"/>
      <c r="BU110" s="928"/>
      <c r="BV110" s="928">
        <v>54445681</v>
      </c>
      <c r="BW110" s="928"/>
      <c r="BX110" s="928"/>
      <c r="BY110" s="928"/>
      <c r="BZ110" s="928"/>
      <c r="CA110" s="928">
        <v>53899447</v>
      </c>
      <c r="CB110" s="928"/>
      <c r="CC110" s="928"/>
      <c r="CD110" s="928"/>
      <c r="CE110" s="928"/>
      <c r="CF110" s="942">
        <v>282.89999999999998</v>
      </c>
      <c r="CG110" s="943"/>
      <c r="CH110" s="943"/>
      <c r="CI110" s="943"/>
      <c r="CJ110" s="943"/>
      <c r="CK110" s="944" t="s">
        <v>413</v>
      </c>
      <c r="CL110" s="945"/>
      <c r="CM110" s="924" t="s">
        <v>414</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109</v>
      </c>
      <c r="DH110" s="928"/>
      <c r="DI110" s="928"/>
      <c r="DJ110" s="928"/>
      <c r="DK110" s="928"/>
      <c r="DL110" s="928" t="s">
        <v>109</v>
      </c>
      <c r="DM110" s="928"/>
      <c r="DN110" s="928"/>
      <c r="DO110" s="928"/>
      <c r="DP110" s="928"/>
      <c r="DQ110" s="928" t="s">
        <v>109</v>
      </c>
      <c r="DR110" s="928"/>
      <c r="DS110" s="928"/>
      <c r="DT110" s="928"/>
      <c r="DU110" s="928"/>
      <c r="DV110" s="929" t="s">
        <v>109</v>
      </c>
      <c r="DW110" s="929"/>
      <c r="DX110" s="929"/>
      <c r="DY110" s="929"/>
      <c r="DZ110" s="930"/>
    </row>
    <row r="111" spans="1:131" s="197" customFormat="1" ht="26.25" customHeight="1" x14ac:dyDescent="0.15">
      <c r="A111" s="931" t="s">
        <v>415</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109</v>
      </c>
      <c r="AB111" s="935"/>
      <c r="AC111" s="935"/>
      <c r="AD111" s="935"/>
      <c r="AE111" s="936"/>
      <c r="AF111" s="937" t="s">
        <v>109</v>
      </c>
      <c r="AG111" s="935"/>
      <c r="AH111" s="935"/>
      <c r="AI111" s="935"/>
      <c r="AJ111" s="936"/>
      <c r="AK111" s="937" t="s">
        <v>109</v>
      </c>
      <c r="AL111" s="935"/>
      <c r="AM111" s="935"/>
      <c r="AN111" s="935"/>
      <c r="AO111" s="936"/>
      <c r="AP111" s="938" t="s">
        <v>109</v>
      </c>
      <c r="AQ111" s="939"/>
      <c r="AR111" s="939"/>
      <c r="AS111" s="939"/>
      <c r="AT111" s="940"/>
      <c r="AU111" s="900"/>
      <c r="AV111" s="901"/>
      <c r="AW111" s="901"/>
      <c r="AX111" s="901"/>
      <c r="AY111" s="902"/>
      <c r="AZ111" s="950" t="s">
        <v>416</v>
      </c>
      <c r="BA111" s="951"/>
      <c r="BB111" s="951"/>
      <c r="BC111" s="951"/>
      <c r="BD111" s="951"/>
      <c r="BE111" s="951"/>
      <c r="BF111" s="951"/>
      <c r="BG111" s="951"/>
      <c r="BH111" s="951"/>
      <c r="BI111" s="951"/>
      <c r="BJ111" s="951"/>
      <c r="BK111" s="951"/>
      <c r="BL111" s="951"/>
      <c r="BM111" s="951"/>
      <c r="BN111" s="951"/>
      <c r="BO111" s="951"/>
      <c r="BP111" s="952"/>
      <c r="BQ111" s="920" t="s">
        <v>109</v>
      </c>
      <c r="BR111" s="921"/>
      <c r="BS111" s="921"/>
      <c r="BT111" s="921"/>
      <c r="BU111" s="921"/>
      <c r="BV111" s="921" t="s">
        <v>109</v>
      </c>
      <c r="BW111" s="921"/>
      <c r="BX111" s="921"/>
      <c r="BY111" s="921"/>
      <c r="BZ111" s="921"/>
      <c r="CA111" s="921" t="s">
        <v>109</v>
      </c>
      <c r="CB111" s="921"/>
      <c r="CC111" s="921"/>
      <c r="CD111" s="921"/>
      <c r="CE111" s="921"/>
      <c r="CF111" s="915" t="s">
        <v>109</v>
      </c>
      <c r="CG111" s="916"/>
      <c r="CH111" s="916"/>
      <c r="CI111" s="916"/>
      <c r="CJ111" s="916"/>
      <c r="CK111" s="946"/>
      <c r="CL111" s="947"/>
      <c r="CM111" s="917" t="s">
        <v>417</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109</v>
      </c>
      <c r="DH111" s="921"/>
      <c r="DI111" s="921"/>
      <c r="DJ111" s="921"/>
      <c r="DK111" s="921"/>
      <c r="DL111" s="921" t="s">
        <v>109</v>
      </c>
      <c r="DM111" s="921"/>
      <c r="DN111" s="921"/>
      <c r="DO111" s="921"/>
      <c r="DP111" s="921"/>
      <c r="DQ111" s="921" t="s">
        <v>109</v>
      </c>
      <c r="DR111" s="921"/>
      <c r="DS111" s="921"/>
      <c r="DT111" s="921"/>
      <c r="DU111" s="921"/>
      <c r="DV111" s="922" t="s">
        <v>109</v>
      </c>
      <c r="DW111" s="922"/>
      <c r="DX111" s="922"/>
      <c r="DY111" s="922"/>
      <c r="DZ111" s="923"/>
    </row>
    <row r="112" spans="1:131" s="197" customFormat="1" ht="26.25" customHeight="1" x14ac:dyDescent="0.15">
      <c r="A112" s="953" t="s">
        <v>418</v>
      </c>
      <c r="B112" s="954"/>
      <c r="C112" s="951" t="s">
        <v>419</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109</v>
      </c>
      <c r="AB112" s="960"/>
      <c r="AC112" s="960"/>
      <c r="AD112" s="960"/>
      <c r="AE112" s="961"/>
      <c r="AF112" s="962" t="s">
        <v>109</v>
      </c>
      <c r="AG112" s="960"/>
      <c r="AH112" s="960"/>
      <c r="AI112" s="960"/>
      <c r="AJ112" s="961"/>
      <c r="AK112" s="962" t="s">
        <v>109</v>
      </c>
      <c r="AL112" s="960"/>
      <c r="AM112" s="960"/>
      <c r="AN112" s="960"/>
      <c r="AO112" s="961"/>
      <c r="AP112" s="963" t="s">
        <v>109</v>
      </c>
      <c r="AQ112" s="964"/>
      <c r="AR112" s="964"/>
      <c r="AS112" s="964"/>
      <c r="AT112" s="965"/>
      <c r="AU112" s="900"/>
      <c r="AV112" s="901"/>
      <c r="AW112" s="901"/>
      <c r="AX112" s="901"/>
      <c r="AY112" s="902"/>
      <c r="AZ112" s="950" t="s">
        <v>420</v>
      </c>
      <c r="BA112" s="951"/>
      <c r="BB112" s="951"/>
      <c r="BC112" s="951"/>
      <c r="BD112" s="951"/>
      <c r="BE112" s="951"/>
      <c r="BF112" s="951"/>
      <c r="BG112" s="951"/>
      <c r="BH112" s="951"/>
      <c r="BI112" s="951"/>
      <c r="BJ112" s="951"/>
      <c r="BK112" s="951"/>
      <c r="BL112" s="951"/>
      <c r="BM112" s="951"/>
      <c r="BN112" s="951"/>
      <c r="BO112" s="951"/>
      <c r="BP112" s="952"/>
      <c r="BQ112" s="920">
        <v>23187529</v>
      </c>
      <c r="BR112" s="921"/>
      <c r="BS112" s="921"/>
      <c r="BT112" s="921"/>
      <c r="BU112" s="921"/>
      <c r="BV112" s="921">
        <v>23426060</v>
      </c>
      <c r="BW112" s="921"/>
      <c r="BX112" s="921"/>
      <c r="BY112" s="921"/>
      <c r="BZ112" s="921"/>
      <c r="CA112" s="921">
        <v>22680886</v>
      </c>
      <c r="CB112" s="921"/>
      <c r="CC112" s="921"/>
      <c r="CD112" s="921"/>
      <c r="CE112" s="921"/>
      <c r="CF112" s="915">
        <v>119</v>
      </c>
      <c r="CG112" s="916"/>
      <c r="CH112" s="916"/>
      <c r="CI112" s="916"/>
      <c r="CJ112" s="916"/>
      <c r="CK112" s="946"/>
      <c r="CL112" s="947"/>
      <c r="CM112" s="917" t="s">
        <v>421</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109</v>
      </c>
      <c r="DH112" s="921"/>
      <c r="DI112" s="921"/>
      <c r="DJ112" s="921"/>
      <c r="DK112" s="921"/>
      <c r="DL112" s="921" t="s">
        <v>109</v>
      </c>
      <c r="DM112" s="921"/>
      <c r="DN112" s="921"/>
      <c r="DO112" s="921"/>
      <c r="DP112" s="921"/>
      <c r="DQ112" s="921" t="s">
        <v>109</v>
      </c>
      <c r="DR112" s="921"/>
      <c r="DS112" s="921"/>
      <c r="DT112" s="921"/>
      <c r="DU112" s="921"/>
      <c r="DV112" s="922" t="s">
        <v>109</v>
      </c>
      <c r="DW112" s="922"/>
      <c r="DX112" s="922"/>
      <c r="DY112" s="922"/>
      <c r="DZ112" s="923"/>
    </row>
    <row r="113" spans="1:130" s="197" customFormat="1" ht="26.25" customHeight="1" x14ac:dyDescent="0.15">
      <c r="A113" s="955"/>
      <c r="B113" s="956"/>
      <c r="C113" s="951" t="s">
        <v>422</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1705733</v>
      </c>
      <c r="AB113" s="935"/>
      <c r="AC113" s="935"/>
      <c r="AD113" s="935"/>
      <c r="AE113" s="936"/>
      <c r="AF113" s="937">
        <v>1730539</v>
      </c>
      <c r="AG113" s="935"/>
      <c r="AH113" s="935"/>
      <c r="AI113" s="935"/>
      <c r="AJ113" s="936"/>
      <c r="AK113" s="937">
        <v>1747945</v>
      </c>
      <c r="AL113" s="935"/>
      <c r="AM113" s="935"/>
      <c r="AN113" s="935"/>
      <c r="AO113" s="936"/>
      <c r="AP113" s="938">
        <v>9.1999999999999993</v>
      </c>
      <c r="AQ113" s="939"/>
      <c r="AR113" s="939"/>
      <c r="AS113" s="939"/>
      <c r="AT113" s="940"/>
      <c r="AU113" s="900"/>
      <c r="AV113" s="901"/>
      <c r="AW113" s="901"/>
      <c r="AX113" s="901"/>
      <c r="AY113" s="902"/>
      <c r="AZ113" s="950" t="s">
        <v>423</v>
      </c>
      <c r="BA113" s="951"/>
      <c r="BB113" s="951"/>
      <c r="BC113" s="951"/>
      <c r="BD113" s="951"/>
      <c r="BE113" s="951"/>
      <c r="BF113" s="951"/>
      <c r="BG113" s="951"/>
      <c r="BH113" s="951"/>
      <c r="BI113" s="951"/>
      <c r="BJ113" s="951"/>
      <c r="BK113" s="951"/>
      <c r="BL113" s="951"/>
      <c r="BM113" s="951"/>
      <c r="BN113" s="951"/>
      <c r="BO113" s="951"/>
      <c r="BP113" s="952"/>
      <c r="BQ113" s="920">
        <v>66481</v>
      </c>
      <c r="BR113" s="921"/>
      <c r="BS113" s="921"/>
      <c r="BT113" s="921"/>
      <c r="BU113" s="921"/>
      <c r="BV113" s="921">
        <v>52790</v>
      </c>
      <c r="BW113" s="921"/>
      <c r="BX113" s="921"/>
      <c r="BY113" s="921"/>
      <c r="BZ113" s="921"/>
      <c r="CA113" s="921">
        <v>38201</v>
      </c>
      <c r="CB113" s="921"/>
      <c r="CC113" s="921"/>
      <c r="CD113" s="921"/>
      <c r="CE113" s="921"/>
      <c r="CF113" s="915">
        <v>0.2</v>
      </c>
      <c r="CG113" s="916"/>
      <c r="CH113" s="916"/>
      <c r="CI113" s="916"/>
      <c r="CJ113" s="916"/>
      <c r="CK113" s="946"/>
      <c r="CL113" s="947"/>
      <c r="CM113" s="917" t="s">
        <v>424</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109</v>
      </c>
      <c r="DH113" s="960"/>
      <c r="DI113" s="960"/>
      <c r="DJ113" s="960"/>
      <c r="DK113" s="961"/>
      <c r="DL113" s="962" t="s">
        <v>109</v>
      </c>
      <c r="DM113" s="960"/>
      <c r="DN113" s="960"/>
      <c r="DO113" s="960"/>
      <c r="DP113" s="961"/>
      <c r="DQ113" s="962" t="s">
        <v>109</v>
      </c>
      <c r="DR113" s="960"/>
      <c r="DS113" s="960"/>
      <c r="DT113" s="960"/>
      <c r="DU113" s="961"/>
      <c r="DV113" s="963" t="s">
        <v>109</v>
      </c>
      <c r="DW113" s="964"/>
      <c r="DX113" s="964"/>
      <c r="DY113" s="964"/>
      <c r="DZ113" s="965"/>
    </row>
    <row r="114" spans="1:130" s="197" customFormat="1" ht="26.25" customHeight="1" x14ac:dyDescent="0.15">
      <c r="A114" s="955"/>
      <c r="B114" s="956"/>
      <c r="C114" s="951" t="s">
        <v>425</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t="s">
        <v>109</v>
      </c>
      <c r="AB114" s="960"/>
      <c r="AC114" s="960"/>
      <c r="AD114" s="960"/>
      <c r="AE114" s="961"/>
      <c r="AF114" s="962" t="s">
        <v>109</v>
      </c>
      <c r="AG114" s="960"/>
      <c r="AH114" s="960"/>
      <c r="AI114" s="960"/>
      <c r="AJ114" s="961"/>
      <c r="AK114" s="962" t="s">
        <v>109</v>
      </c>
      <c r="AL114" s="960"/>
      <c r="AM114" s="960"/>
      <c r="AN114" s="960"/>
      <c r="AO114" s="961"/>
      <c r="AP114" s="963" t="s">
        <v>109</v>
      </c>
      <c r="AQ114" s="964"/>
      <c r="AR114" s="964"/>
      <c r="AS114" s="964"/>
      <c r="AT114" s="965"/>
      <c r="AU114" s="900"/>
      <c r="AV114" s="901"/>
      <c r="AW114" s="901"/>
      <c r="AX114" s="901"/>
      <c r="AY114" s="902"/>
      <c r="AZ114" s="950" t="s">
        <v>426</v>
      </c>
      <c r="BA114" s="951"/>
      <c r="BB114" s="951"/>
      <c r="BC114" s="951"/>
      <c r="BD114" s="951"/>
      <c r="BE114" s="951"/>
      <c r="BF114" s="951"/>
      <c r="BG114" s="951"/>
      <c r="BH114" s="951"/>
      <c r="BI114" s="951"/>
      <c r="BJ114" s="951"/>
      <c r="BK114" s="951"/>
      <c r="BL114" s="951"/>
      <c r="BM114" s="951"/>
      <c r="BN114" s="951"/>
      <c r="BO114" s="951"/>
      <c r="BP114" s="952"/>
      <c r="BQ114" s="920">
        <v>6711687</v>
      </c>
      <c r="BR114" s="921"/>
      <c r="BS114" s="921"/>
      <c r="BT114" s="921"/>
      <c r="BU114" s="921"/>
      <c r="BV114" s="921">
        <v>6206954</v>
      </c>
      <c r="BW114" s="921"/>
      <c r="BX114" s="921"/>
      <c r="BY114" s="921"/>
      <c r="BZ114" s="921"/>
      <c r="CA114" s="921">
        <v>6467958</v>
      </c>
      <c r="CB114" s="921"/>
      <c r="CC114" s="921"/>
      <c r="CD114" s="921"/>
      <c r="CE114" s="921"/>
      <c r="CF114" s="915">
        <v>33.9</v>
      </c>
      <c r="CG114" s="916"/>
      <c r="CH114" s="916"/>
      <c r="CI114" s="916"/>
      <c r="CJ114" s="916"/>
      <c r="CK114" s="946"/>
      <c r="CL114" s="947"/>
      <c r="CM114" s="917" t="s">
        <v>427</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109</v>
      </c>
      <c r="DH114" s="960"/>
      <c r="DI114" s="960"/>
      <c r="DJ114" s="960"/>
      <c r="DK114" s="961"/>
      <c r="DL114" s="962" t="s">
        <v>109</v>
      </c>
      <c r="DM114" s="960"/>
      <c r="DN114" s="960"/>
      <c r="DO114" s="960"/>
      <c r="DP114" s="961"/>
      <c r="DQ114" s="962" t="s">
        <v>109</v>
      </c>
      <c r="DR114" s="960"/>
      <c r="DS114" s="960"/>
      <c r="DT114" s="960"/>
      <c r="DU114" s="961"/>
      <c r="DV114" s="963" t="s">
        <v>109</v>
      </c>
      <c r="DW114" s="964"/>
      <c r="DX114" s="964"/>
      <c r="DY114" s="964"/>
      <c r="DZ114" s="965"/>
    </row>
    <row r="115" spans="1:130" s="197" customFormat="1" ht="26.25" customHeight="1" x14ac:dyDescent="0.15">
      <c r="A115" s="955"/>
      <c r="B115" s="956"/>
      <c r="C115" s="951" t="s">
        <v>428</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v>12924</v>
      </c>
      <c r="AB115" s="935"/>
      <c r="AC115" s="935"/>
      <c r="AD115" s="935"/>
      <c r="AE115" s="936"/>
      <c r="AF115" s="937">
        <v>13888</v>
      </c>
      <c r="AG115" s="935"/>
      <c r="AH115" s="935"/>
      <c r="AI115" s="935"/>
      <c r="AJ115" s="936"/>
      <c r="AK115" s="937">
        <v>14401</v>
      </c>
      <c r="AL115" s="935"/>
      <c r="AM115" s="935"/>
      <c r="AN115" s="935"/>
      <c r="AO115" s="936"/>
      <c r="AP115" s="938">
        <v>0.1</v>
      </c>
      <c r="AQ115" s="939"/>
      <c r="AR115" s="939"/>
      <c r="AS115" s="939"/>
      <c r="AT115" s="940"/>
      <c r="AU115" s="900"/>
      <c r="AV115" s="901"/>
      <c r="AW115" s="901"/>
      <c r="AX115" s="901"/>
      <c r="AY115" s="902"/>
      <c r="AZ115" s="950" t="s">
        <v>429</v>
      </c>
      <c r="BA115" s="951"/>
      <c r="BB115" s="951"/>
      <c r="BC115" s="951"/>
      <c r="BD115" s="951"/>
      <c r="BE115" s="951"/>
      <c r="BF115" s="951"/>
      <c r="BG115" s="951"/>
      <c r="BH115" s="951"/>
      <c r="BI115" s="951"/>
      <c r="BJ115" s="951"/>
      <c r="BK115" s="951"/>
      <c r="BL115" s="951"/>
      <c r="BM115" s="951"/>
      <c r="BN115" s="951"/>
      <c r="BO115" s="951"/>
      <c r="BP115" s="952"/>
      <c r="BQ115" s="920" t="s">
        <v>109</v>
      </c>
      <c r="BR115" s="921"/>
      <c r="BS115" s="921"/>
      <c r="BT115" s="921"/>
      <c r="BU115" s="921"/>
      <c r="BV115" s="921" t="s">
        <v>109</v>
      </c>
      <c r="BW115" s="921"/>
      <c r="BX115" s="921"/>
      <c r="BY115" s="921"/>
      <c r="BZ115" s="921"/>
      <c r="CA115" s="921" t="s">
        <v>109</v>
      </c>
      <c r="CB115" s="921"/>
      <c r="CC115" s="921"/>
      <c r="CD115" s="921"/>
      <c r="CE115" s="921"/>
      <c r="CF115" s="915" t="s">
        <v>109</v>
      </c>
      <c r="CG115" s="916"/>
      <c r="CH115" s="916"/>
      <c r="CI115" s="916"/>
      <c r="CJ115" s="916"/>
      <c r="CK115" s="946"/>
      <c r="CL115" s="947"/>
      <c r="CM115" s="950" t="s">
        <v>430</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t="s">
        <v>109</v>
      </c>
      <c r="DH115" s="960"/>
      <c r="DI115" s="960"/>
      <c r="DJ115" s="960"/>
      <c r="DK115" s="961"/>
      <c r="DL115" s="962" t="s">
        <v>109</v>
      </c>
      <c r="DM115" s="960"/>
      <c r="DN115" s="960"/>
      <c r="DO115" s="960"/>
      <c r="DP115" s="961"/>
      <c r="DQ115" s="962" t="s">
        <v>109</v>
      </c>
      <c r="DR115" s="960"/>
      <c r="DS115" s="960"/>
      <c r="DT115" s="960"/>
      <c r="DU115" s="961"/>
      <c r="DV115" s="963" t="s">
        <v>109</v>
      </c>
      <c r="DW115" s="964"/>
      <c r="DX115" s="964"/>
      <c r="DY115" s="964"/>
      <c r="DZ115" s="965"/>
    </row>
    <row r="116" spans="1:130" s="197" customFormat="1" ht="26.25" customHeight="1" x14ac:dyDescent="0.15">
      <c r="A116" s="957"/>
      <c r="B116" s="958"/>
      <c r="C116" s="972" t="s">
        <v>431</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v>3</v>
      </c>
      <c r="AB116" s="960"/>
      <c r="AC116" s="960"/>
      <c r="AD116" s="960"/>
      <c r="AE116" s="961"/>
      <c r="AF116" s="962" t="s">
        <v>109</v>
      </c>
      <c r="AG116" s="960"/>
      <c r="AH116" s="960"/>
      <c r="AI116" s="960"/>
      <c r="AJ116" s="961"/>
      <c r="AK116" s="962">
        <v>8</v>
      </c>
      <c r="AL116" s="960"/>
      <c r="AM116" s="960"/>
      <c r="AN116" s="960"/>
      <c r="AO116" s="961"/>
      <c r="AP116" s="963">
        <v>0</v>
      </c>
      <c r="AQ116" s="964"/>
      <c r="AR116" s="964"/>
      <c r="AS116" s="964"/>
      <c r="AT116" s="965"/>
      <c r="AU116" s="900"/>
      <c r="AV116" s="901"/>
      <c r="AW116" s="901"/>
      <c r="AX116" s="901"/>
      <c r="AY116" s="902"/>
      <c r="AZ116" s="950" t="s">
        <v>432</v>
      </c>
      <c r="BA116" s="951"/>
      <c r="BB116" s="951"/>
      <c r="BC116" s="951"/>
      <c r="BD116" s="951"/>
      <c r="BE116" s="951"/>
      <c r="BF116" s="951"/>
      <c r="BG116" s="951"/>
      <c r="BH116" s="951"/>
      <c r="BI116" s="951"/>
      <c r="BJ116" s="951"/>
      <c r="BK116" s="951"/>
      <c r="BL116" s="951"/>
      <c r="BM116" s="951"/>
      <c r="BN116" s="951"/>
      <c r="BO116" s="951"/>
      <c r="BP116" s="952"/>
      <c r="BQ116" s="920" t="s">
        <v>109</v>
      </c>
      <c r="BR116" s="921"/>
      <c r="BS116" s="921"/>
      <c r="BT116" s="921"/>
      <c r="BU116" s="921"/>
      <c r="BV116" s="921" t="s">
        <v>109</v>
      </c>
      <c r="BW116" s="921"/>
      <c r="BX116" s="921"/>
      <c r="BY116" s="921"/>
      <c r="BZ116" s="921"/>
      <c r="CA116" s="921" t="s">
        <v>109</v>
      </c>
      <c r="CB116" s="921"/>
      <c r="CC116" s="921"/>
      <c r="CD116" s="921"/>
      <c r="CE116" s="921"/>
      <c r="CF116" s="915" t="s">
        <v>109</v>
      </c>
      <c r="CG116" s="916"/>
      <c r="CH116" s="916"/>
      <c r="CI116" s="916"/>
      <c r="CJ116" s="916"/>
      <c r="CK116" s="946"/>
      <c r="CL116" s="947"/>
      <c r="CM116" s="917" t="s">
        <v>433</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t="s">
        <v>109</v>
      </c>
      <c r="DH116" s="960"/>
      <c r="DI116" s="960"/>
      <c r="DJ116" s="960"/>
      <c r="DK116" s="961"/>
      <c r="DL116" s="962" t="s">
        <v>109</v>
      </c>
      <c r="DM116" s="960"/>
      <c r="DN116" s="960"/>
      <c r="DO116" s="960"/>
      <c r="DP116" s="961"/>
      <c r="DQ116" s="962" t="s">
        <v>109</v>
      </c>
      <c r="DR116" s="960"/>
      <c r="DS116" s="960"/>
      <c r="DT116" s="960"/>
      <c r="DU116" s="961"/>
      <c r="DV116" s="963" t="s">
        <v>109</v>
      </c>
      <c r="DW116" s="964"/>
      <c r="DX116" s="964"/>
      <c r="DY116" s="964"/>
      <c r="DZ116" s="965"/>
    </row>
    <row r="117" spans="1:130" s="197" customFormat="1" ht="26.25" customHeight="1" x14ac:dyDescent="0.15">
      <c r="A117" s="905" t="s">
        <v>166</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434</v>
      </c>
      <c r="Z117" s="885"/>
      <c r="AA117" s="997">
        <v>7266511</v>
      </c>
      <c r="AB117" s="967"/>
      <c r="AC117" s="967"/>
      <c r="AD117" s="967"/>
      <c r="AE117" s="968"/>
      <c r="AF117" s="966">
        <v>7230219</v>
      </c>
      <c r="AG117" s="967"/>
      <c r="AH117" s="967"/>
      <c r="AI117" s="967"/>
      <c r="AJ117" s="968"/>
      <c r="AK117" s="966">
        <v>7281138</v>
      </c>
      <c r="AL117" s="967"/>
      <c r="AM117" s="967"/>
      <c r="AN117" s="967"/>
      <c r="AO117" s="968"/>
      <c r="AP117" s="969"/>
      <c r="AQ117" s="970"/>
      <c r="AR117" s="970"/>
      <c r="AS117" s="970"/>
      <c r="AT117" s="971"/>
      <c r="AU117" s="900"/>
      <c r="AV117" s="901"/>
      <c r="AW117" s="901"/>
      <c r="AX117" s="901"/>
      <c r="AY117" s="902"/>
      <c r="AZ117" s="996" t="s">
        <v>435</v>
      </c>
      <c r="BA117" s="972"/>
      <c r="BB117" s="972"/>
      <c r="BC117" s="972"/>
      <c r="BD117" s="972"/>
      <c r="BE117" s="972"/>
      <c r="BF117" s="972"/>
      <c r="BG117" s="972"/>
      <c r="BH117" s="972"/>
      <c r="BI117" s="972"/>
      <c r="BJ117" s="972"/>
      <c r="BK117" s="972"/>
      <c r="BL117" s="972"/>
      <c r="BM117" s="972"/>
      <c r="BN117" s="972"/>
      <c r="BO117" s="972"/>
      <c r="BP117" s="973"/>
      <c r="BQ117" s="986" t="s">
        <v>109</v>
      </c>
      <c r="BR117" s="987"/>
      <c r="BS117" s="987"/>
      <c r="BT117" s="987"/>
      <c r="BU117" s="987"/>
      <c r="BV117" s="987" t="s">
        <v>109</v>
      </c>
      <c r="BW117" s="987"/>
      <c r="BX117" s="987"/>
      <c r="BY117" s="987"/>
      <c r="BZ117" s="987"/>
      <c r="CA117" s="987" t="s">
        <v>109</v>
      </c>
      <c r="CB117" s="987"/>
      <c r="CC117" s="987"/>
      <c r="CD117" s="987"/>
      <c r="CE117" s="987"/>
      <c r="CF117" s="915" t="s">
        <v>109</v>
      </c>
      <c r="CG117" s="916"/>
      <c r="CH117" s="916"/>
      <c r="CI117" s="916"/>
      <c r="CJ117" s="916"/>
      <c r="CK117" s="946"/>
      <c r="CL117" s="947"/>
      <c r="CM117" s="917" t="s">
        <v>436</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109</v>
      </c>
      <c r="DH117" s="960"/>
      <c r="DI117" s="960"/>
      <c r="DJ117" s="960"/>
      <c r="DK117" s="961"/>
      <c r="DL117" s="962" t="s">
        <v>109</v>
      </c>
      <c r="DM117" s="960"/>
      <c r="DN117" s="960"/>
      <c r="DO117" s="960"/>
      <c r="DP117" s="961"/>
      <c r="DQ117" s="962" t="s">
        <v>109</v>
      </c>
      <c r="DR117" s="960"/>
      <c r="DS117" s="960"/>
      <c r="DT117" s="960"/>
      <c r="DU117" s="961"/>
      <c r="DV117" s="963" t="s">
        <v>109</v>
      </c>
      <c r="DW117" s="964"/>
      <c r="DX117" s="964"/>
      <c r="DY117" s="964"/>
      <c r="DZ117" s="965"/>
    </row>
    <row r="118" spans="1:130" s="197" customFormat="1" ht="26.25" customHeight="1" x14ac:dyDescent="0.15">
      <c r="A118" s="905" t="s">
        <v>410</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408</v>
      </c>
      <c r="AB118" s="884"/>
      <c r="AC118" s="884"/>
      <c r="AD118" s="884"/>
      <c r="AE118" s="885"/>
      <c r="AF118" s="883" t="s">
        <v>283</v>
      </c>
      <c r="AG118" s="884"/>
      <c r="AH118" s="884"/>
      <c r="AI118" s="884"/>
      <c r="AJ118" s="885"/>
      <c r="AK118" s="883" t="s">
        <v>282</v>
      </c>
      <c r="AL118" s="884"/>
      <c r="AM118" s="884"/>
      <c r="AN118" s="884"/>
      <c r="AO118" s="885"/>
      <c r="AP118" s="991" t="s">
        <v>409</v>
      </c>
      <c r="AQ118" s="992"/>
      <c r="AR118" s="992"/>
      <c r="AS118" s="992"/>
      <c r="AT118" s="993"/>
      <c r="AU118" s="903"/>
      <c r="AV118" s="904"/>
      <c r="AW118" s="904"/>
      <c r="AX118" s="904"/>
      <c r="AY118" s="904"/>
      <c r="AZ118" s="228" t="s">
        <v>166</v>
      </c>
      <c r="BA118" s="228"/>
      <c r="BB118" s="228"/>
      <c r="BC118" s="228"/>
      <c r="BD118" s="228"/>
      <c r="BE118" s="228"/>
      <c r="BF118" s="228"/>
      <c r="BG118" s="228"/>
      <c r="BH118" s="228"/>
      <c r="BI118" s="228"/>
      <c r="BJ118" s="228"/>
      <c r="BK118" s="228"/>
      <c r="BL118" s="228"/>
      <c r="BM118" s="228"/>
      <c r="BN118" s="228"/>
      <c r="BO118" s="994" t="s">
        <v>437</v>
      </c>
      <c r="BP118" s="995"/>
      <c r="BQ118" s="986">
        <v>83861621</v>
      </c>
      <c r="BR118" s="987"/>
      <c r="BS118" s="987"/>
      <c r="BT118" s="987"/>
      <c r="BU118" s="987"/>
      <c r="BV118" s="987">
        <v>84131485</v>
      </c>
      <c r="BW118" s="987"/>
      <c r="BX118" s="987"/>
      <c r="BY118" s="987"/>
      <c r="BZ118" s="987"/>
      <c r="CA118" s="987">
        <v>83086492</v>
      </c>
      <c r="CB118" s="987"/>
      <c r="CC118" s="987"/>
      <c r="CD118" s="987"/>
      <c r="CE118" s="987"/>
      <c r="CF118" s="988"/>
      <c r="CG118" s="989"/>
      <c r="CH118" s="989"/>
      <c r="CI118" s="989"/>
      <c r="CJ118" s="990"/>
      <c r="CK118" s="946"/>
      <c r="CL118" s="947"/>
      <c r="CM118" s="917" t="s">
        <v>438</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109</v>
      </c>
      <c r="DH118" s="960"/>
      <c r="DI118" s="960"/>
      <c r="DJ118" s="960"/>
      <c r="DK118" s="961"/>
      <c r="DL118" s="962" t="s">
        <v>109</v>
      </c>
      <c r="DM118" s="960"/>
      <c r="DN118" s="960"/>
      <c r="DO118" s="960"/>
      <c r="DP118" s="961"/>
      <c r="DQ118" s="962" t="s">
        <v>109</v>
      </c>
      <c r="DR118" s="960"/>
      <c r="DS118" s="960"/>
      <c r="DT118" s="960"/>
      <c r="DU118" s="961"/>
      <c r="DV118" s="963" t="s">
        <v>109</v>
      </c>
      <c r="DW118" s="964"/>
      <c r="DX118" s="964"/>
      <c r="DY118" s="964"/>
      <c r="DZ118" s="965"/>
    </row>
    <row r="119" spans="1:130" s="197" customFormat="1" ht="26.25" customHeight="1" x14ac:dyDescent="0.15">
      <c r="A119" s="975" t="s">
        <v>413</v>
      </c>
      <c r="B119" s="945"/>
      <c r="C119" s="924" t="s">
        <v>414</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109</v>
      </c>
      <c r="AB119" s="891"/>
      <c r="AC119" s="891"/>
      <c r="AD119" s="891"/>
      <c r="AE119" s="892"/>
      <c r="AF119" s="893" t="s">
        <v>109</v>
      </c>
      <c r="AG119" s="891"/>
      <c r="AH119" s="891"/>
      <c r="AI119" s="891"/>
      <c r="AJ119" s="892"/>
      <c r="AK119" s="893" t="s">
        <v>109</v>
      </c>
      <c r="AL119" s="891"/>
      <c r="AM119" s="891"/>
      <c r="AN119" s="891"/>
      <c r="AO119" s="892"/>
      <c r="AP119" s="894" t="s">
        <v>109</v>
      </c>
      <c r="AQ119" s="895"/>
      <c r="AR119" s="895"/>
      <c r="AS119" s="895"/>
      <c r="AT119" s="896"/>
      <c r="AU119" s="978" t="s">
        <v>439</v>
      </c>
      <c r="AV119" s="979"/>
      <c r="AW119" s="979"/>
      <c r="AX119" s="979"/>
      <c r="AY119" s="980"/>
      <c r="AZ119" s="941" t="s">
        <v>440</v>
      </c>
      <c r="BA119" s="888"/>
      <c r="BB119" s="888"/>
      <c r="BC119" s="888"/>
      <c r="BD119" s="888"/>
      <c r="BE119" s="888"/>
      <c r="BF119" s="888"/>
      <c r="BG119" s="888"/>
      <c r="BH119" s="888"/>
      <c r="BI119" s="888"/>
      <c r="BJ119" s="888"/>
      <c r="BK119" s="888"/>
      <c r="BL119" s="888"/>
      <c r="BM119" s="888"/>
      <c r="BN119" s="888"/>
      <c r="BO119" s="888"/>
      <c r="BP119" s="889"/>
      <c r="BQ119" s="927">
        <v>8156120</v>
      </c>
      <c r="BR119" s="928"/>
      <c r="BS119" s="928"/>
      <c r="BT119" s="928"/>
      <c r="BU119" s="928"/>
      <c r="BV119" s="928">
        <v>7597139</v>
      </c>
      <c r="BW119" s="928"/>
      <c r="BX119" s="928"/>
      <c r="BY119" s="928"/>
      <c r="BZ119" s="928"/>
      <c r="CA119" s="928">
        <v>8602760</v>
      </c>
      <c r="CB119" s="928"/>
      <c r="CC119" s="928"/>
      <c r="CD119" s="928"/>
      <c r="CE119" s="928"/>
      <c r="CF119" s="942">
        <v>45.2</v>
      </c>
      <c r="CG119" s="943"/>
      <c r="CH119" s="943"/>
      <c r="CI119" s="943"/>
      <c r="CJ119" s="943"/>
      <c r="CK119" s="948"/>
      <c r="CL119" s="949"/>
      <c r="CM119" s="1005" t="s">
        <v>441</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t="s">
        <v>109</v>
      </c>
      <c r="DH119" s="999"/>
      <c r="DI119" s="999"/>
      <c r="DJ119" s="999"/>
      <c r="DK119" s="1000"/>
      <c r="DL119" s="1001" t="s">
        <v>109</v>
      </c>
      <c r="DM119" s="999"/>
      <c r="DN119" s="999"/>
      <c r="DO119" s="999"/>
      <c r="DP119" s="1000"/>
      <c r="DQ119" s="1001" t="s">
        <v>109</v>
      </c>
      <c r="DR119" s="999"/>
      <c r="DS119" s="999"/>
      <c r="DT119" s="999"/>
      <c r="DU119" s="1000"/>
      <c r="DV119" s="1002" t="s">
        <v>109</v>
      </c>
      <c r="DW119" s="1003"/>
      <c r="DX119" s="1003"/>
      <c r="DY119" s="1003"/>
      <c r="DZ119" s="1004"/>
    </row>
    <row r="120" spans="1:130" s="197" customFormat="1" ht="26.25" customHeight="1" x14ac:dyDescent="0.15">
      <c r="A120" s="976"/>
      <c r="B120" s="947"/>
      <c r="C120" s="917" t="s">
        <v>417</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109</v>
      </c>
      <c r="AB120" s="960"/>
      <c r="AC120" s="960"/>
      <c r="AD120" s="960"/>
      <c r="AE120" s="961"/>
      <c r="AF120" s="962" t="s">
        <v>109</v>
      </c>
      <c r="AG120" s="960"/>
      <c r="AH120" s="960"/>
      <c r="AI120" s="960"/>
      <c r="AJ120" s="961"/>
      <c r="AK120" s="962" t="s">
        <v>109</v>
      </c>
      <c r="AL120" s="960"/>
      <c r="AM120" s="960"/>
      <c r="AN120" s="960"/>
      <c r="AO120" s="961"/>
      <c r="AP120" s="963" t="s">
        <v>109</v>
      </c>
      <c r="AQ120" s="964"/>
      <c r="AR120" s="964"/>
      <c r="AS120" s="964"/>
      <c r="AT120" s="965"/>
      <c r="AU120" s="981"/>
      <c r="AV120" s="982"/>
      <c r="AW120" s="982"/>
      <c r="AX120" s="982"/>
      <c r="AY120" s="983"/>
      <c r="AZ120" s="950" t="s">
        <v>442</v>
      </c>
      <c r="BA120" s="951"/>
      <c r="BB120" s="951"/>
      <c r="BC120" s="951"/>
      <c r="BD120" s="951"/>
      <c r="BE120" s="951"/>
      <c r="BF120" s="951"/>
      <c r="BG120" s="951"/>
      <c r="BH120" s="951"/>
      <c r="BI120" s="951"/>
      <c r="BJ120" s="951"/>
      <c r="BK120" s="951"/>
      <c r="BL120" s="951"/>
      <c r="BM120" s="951"/>
      <c r="BN120" s="951"/>
      <c r="BO120" s="951"/>
      <c r="BP120" s="952"/>
      <c r="BQ120" s="920">
        <v>3538530</v>
      </c>
      <c r="BR120" s="921"/>
      <c r="BS120" s="921"/>
      <c r="BT120" s="921"/>
      <c r="BU120" s="921"/>
      <c r="BV120" s="921">
        <v>3414470</v>
      </c>
      <c r="BW120" s="921"/>
      <c r="BX120" s="921"/>
      <c r="BY120" s="921"/>
      <c r="BZ120" s="921"/>
      <c r="CA120" s="921">
        <v>3217278</v>
      </c>
      <c r="CB120" s="921"/>
      <c r="CC120" s="921"/>
      <c r="CD120" s="921"/>
      <c r="CE120" s="921"/>
      <c r="CF120" s="915">
        <v>16.899999999999999</v>
      </c>
      <c r="CG120" s="916"/>
      <c r="CH120" s="916"/>
      <c r="CI120" s="916"/>
      <c r="CJ120" s="916"/>
      <c r="CK120" s="1014" t="s">
        <v>443</v>
      </c>
      <c r="CL120" s="1015"/>
      <c r="CM120" s="1015"/>
      <c r="CN120" s="1015"/>
      <c r="CO120" s="1016"/>
      <c r="CP120" s="1022" t="s">
        <v>381</v>
      </c>
      <c r="CQ120" s="1023"/>
      <c r="CR120" s="1023"/>
      <c r="CS120" s="1023"/>
      <c r="CT120" s="1023"/>
      <c r="CU120" s="1023"/>
      <c r="CV120" s="1023"/>
      <c r="CW120" s="1023"/>
      <c r="CX120" s="1023"/>
      <c r="CY120" s="1023"/>
      <c r="CZ120" s="1023"/>
      <c r="DA120" s="1023"/>
      <c r="DB120" s="1023"/>
      <c r="DC120" s="1023"/>
      <c r="DD120" s="1023"/>
      <c r="DE120" s="1023"/>
      <c r="DF120" s="1024"/>
      <c r="DG120" s="927">
        <v>6802203</v>
      </c>
      <c r="DH120" s="928"/>
      <c r="DI120" s="928"/>
      <c r="DJ120" s="928"/>
      <c r="DK120" s="928"/>
      <c r="DL120" s="928">
        <v>6610515</v>
      </c>
      <c r="DM120" s="928"/>
      <c r="DN120" s="928"/>
      <c r="DO120" s="928"/>
      <c r="DP120" s="928"/>
      <c r="DQ120" s="928">
        <v>6719514</v>
      </c>
      <c r="DR120" s="928"/>
      <c r="DS120" s="928"/>
      <c r="DT120" s="928"/>
      <c r="DU120" s="928"/>
      <c r="DV120" s="929">
        <v>35.299999999999997</v>
      </c>
      <c r="DW120" s="929"/>
      <c r="DX120" s="929"/>
      <c r="DY120" s="929"/>
      <c r="DZ120" s="930"/>
    </row>
    <row r="121" spans="1:130" s="197" customFormat="1" ht="26.25" customHeight="1" x14ac:dyDescent="0.15">
      <c r="A121" s="976"/>
      <c r="B121" s="947"/>
      <c r="C121" s="1011" t="s">
        <v>444</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t="s">
        <v>109</v>
      </c>
      <c r="AB121" s="960"/>
      <c r="AC121" s="960"/>
      <c r="AD121" s="960"/>
      <c r="AE121" s="961"/>
      <c r="AF121" s="962" t="s">
        <v>109</v>
      </c>
      <c r="AG121" s="960"/>
      <c r="AH121" s="960"/>
      <c r="AI121" s="960"/>
      <c r="AJ121" s="961"/>
      <c r="AK121" s="962" t="s">
        <v>109</v>
      </c>
      <c r="AL121" s="960"/>
      <c r="AM121" s="960"/>
      <c r="AN121" s="960"/>
      <c r="AO121" s="961"/>
      <c r="AP121" s="963" t="s">
        <v>109</v>
      </c>
      <c r="AQ121" s="964"/>
      <c r="AR121" s="964"/>
      <c r="AS121" s="964"/>
      <c r="AT121" s="965"/>
      <c r="AU121" s="981"/>
      <c r="AV121" s="982"/>
      <c r="AW121" s="982"/>
      <c r="AX121" s="982"/>
      <c r="AY121" s="983"/>
      <c r="AZ121" s="996" t="s">
        <v>445</v>
      </c>
      <c r="BA121" s="972"/>
      <c r="BB121" s="972"/>
      <c r="BC121" s="972"/>
      <c r="BD121" s="972"/>
      <c r="BE121" s="972"/>
      <c r="BF121" s="972"/>
      <c r="BG121" s="972"/>
      <c r="BH121" s="972"/>
      <c r="BI121" s="972"/>
      <c r="BJ121" s="972"/>
      <c r="BK121" s="972"/>
      <c r="BL121" s="972"/>
      <c r="BM121" s="972"/>
      <c r="BN121" s="972"/>
      <c r="BO121" s="972"/>
      <c r="BP121" s="973"/>
      <c r="BQ121" s="986">
        <v>52893098</v>
      </c>
      <c r="BR121" s="987"/>
      <c r="BS121" s="987"/>
      <c r="BT121" s="987"/>
      <c r="BU121" s="987"/>
      <c r="BV121" s="987">
        <v>53281358</v>
      </c>
      <c r="BW121" s="987"/>
      <c r="BX121" s="987"/>
      <c r="BY121" s="987"/>
      <c r="BZ121" s="987"/>
      <c r="CA121" s="987">
        <v>53371726</v>
      </c>
      <c r="CB121" s="987"/>
      <c r="CC121" s="987"/>
      <c r="CD121" s="987"/>
      <c r="CE121" s="987"/>
      <c r="CF121" s="1025">
        <v>280.10000000000002</v>
      </c>
      <c r="CG121" s="1026"/>
      <c r="CH121" s="1026"/>
      <c r="CI121" s="1026"/>
      <c r="CJ121" s="1026"/>
      <c r="CK121" s="1017"/>
      <c r="CL121" s="1018"/>
      <c r="CM121" s="1018"/>
      <c r="CN121" s="1018"/>
      <c r="CO121" s="1019"/>
      <c r="CP121" s="1008" t="s">
        <v>384</v>
      </c>
      <c r="CQ121" s="1009"/>
      <c r="CR121" s="1009"/>
      <c r="CS121" s="1009"/>
      <c r="CT121" s="1009"/>
      <c r="CU121" s="1009"/>
      <c r="CV121" s="1009"/>
      <c r="CW121" s="1009"/>
      <c r="CX121" s="1009"/>
      <c r="CY121" s="1009"/>
      <c r="CZ121" s="1009"/>
      <c r="DA121" s="1009"/>
      <c r="DB121" s="1009"/>
      <c r="DC121" s="1009"/>
      <c r="DD121" s="1009"/>
      <c r="DE121" s="1009"/>
      <c r="DF121" s="1010"/>
      <c r="DG121" s="920">
        <v>6408776</v>
      </c>
      <c r="DH121" s="921"/>
      <c r="DI121" s="921"/>
      <c r="DJ121" s="921"/>
      <c r="DK121" s="921"/>
      <c r="DL121" s="921">
        <v>6635373</v>
      </c>
      <c r="DM121" s="921"/>
      <c r="DN121" s="921"/>
      <c r="DO121" s="921"/>
      <c r="DP121" s="921"/>
      <c r="DQ121" s="921">
        <v>6121784</v>
      </c>
      <c r="DR121" s="921"/>
      <c r="DS121" s="921"/>
      <c r="DT121" s="921"/>
      <c r="DU121" s="921"/>
      <c r="DV121" s="922">
        <v>32.1</v>
      </c>
      <c r="DW121" s="922"/>
      <c r="DX121" s="922"/>
      <c r="DY121" s="922"/>
      <c r="DZ121" s="923"/>
    </row>
    <row r="122" spans="1:130" s="197" customFormat="1" ht="26.25" customHeight="1" x14ac:dyDescent="0.15">
      <c r="A122" s="976"/>
      <c r="B122" s="947"/>
      <c r="C122" s="917" t="s">
        <v>427</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109</v>
      </c>
      <c r="AB122" s="960"/>
      <c r="AC122" s="960"/>
      <c r="AD122" s="960"/>
      <c r="AE122" s="961"/>
      <c r="AF122" s="962" t="s">
        <v>109</v>
      </c>
      <c r="AG122" s="960"/>
      <c r="AH122" s="960"/>
      <c r="AI122" s="960"/>
      <c r="AJ122" s="961"/>
      <c r="AK122" s="962" t="s">
        <v>109</v>
      </c>
      <c r="AL122" s="960"/>
      <c r="AM122" s="960"/>
      <c r="AN122" s="960"/>
      <c r="AO122" s="961"/>
      <c r="AP122" s="963" t="s">
        <v>109</v>
      </c>
      <c r="AQ122" s="964"/>
      <c r="AR122" s="964"/>
      <c r="AS122" s="964"/>
      <c r="AT122" s="965"/>
      <c r="AU122" s="984"/>
      <c r="AV122" s="985"/>
      <c r="AW122" s="985"/>
      <c r="AX122" s="985"/>
      <c r="AY122" s="985"/>
      <c r="AZ122" s="228" t="s">
        <v>166</v>
      </c>
      <c r="BA122" s="228"/>
      <c r="BB122" s="228"/>
      <c r="BC122" s="228"/>
      <c r="BD122" s="228"/>
      <c r="BE122" s="228"/>
      <c r="BF122" s="228"/>
      <c r="BG122" s="228"/>
      <c r="BH122" s="228"/>
      <c r="BI122" s="228"/>
      <c r="BJ122" s="228"/>
      <c r="BK122" s="228"/>
      <c r="BL122" s="228"/>
      <c r="BM122" s="228"/>
      <c r="BN122" s="228"/>
      <c r="BO122" s="994" t="s">
        <v>446</v>
      </c>
      <c r="BP122" s="995"/>
      <c r="BQ122" s="1035">
        <v>64587748</v>
      </c>
      <c r="BR122" s="1036"/>
      <c r="BS122" s="1036"/>
      <c r="BT122" s="1036"/>
      <c r="BU122" s="1036"/>
      <c r="BV122" s="1036">
        <v>64292967</v>
      </c>
      <c r="BW122" s="1036"/>
      <c r="BX122" s="1036"/>
      <c r="BY122" s="1036"/>
      <c r="BZ122" s="1036"/>
      <c r="CA122" s="1036">
        <v>65191764</v>
      </c>
      <c r="CB122" s="1036"/>
      <c r="CC122" s="1036"/>
      <c r="CD122" s="1036"/>
      <c r="CE122" s="1036"/>
      <c r="CF122" s="988"/>
      <c r="CG122" s="989"/>
      <c r="CH122" s="989"/>
      <c r="CI122" s="989"/>
      <c r="CJ122" s="990"/>
      <c r="CK122" s="1017"/>
      <c r="CL122" s="1018"/>
      <c r="CM122" s="1018"/>
      <c r="CN122" s="1018"/>
      <c r="CO122" s="1019"/>
      <c r="CP122" s="1008" t="s">
        <v>389</v>
      </c>
      <c r="CQ122" s="1009"/>
      <c r="CR122" s="1009"/>
      <c r="CS122" s="1009"/>
      <c r="CT122" s="1009"/>
      <c r="CU122" s="1009"/>
      <c r="CV122" s="1009"/>
      <c r="CW122" s="1009"/>
      <c r="CX122" s="1009"/>
      <c r="CY122" s="1009"/>
      <c r="CZ122" s="1009"/>
      <c r="DA122" s="1009"/>
      <c r="DB122" s="1009"/>
      <c r="DC122" s="1009"/>
      <c r="DD122" s="1009"/>
      <c r="DE122" s="1009"/>
      <c r="DF122" s="1010"/>
      <c r="DG122" s="920">
        <v>6002087</v>
      </c>
      <c r="DH122" s="921"/>
      <c r="DI122" s="921"/>
      <c r="DJ122" s="921"/>
      <c r="DK122" s="921"/>
      <c r="DL122" s="921">
        <v>5783371</v>
      </c>
      <c r="DM122" s="921"/>
      <c r="DN122" s="921"/>
      <c r="DO122" s="921"/>
      <c r="DP122" s="921"/>
      <c r="DQ122" s="921">
        <v>5540957</v>
      </c>
      <c r="DR122" s="921"/>
      <c r="DS122" s="921"/>
      <c r="DT122" s="921"/>
      <c r="DU122" s="921"/>
      <c r="DV122" s="922">
        <v>29.1</v>
      </c>
      <c r="DW122" s="922"/>
      <c r="DX122" s="922"/>
      <c r="DY122" s="922"/>
      <c r="DZ122" s="923"/>
    </row>
    <row r="123" spans="1:130" s="197" customFormat="1" ht="26.25" customHeight="1" thickBot="1" x14ac:dyDescent="0.2">
      <c r="A123" s="976"/>
      <c r="B123" s="947"/>
      <c r="C123" s="917" t="s">
        <v>433</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t="s">
        <v>109</v>
      </c>
      <c r="AB123" s="960"/>
      <c r="AC123" s="960"/>
      <c r="AD123" s="960"/>
      <c r="AE123" s="961"/>
      <c r="AF123" s="962" t="s">
        <v>109</v>
      </c>
      <c r="AG123" s="960"/>
      <c r="AH123" s="960"/>
      <c r="AI123" s="960"/>
      <c r="AJ123" s="961"/>
      <c r="AK123" s="962" t="s">
        <v>109</v>
      </c>
      <c r="AL123" s="960"/>
      <c r="AM123" s="960"/>
      <c r="AN123" s="960"/>
      <c r="AO123" s="961"/>
      <c r="AP123" s="963" t="s">
        <v>109</v>
      </c>
      <c r="AQ123" s="964"/>
      <c r="AR123" s="964"/>
      <c r="AS123" s="964"/>
      <c r="AT123" s="965"/>
      <c r="AU123" s="1032" t="s">
        <v>447</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v>100.9</v>
      </c>
      <c r="BR123" s="1028"/>
      <c r="BS123" s="1028"/>
      <c r="BT123" s="1028"/>
      <c r="BU123" s="1028"/>
      <c r="BV123" s="1028">
        <v>105.5</v>
      </c>
      <c r="BW123" s="1028"/>
      <c r="BX123" s="1028"/>
      <c r="BY123" s="1028"/>
      <c r="BZ123" s="1028"/>
      <c r="CA123" s="1028">
        <v>93.9</v>
      </c>
      <c r="CB123" s="1028"/>
      <c r="CC123" s="1028"/>
      <c r="CD123" s="1028"/>
      <c r="CE123" s="1028"/>
      <c r="CF123" s="1029"/>
      <c r="CG123" s="1030"/>
      <c r="CH123" s="1030"/>
      <c r="CI123" s="1030"/>
      <c r="CJ123" s="1031"/>
      <c r="CK123" s="1017"/>
      <c r="CL123" s="1018"/>
      <c r="CM123" s="1018"/>
      <c r="CN123" s="1018"/>
      <c r="CO123" s="1019"/>
      <c r="CP123" s="1008" t="s">
        <v>448</v>
      </c>
      <c r="CQ123" s="1009"/>
      <c r="CR123" s="1009"/>
      <c r="CS123" s="1009"/>
      <c r="CT123" s="1009"/>
      <c r="CU123" s="1009"/>
      <c r="CV123" s="1009"/>
      <c r="CW123" s="1009"/>
      <c r="CX123" s="1009"/>
      <c r="CY123" s="1009"/>
      <c r="CZ123" s="1009"/>
      <c r="DA123" s="1009"/>
      <c r="DB123" s="1009"/>
      <c r="DC123" s="1009"/>
      <c r="DD123" s="1009"/>
      <c r="DE123" s="1009"/>
      <c r="DF123" s="1010"/>
      <c r="DG123" s="959">
        <v>2869971</v>
      </c>
      <c r="DH123" s="960"/>
      <c r="DI123" s="960"/>
      <c r="DJ123" s="960"/>
      <c r="DK123" s="961"/>
      <c r="DL123" s="962">
        <v>2888003</v>
      </c>
      <c r="DM123" s="960"/>
      <c r="DN123" s="960"/>
      <c r="DO123" s="960"/>
      <c r="DP123" s="961"/>
      <c r="DQ123" s="962">
        <v>2849459</v>
      </c>
      <c r="DR123" s="960"/>
      <c r="DS123" s="960"/>
      <c r="DT123" s="960"/>
      <c r="DU123" s="961"/>
      <c r="DV123" s="963">
        <v>15</v>
      </c>
      <c r="DW123" s="964"/>
      <c r="DX123" s="964"/>
      <c r="DY123" s="964"/>
      <c r="DZ123" s="965"/>
    </row>
    <row r="124" spans="1:130" s="197" customFormat="1" ht="26.25" customHeight="1" x14ac:dyDescent="0.15">
      <c r="A124" s="976"/>
      <c r="B124" s="947"/>
      <c r="C124" s="917" t="s">
        <v>436</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449</v>
      </c>
      <c r="AB124" s="960"/>
      <c r="AC124" s="960"/>
      <c r="AD124" s="960"/>
      <c r="AE124" s="961"/>
      <c r="AF124" s="962" t="s">
        <v>449</v>
      </c>
      <c r="AG124" s="960"/>
      <c r="AH124" s="960"/>
      <c r="AI124" s="960"/>
      <c r="AJ124" s="961"/>
      <c r="AK124" s="962" t="s">
        <v>449</v>
      </c>
      <c r="AL124" s="960"/>
      <c r="AM124" s="960"/>
      <c r="AN124" s="960"/>
      <c r="AO124" s="961"/>
      <c r="AP124" s="963" t="s">
        <v>449</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450</v>
      </c>
      <c r="CQ124" s="1009"/>
      <c r="CR124" s="1009"/>
      <c r="CS124" s="1009"/>
      <c r="CT124" s="1009"/>
      <c r="CU124" s="1009"/>
      <c r="CV124" s="1009"/>
      <c r="CW124" s="1009"/>
      <c r="CX124" s="1009"/>
      <c r="CY124" s="1009"/>
      <c r="CZ124" s="1009"/>
      <c r="DA124" s="1009"/>
      <c r="DB124" s="1009"/>
      <c r="DC124" s="1009"/>
      <c r="DD124" s="1009"/>
      <c r="DE124" s="1009"/>
      <c r="DF124" s="1010"/>
      <c r="DG124" s="998">
        <v>1104492</v>
      </c>
      <c r="DH124" s="999"/>
      <c r="DI124" s="999"/>
      <c r="DJ124" s="999"/>
      <c r="DK124" s="1000"/>
      <c r="DL124" s="1001">
        <v>1508798</v>
      </c>
      <c r="DM124" s="999"/>
      <c r="DN124" s="999"/>
      <c r="DO124" s="999"/>
      <c r="DP124" s="1000"/>
      <c r="DQ124" s="1001">
        <v>1449172</v>
      </c>
      <c r="DR124" s="999"/>
      <c r="DS124" s="999"/>
      <c r="DT124" s="999"/>
      <c r="DU124" s="1000"/>
      <c r="DV124" s="1002">
        <v>7.6</v>
      </c>
      <c r="DW124" s="1003"/>
      <c r="DX124" s="1003"/>
      <c r="DY124" s="1003"/>
      <c r="DZ124" s="1004"/>
    </row>
    <row r="125" spans="1:130" s="197" customFormat="1" ht="26.25" customHeight="1" thickBot="1" x14ac:dyDescent="0.2">
      <c r="A125" s="976"/>
      <c r="B125" s="947"/>
      <c r="C125" s="917" t="s">
        <v>438</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449</v>
      </c>
      <c r="AB125" s="960"/>
      <c r="AC125" s="960"/>
      <c r="AD125" s="960"/>
      <c r="AE125" s="961"/>
      <c r="AF125" s="962" t="s">
        <v>449</v>
      </c>
      <c r="AG125" s="960"/>
      <c r="AH125" s="960"/>
      <c r="AI125" s="960"/>
      <c r="AJ125" s="961"/>
      <c r="AK125" s="962" t="s">
        <v>449</v>
      </c>
      <c r="AL125" s="960"/>
      <c r="AM125" s="960"/>
      <c r="AN125" s="960"/>
      <c r="AO125" s="961"/>
      <c r="AP125" s="963" t="s">
        <v>449</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451</v>
      </c>
      <c r="CL125" s="1015"/>
      <c r="CM125" s="1015"/>
      <c r="CN125" s="1015"/>
      <c r="CO125" s="1016"/>
      <c r="CP125" s="941" t="s">
        <v>452</v>
      </c>
      <c r="CQ125" s="888"/>
      <c r="CR125" s="888"/>
      <c r="CS125" s="888"/>
      <c r="CT125" s="888"/>
      <c r="CU125" s="888"/>
      <c r="CV125" s="888"/>
      <c r="CW125" s="888"/>
      <c r="CX125" s="888"/>
      <c r="CY125" s="888"/>
      <c r="CZ125" s="888"/>
      <c r="DA125" s="888"/>
      <c r="DB125" s="888"/>
      <c r="DC125" s="888"/>
      <c r="DD125" s="888"/>
      <c r="DE125" s="888"/>
      <c r="DF125" s="889"/>
      <c r="DG125" s="927" t="s">
        <v>449</v>
      </c>
      <c r="DH125" s="928"/>
      <c r="DI125" s="928"/>
      <c r="DJ125" s="928"/>
      <c r="DK125" s="928"/>
      <c r="DL125" s="928" t="s">
        <v>449</v>
      </c>
      <c r="DM125" s="928"/>
      <c r="DN125" s="928"/>
      <c r="DO125" s="928"/>
      <c r="DP125" s="928"/>
      <c r="DQ125" s="928" t="s">
        <v>449</v>
      </c>
      <c r="DR125" s="928"/>
      <c r="DS125" s="928"/>
      <c r="DT125" s="928"/>
      <c r="DU125" s="928"/>
      <c r="DV125" s="929" t="s">
        <v>449</v>
      </c>
      <c r="DW125" s="929"/>
      <c r="DX125" s="929"/>
      <c r="DY125" s="929"/>
      <c r="DZ125" s="930"/>
    </row>
    <row r="126" spans="1:130" s="197" customFormat="1" ht="26.25" customHeight="1" x14ac:dyDescent="0.15">
      <c r="A126" s="976"/>
      <c r="B126" s="947"/>
      <c r="C126" s="917" t="s">
        <v>441</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t="s">
        <v>449</v>
      </c>
      <c r="AB126" s="960"/>
      <c r="AC126" s="960"/>
      <c r="AD126" s="960"/>
      <c r="AE126" s="961"/>
      <c r="AF126" s="962" t="s">
        <v>449</v>
      </c>
      <c r="AG126" s="960"/>
      <c r="AH126" s="960"/>
      <c r="AI126" s="960"/>
      <c r="AJ126" s="961"/>
      <c r="AK126" s="962" t="s">
        <v>449</v>
      </c>
      <c r="AL126" s="960"/>
      <c r="AM126" s="960"/>
      <c r="AN126" s="960"/>
      <c r="AO126" s="961"/>
      <c r="AP126" s="963" t="s">
        <v>449</v>
      </c>
      <c r="AQ126" s="964"/>
      <c r="AR126" s="964"/>
      <c r="AS126" s="964"/>
      <c r="AT126" s="965"/>
      <c r="AU126" s="233"/>
      <c r="AV126" s="233"/>
      <c r="AW126" s="233"/>
      <c r="AX126" s="1037" t="s">
        <v>453</v>
      </c>
      <c r="AY126" s="1038"/>
      <c r="AZ126" s="1038"/>
      <c r="BA126" s="1038"/>
      <c r="BB126" s="1038"/>
      <c r="BC126" s="1038"/>
      <c r="BD126" s="1038"/>
      <c r="BE126" s="1039"/>
      <c r="BF126" s="1053" t="s">
        <v>454</v>
      </c>
      <c r="BG126" s="1038"/>
      <c r="BH126" s="1038"/>
      <c r="BI126" s="1038"/>
      <c r="BJ126" s="1038"/>
      <c r="BK126" s="1038"/>
      <c r="BL126" s="1039"/>
      <c r="BM126" s="1053" t="s">
        <v>455</v>
      </c>
      <c r="BN126" s="1038"/>
      <c r="BO126" s="1038"/>
      <c r="BP126" s="1038"/>
      <c r="BQ126" s="1038"/>
      <c r="BR126" s="1038"/>
      <c r="BS126" s="1039"/>
      <c r="BT126" s="1053" t="s">
        <v>456</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457</v>
      </c>
      <c r="CQ126" s="951"/>
      <c r="CR126" s="951"/>
      <c r="CS126" s="951"/>
      <c r="CT126" s="951"/>
      <c r="CU126" s="951"/>
      <c r="CV126" s="951"/>
      <c r="CW126" s="951"/>
      <c r="CX126" s="951"/>
      <c r="CY126" s="951"/>
      <c r="CZ126" s="951"/>
      <c r="DA126" s="951"/>
      <c r="DB126" s="951"/>
      <c r="DC126" s="951"/>
      <c r="DD126" s="951"/>
      <c r="DE126" s="951"/>
      <c r="DF126" s="952"/>
      <c r="DG126" s="920" t="s">
        <v>449</v>
      </c>
      <c r="DH126" s="921"/>
      <c r="DI126" s="921"/>
      <c r="DJ126" s="921"/>
      <c r="DK126" s="921"/>
      <c r="DL126" s="921" t="s">
        <v>449</v>
      </c>
      <c r="DM126" s="921"/>
      <c r="DN126" s="921"/>
      <c r="DO126" s="921"/>
      <c r="DP126" s="921"/>
      <c r="DQ126" s="921" t="s">
        <v>449</v>
      </c>
      <c r="DR126" s="921"/>
      <c r="DS126" s="921"/>
      <c r="DT126" s="921"/>
      <c r="DU126" s="921"/>
      <c r="DV126" s="922" t="s">
        <v>449</v>
      </c>
      <c r="DW126" s="922"/>
      <c r="DX126" s="922"/>
      <c r="DY126" s="922"/>
      <c r="DZ126" s="923"/>
    </row>
    <row r="127" spans="1:130" s="197" customFormat="1" ht="26.25" customHeight="1" thickBot="1" x14ac:dyDescent="0.2">
      <c r="A127" s="977"/>
      <c r="B127" s="949"/>
      <c r="C127" s="1005" t="s">
        <v>458</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v>12924</v>
      </c>
      <c r="AB127" s="960"/>
      <c r="AC127" s="960"/>
      <c r="AD127" s="960"/>
      <c r="AE127" s="961"/>
      <c r="AF127" s="962">
        <v>13888</v>
      </c>
      <c r="AG127" s="960"/>
      <c r="AH127" s="960"/>
      <c r="AI127" s="960"/>
      <c r="AJ127" s="961"/>
      <c r="AK127" s="962">
        <v>14401</v>
      </c>
      <c r="AL127" s="960"/>
      <c r="AM127" s="960"/>
      <c r="AN127" s="960"/>
      <c r="AO127" s="961"/>
      <c r="AP127" s="963">
        <v>0.1</v>
      </c>
      <c r="AQ127" s="964"/>
      <c r="AR127" s="964"/>
      <c r="AS127" s="964"/>
      <c r="AT127" s="965"/>
      <c r="AU127" s="233"/>
      <c r="AV127" s="233"/>
      <c r="AW127" s="233"/>
      <c r="AX127" s="887" t="s">
        <v>459</v>
      </c>
      <c r="AY127" s="888"/>
      <c r="AZ127" s="888"/>
      <c r="BA127" s="888"/>
      <c r="BB127" s="888"/>
      <c r="BC127" s="888"/>
      <c r="BD127" s="888"/>
      <c r="BE127" s="889"/>
      <c r="BF127" s="1042" t="s">
        <v>449</v>
      </c>
      <c r="BG127" s="1043"/>
      <c r="BH127" s="1043"/>
      <c r="BI127" s="1043"/>
      <c r="BJ127" s="1043"/>
      <c r="BK127" s="1043"/>
      <c r="BL127" s="1052"/>
      <c r="BM127" s="1042">
        <v>12.15</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460</v>
      </c>
      <c r="CQ127" s="1046"/>
      <c r="CR127" s="1046"/>
      <c r="CS127" s="1046"/>
      <c r="CT127" s="1046"/>
      <c r="CU127" s="1046"/>
      <c r="CV127" s="1046"/>
      <c r="CW127" s="1046"/>
      <c r="CX127" s="1046"/>
      <c r="CY127" s="1046"/>
      <c r="CZ127" s="1046"/>
      <c r="DA127" s="1046"/>
      <c r="DB127" s="1046"/>
      <c r="DC127" s="1046"/>
      <c r="DD127" s="1046"/>
      <c r="DE127" s="1046"/>
      <c r="DF127" s="1047"/>
      <c r="DG127" s="1048" t="s">
        <v>109</v>
      </c>
      <c r="DH127" s="1049"/>
      <c r="DI127" s="1049"/>
      <c r="DJ127" s="1049"/>
      <c r="DK127" s="1049"/>
      <c r="DL127" s="1049" t="s">
        <v>461</v>
      </c>
      <c r="DM127" s="1049"/>
      <c r="DN127" s="1049"/>
      <c r="DO127" s="1049"/>
      <c r="DP127" s="1049"/>
      <c r="DQ127" s="1049" t="s">
        <v>461</v>
      </c>
      <c r="DR127" s="1049"/>
      <c r="DS127" s="1049"/>
      <c r="DT127" s="1049"/>
      <c r="DU127" s="1049"/>
      <c r="DV127" s="1050" t="s">
        <v>461</v>
      </c>
      <c r="DW127" s="1050"/>
      <c r="DX127" s="1050"/>
      <c r="DY127" s="1050"/>
      <c r="DZ127" s="1051"/>
    </row>
    <row r="128" spans="1:130" s="197" customFormat="1" ht="26.25" customHeight="1" x14ac:dyDescent="0.15">
      <c r="A128" s="1072" t="s">
        <v>462</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463</v>
      </c>
      <c r="X128" s="1074"/>
      <c r="Y128" s="1074"/>
      <c r="Z128" s="1075"/>
      <c r="AA128" s="1090">
        <v>561329</v>
      </c>
      <c r="AB128" s="1091"/>
      <c r="AC128" s="1091"/>
      <c r="AD128" s="1091"/>
      <c r="AE128" s="1092"/>
      <c r="AF128" s="1093">
        <v>259656</v>
      </c>
      <c r="AG128" s="1091"/>
      <c r="AH128" s="1091"/>
      <c r="AI128" s="1091"/>
      <c r="AJ128" s="1092"/>
      <c r="AK128" s="1093">
        <v>229205</v>
      </c>
      <c r="AL128" s="1091"/>
      <c r="AM128" s="1091"/>
      <c r="AN128" s="1091"/>
      <c r="AO128" s="1092"/>
      <c r="AP128" s="1094"/>
      <c r="AQ128" s="1095"/>
      <c r="AR128" s="1095"/>
      <c r="AS128" s="1095"/>
      <c r="AT128" s="1096"/>
      <c r="AU128" s="235"/>
      <c r="AV128" s="235"/>
      <c r="AW128" s="235"/>
      <c r="AX128" s="1055" t="s">
        <v>464</v>
      </c>
      <c r="AY128" s="951"/>
      <c r="AZ128" s="951"/>
      <c r="BA128" s="951"/>
      <c r="BB128" s="951"/>
      <c r="BC128" s="951"/>
      <c r="BD128" s="951"/>
      <c r="BE128" s="952"/>
      <c r="BF128" s="1067" t="s">
        <v>465</v>
      </c>
      <c r="BG128" s="1068"/>
      <c r="BH128" s="1068"/>
      <c r="BI128" s="1068"/>
      <c r="BJ128" s="1068"/>
      <c r="BK128" s="1068"/>
      <c r="BL128" s="1069"/>
      <c r="BM128" s="1067">
        <v>17.149999999999999</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1" t="s">
        <v>89</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466</v>
      </c>
      <c r="X129" s="1062"/>
      <c r="Y129" s="1062"/>
      <c r="Z129" s="1063"/>
      <c r="AA129" s="959">
        <v>23901548</v>
      </c>
      <c r="AB129" s="960"/>
      <c r="AC129" s="960"/>
      <c r="AD129" s="960"/>
      <c r="AE129" s="961"/>
      <c r="AF129" s="962">
        <v>23733793</v>
      </c>
      <c r="AG129" s="960"/>
      <c r="AH129" s="960"/>
      <c r="AI129" s="960"/>
      <c r="AJ129" s="961"/>
      <c r="AK129" s="962">
        <v>23991425</v>
      </c>
      <c r="AL129" s="960"/>
      <c r="AM129" s="960"/>
      <c r="AN129" s="960"/>
      <c r="AO129" s="961"/>
      <c r="AP129" s="1064"/>
      <c r="AQ129" s="1065"/>
      <c r="AR129" s="1065"/>
      <c r="AS129" s="1065"/>
      <c r="AT129" s="1066"/>
      <c r="AU129" s="235"/>
      <c r="AV129" s="235"/>
      <c r="AW129" s="235"/>
      <c r="AX129" s="1055" t="s">
        <v>467</v>
      </c>
      <c r="AY129" s="951"/>
      <c r="AZ129" s="951"/>
      <c r="BA129" s="951"/>
      <c r="BB129" s="951"/>
      <c r="BC129" s="951"/>
      <c r="BD129" s="951"/>
      <c r="BE129" s="952"/>
      <c r="BF129" s="1056">
        <v>10.6</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1" t="s">
        <v>468</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469</v>
      </c>
      <c r="X130" s="1062"/>
      <c r="Y130" s="1062"/>
      <c r="Z130" s="1063"/>
      <c r="AA130" s="959">
        <v>4816027</v>
      </c>
      <c r="AB130" s="960"/>
      <c r="AC130" s="960"/>
      <c r="AD130" s="960"/>
      <c r="AE130" s="961"/>
      <c r="AF130" s="962">
        <v>4931009</v>
      </c>
      <c r="AG130" s="960"/>
      <c r="AH130" s="960"/>
      <c r="AI130" s="960"/>
      <c r="AJ130" s="961"/>
      <c r="AK130" s="962">
        <v>4939016</v>
      </c>
      <c r="AL130" s="960"/>
      <c r="AM130" s="960"/>
      <c r="AN130" s="960"/>
      <c r="AO130" s="961"/>
      <c r="AP130" s="1064"/>
      <c r="AQ130" s="1065"/>
      <c r="AR130" s="1065"/>
      <c r="AS130" s="1065"/>
      <c r="AT130" s="1066"/>
      <c r="AU130" s="235"/>
      <c r="AV130" s="235"/>
      <c r="AW130" s="235"/>
      <c r="AX130" s="1114" t="s">
        <v>470</v>
      </c>
      <c r="AY130" s="1046"/>
      <c r="AZ130" s="1046"/>
      <c r="BA130" s="1046"/>
      <c r="BB130" s="1046"/>
      <c r="BC130" s="1046"/>
      <c r="BD130" s="1046"/>
      <c r="BE130" s="1047"/>
      <c r="BF130" s="1076">
        <v>93.9</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471</v>
      </c>
      <c r="X131" s="1085"/>
      <c r="Y131" s="1085"/>
      <c r="Z131" s="1086"/>
      <c r="AA131" s="998">
        <v>19085521</v>
      </c>
      <c r="AB131" s="999"/>
      <c r="AC131" s="999"/>
      <c r="AD131" s="999"/>
      <c r="AE131" s="1000"/>
      <c r="AF131" s="1001">
        <v>18802784</v>
      </c>
      <c r="AG131" s="999"/>
      <c r="AH131" s="999"/>
      <c r="AI131" s="999"/>
      <c r="AJ131" s="1000"/>
      <c r="AK131" s="1001">
        <v>19052409</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8" t="s">
        <v>472</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473</v>
      </c>
      <c r="W132" s="1102"/>
      <c r="X132" s="1102"/>
      <c r="Y132" s="1102"/>
      <c r="Z132" s="1103"/>
      <c r="AA132" s="1104">
        <v>9.8983674589999993</v>
      </c>
      <c r="AB132" s="1105"/>
      <c r="AC132" s="1105"/>
      <c r="AD132" s="1105"/>
      <c r="AE132" s="1106"/>
      <c r="AF132" s="1107">
        <v>10.8470852</v>
      </c>
      <c r="AG132" s="1105"/>
      <c r="AH132" s="1105"/>
      <c r="AI132" s="1105"/>
      <c r="AJ132" s="1106"/>
      <c r="AK132" s="1107">
        <v>11.090025410000001</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474</v>
      </c>
      <c r="W133" s="1109"/>
      <c r="X133" s="1109"/>
      <c r="Y133" s="1109"/>
      <c r="Z133" s="1110"/>
      <c r="AA133" s="1111">
        <v>10.3</v>
      </c>
      <c r="AB133" s="1112"/>
      <c r="AC133" s="1112"/>
      <c r="AD133" s="1112"/>
      <c r="AE133" s="1113"/>
      <c r="AF133" s="1111">
        <v>10.199999999999999</v>
      </c>
      <c r="AG133" s="1112"/>
      <c r="AH133" s="1112"/>
      <c r="AI133" s="1112"/>
      <c r="AJ133" s="1113"/>
      <c r="AK133" s="1111">
        <v>10.6</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G70" zoomScale="60" zoomScaleNormal="85" workbookViewId="0">
      <selection activeCell="AC50" sqref="AC50"/>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I1" zoomScale="70" zoomScaleNormal="70" zoomScaleSheetLayoutView="55" workbookViewId="0">
      <selection activeCell="B57" sqref="B57:P57"/>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7" workbookViewId="0">
      <selection activeCell="B57" sqref="B57:P57"/>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475</v>
      </c>
      <c r="B5" s="246"/>
      <c r="C5" s="246"/>
      <c r="D5" s="246"/>
      <c r="E5" s="246"/>
      <c r="F5" s="246"/>
      <c r="G5" s="246"/>
      <c r="H5" s="246"/>
      <c r="I5" s="246"/>
      <c r="J5" s="246"/>
      <c r="K5" s="246"/>
      <c r="L5" s="246"/>
      <c r="M5" s="246"/>
      <c r="N5" s="246"/>
      <c r="O5" s="247"/>
    </row>
    <row r="6" spans="1:16" x14ac:dyDescent="0.15">
      <c r="A6" s="248"/>
      <c r="B6" s="244"/>
      <c r="C6" s="244"/>
      <c r="D6" s="244"/>
      <c r="E6" s="244"/>
      <c r="F6" s="244"/>
      <c r="G6" s="249" t="s">
        <v>476</v>
      </c>
      <c r="H6" s="249"/>
      <c r="I6" s="249"/>
      <c r="J6" s="249"/>
      <c r="K6" s="244"/>
      <c r="L6" s="244"/>
      <c r="M6" s="244"/>
      <c r="N6" s="244"/>
    </row>
    <row r="7" spans="1:16" x14ac:dyDescent="0.15">
      <c r="A7" s="248"/>
      <c r="B7" s="244"/>
      <c r="C7" s="244"/>
      <c r="D7" s="244"/>
      <c r="E7" s="244"/>
      <c r="F7" s="244"/>
      <c r="G7" s="251"/>
      <c r="H7" s="252"/>
      <c r="I7" s="252"/>
      <c r="J7" s="253"/>
      <c r="K7" s="1118" t="s">
        <v>477</v>
      </c>
      <c r="L7" s="254"/>
      <c r="M7" s="255" t="s">
        <v>478</v>
      </c>
      <c r="N7" s="256"/>
    </row>
    <row r="8" spans="1:16" x14ac:dyDescent="0.15">
      <c r="A8" s="248"/>
      <c r="B8" s="244"/>
      <c r="C8" s="244"/>
      <c r="D8" s="244"/>
      <c r="E8" s="244"/>
      <c r="F8" s="244"/>
      <c r="G8" s="257"/>
      <c r="H8" s="258"/>
      <c r="I8" s="258"/>
      <c r="J8" s="259"/>
      <c r="K8" s="1119"/>
      <c r="L8" s="260" t="s">
        <v>479</v>
      </c>
      <c r="M8" s="261" t="s">
        <v>480</v>
      </c>
      <c r="N8" s="262" t="s">
        <v>481</v>
      </c>
    </row>
    <row r="9" spans="1:16" x14ac:dyDescent="0.15">
      <c r="A9" s="248"/>
      <c r="B9" s="244"/>
      <c r="C9" s="244"/>
      <c r="D9" s="244"/>
      <c r="E9" s="244"/>
      <c r="F9" s="244"/>
      <c r="G9" s="1120" t="s">
        <v>482</v>
      </c>
      <c r="H9" s="1121"/>
      <c r="I9" s="1121"/>
      <c r="J9" s="1122"/>
      <c r="K9" s="263">
        <v>6753036</v>
      </c>
      <c r="L9" s="264">
        <v>84393</v>
      </c>
      <c r="M9" s="265">
        <v>72299</v>
      </c>
      <c r="N9" s="266">
        <v>16.7</v>
      </c>
    </row>
    <row r="10" spans="1:16" x14ac:dyDescent="0.15">
      <c r="A10" s="248"/>
      <c r="B10" s="244"/>
      <c r="C10" s="244"/>
      <c r="D10" s="244"/>
      <c r="E10" s="244"/>
      <c r="F10" s="244"/>
      <c r="G10" s="1120" t="s">
        <v>483</v>
      </c>
      <c r="H10" s="1121"/>
      <c r="I10" s="1121"/>
      <c r="J10" s="1122"/>
      <c r="K10" s="267">
        <v>467437</v>
      </c>
      <c r="L10" s="268">
        <v>5842</v>
      </c>
      <c r="M10" s="269">
        <v>5259</v>
      </c>
      <c r="N10" s="270">
        <v>11.1</v>
      </c>
    </row>
    <row r="11" spans="1:16" ht="13.5" customHeight="1" x14ac:dyDescent="0.15">
      <c r="A11" s="248"/>
      <c r="B11" s="244"/>
      <c r="C11" s="244"/>
      <c r="D11" s="244"/>
      <c r="E11" s="244"/>
      <c r="F11" s="244"/>
      <c r="G11" s="1120" t="s">
        <v>484</v>
      </c>
      <c r="H11" s="1121"/>
      <c r="I11" s="1121"/>
      <c r="J11" s="1122"/>
      <c r="K11" s="267">
        <v>521</v>
      </c>
      <c r="L11" s="268">
        <v>7</v>
      </c>
      <c r="M11" s="269">
        <v>5513</v>
      </c>
      <c r="N11" s="270">
        <v>-99.9</v>
      </c>
    </row>
    <row r="12" spans="1:16" ht="13.5" customHeight="1" x14ac:dyDescent="0.15">
      <c r="A12" s="248"/>
      <c r="B12" s="244"/>
      <c r="C12" s="244"/>
      <c r="D12" s="244"/>
      <c r="E12" s="244"/>
      <c r="F12" s="244"/>
      <c r="G12" s="1120" t="s">
        <v>485</v>
      </c>
      <c r="H12" s="1121"/>
      <c r="I12" s="1121"/>
      <c r="J12" s="1122"/>
      <c r="K12" s="267">
        <v>593448</v>
      </c>
      <c r="L12" s="268">
        <v>7416</v>
      </c>
      <c r="M12" s="269">
        <v>1180</v>
      </c>
      <c r="N12" s="270">
        <v>528.5</v>
      </c>
    </row>
    <row r="13" spans="1:16" ht="13.5" customHeight="1" x14ac:dyDescent="0.15">
      <c r="A13" s="248"/>
      <c r="B13" s="244"/>
      <c r="C13" s="244"/>
      <c r="D13" s="244"/>
      <c r="E13" s="244"/>
      <c r="F13" s="244"/>
      <c r="G13" s="1120" t="s">
        <v>486</v>
      </c>
      <c r="H13" s="1121"/>
      <c r="I13" s="1121"/>
      <c r="J13" s="1122"/>
      <c r="K13" s="267" t="s">
        <v>487</v>
      </c>
      <c r="L13" s="268" t="s">
        <v>487</v>
      </c>
      <c r="M13" s="269">
        <v>2</v>
      </c>
      <c r="N13" s="270" t="s">
        <v>487</v>
      </c>
    </row>
    <row r="14" spans="1:16" ht="13.5" customHeight="1" x14ac:dyDescent="0.15">
      <c r="A14" s="248"/>
      <c r="B14" s="244"/>
      <c r="C14" s="244"/>
      <c r="D14" s="244"/>
      <c r="E14" s="244"/>
      <c r="F14" s="244"/>
      <c r="G14" s="1120" t="s">
        <v>488</v>
      </c>
      <c r="H14" s="1121"/>
      <c r="I14" s="1121"/>
      <c r="J14" s="1122"/>
      <c r="K14" s="267">
        <v>223662</v>
      </c>
      <c r="L14" s="268">
        <v>2795</v>
      </c>
      <c r="M14" s="269">
        <v>3170</v>
      </c>
      <c r="N14" s="270">
        <v>-11.8</v>
      </c>
    </row>
    <row r="15" spans="1:16" ht="13.5" customHeight="1" x14ac:dyDescent="0.15">
      <c r="A15" s="248"/>
      <c r="B15" s="244"/>
      <c r="C15" s="244"/>
      <c r="D15" s="244"/>
      <c r="E15" s="244"/>
      <c r="F15" s="244"/>
      <c r="G15" s="1120" t="s">
        <v>489</v>
      </c>
      <c r="H15" s="1121"/>
      <c r="I15" s="1121"/>
      <c r="J15" s="1122"/>
      <c r="K15" s="267">
        <v>359867</v>
      </c>
      <c r="L15" s="268">
        <v>4497</v>
      </c>
      <c r="M15" s="269">
        <v>1822</v>
      </c>
      <c r="N15" s="270">
        <v>146.80000000000001</v>
      </c>
    </row>
    <row r="16" spans="1:16" x14ac:dyDescent="0.15">
      <c r="A16" s="248"/>
      <c r="B16" s="244"/>
      <c r="C16" s="244"/>
      <c r="D16" s="244"/>
      <c r="E16" s="244"/>
      <c r="F16" s="244"/>
      <c r="G16" s="1123" t="s">
        <v>490</v>
      </c>
      <c r="H16" s="1124"/>
      <c r="I16" s="1124"/>
      <c r="J16" s="1125"/>
      <c r="K16" s="268">
        <v>-680583</v>
      </c>
      <c r="L16" s="268">
        <v>-8505</v>
      </c>
      <c r="M16" s="269">
        <v>-7642</v>
      </c>
      <c r="N16" s="270">
        <v>11.3</v>
      </c>
    </row>
    <row r="17" spans="1:16" x14ac:dyDescent="0.15">
      <c r="A17" s="248"/>
      <c r="B17" s="244"/>
      <c r="C17" s="244"/>
      <c r="D17" s="244"/>
      <c r="E17" s="244"/>
      <c r="F17" s="244"/>
      <c r="G17" s="1123" t="s">
        <v>166</v>
      </c>
      <c r="H17" s="1124"/>
      <c r="I17" s="1124"/>
      <c r="J17" s="1125"/>
      <c r="K17" s="268">
        <v>7717388</v>
      </c>
      <c r="L17" s="268">
        <v>96444</v>
      </c>
      <c r="M17" s="269">
        <v>81603</v>
      </c>
      <c r="N17" s="270">
        <v>18.2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491</v>
      </c>
      <c r="H19" s="244"/>
      <c r="I19" s="244"/>
      <c r="J19" s="244"/>
      <c r="K19" s="244"/>
      <c r="L19" s="244"/>
      <c r="M19" s="244"/>
      <c r="N19" s="244"/>
    </row>
    <row r="20" spans="1:16" x14ac:dyDescent="0.15">
      <c r="A20" s="248"/>
      <c r="B20" s="244"/>
      <c r="C20" s="244"/>
      <c r="D20" s="244"/>
      <c r="E20" s="244"/>
      <c r="F20" s="244"/>
      <c r="G20" s="272"/>
      <c r="H20" s="273"/>
      <c r="I20" s="273"/>
      <c r="J20" s="274"/>
      <c r="K20" s="275" t="s">
        <v>492</v>
      </c>
      <c r="L20" s="276" t="s">
        <v>493</v>
      </c>
      <c r="M20" s="277" t="s">
        <v>494</v>
      </c>
      <c r="N20" s="278"/>
    </row>
    <row r="21" spans="1:16" s="284" customFormat="1" x14ac:dyDescent="0.15">
      <c r="A21" s="279"/>
      <c r="B21" s="249"/>
      <c r="C21" s="249"/>
      <c r="D21" s="249"/>
      <c r="E21" s="249"/>
      <c r="F21" s="249"/>
      <c r="G21" s="1115" t="s">
        <v>495</v>
      </c>
      <c r="H21" s="1116"/>
      <c r="I21" s="1116"/>
      <c r="J21" s="1117"/>
      <c r="K21" s="280">
        <v>8.67</v>
      </c>
      <c r="L21" s="281">
        <v>7.96</v>
      </c>
      <c r="M21" s="282">
        <v>0.71</v>
      </c>
      <c r="N21" s="249"/>
      <c r="O21" s="283"/>
      <c r="P21" s="279"/>
    </row>
    <row r="22" spans="1:16" s="284" customFormat="1" x14ac:dyDescent="0.15">
      <c r="A22" s="279"/>
      <c r="B22" s="249"/>
      <c r="C22" s="249"/>
      <c r="D22" s="249"/>
      <c r="E22" s="249"/>
      <c r="F22" s="249"/>
      <c r="G22" s="1115" t="s">
        <v>496</v>
      </c>
      <c r="H22" s="1116"/>
      <c r="I22" s="1116"/>
      <c r="J22" s="1117"/>
      <c r="K22" s="285">
        <v>100.3</v>
      </c>
      <c r="L22" s="286">
        <v>98.3</v>
      </c>
      <c r="M22" s="287">
        <v>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499</v>
      </c>
      <c r="H29" s="249"/>
      <c r="I29" s="249"/>
      <c r="J29" s="249"/>
      <c r="K29" s="244"/>
      <c r="L29" s="244"/>
      <c r="M29" s="244"/>
      <c r="N29" s="244"/>
      <c r="O29" s="293"/>
    </row>
    <row r="30" spans="1:16" x14ac:dyDescent="0.15">
      <c r="A30" s="248"/>
      <c r="B30" s="244"/>
      <c r="C30" s="244"/>
      <c r="D30" s="244"/>
      <c r="E30" s="244"/>
      <c r="F30" s="244"/>
      <c r="G30" s="251"/>
      <c r="H30" s="252"/>
      <c r="I30" s="252"/>
      <c r="J30" s="253"/>
      <c r="K30" s="1118" t="s">
        <v>477</v>
      </c>
      <c r="L30" s="254"/>
      <c r="M30" s="255" t="s">
        <v>478</v>
      </c>
      <c r="N30" s="256"/>
    </row>
    <row r="31" spans="1:16" x14ac:dyDescent="0.15">
      <c r="A31" s="248"/>
      <c r="B31" s="244"/>
      <c r="C31" s="244"/>
      <c r="D31" s="244"/>
      <c r="E31" s="244"/>
      <c r="F31" s="244"/>
      <c r="G31" s="257"/>
      <c r="H31" s="258"/>
      <c r="I31" s="258"/>
      <c r="J31" s="259"/>
      <c r="K31" s="1119"/>
      <c r="L31" s="260" t="s">
        <v>479</v>
      </c>
      <c r="M31" s="261" t="s">
        <v>480</v>
      </c>
      <c r="N31" s="262" t="s">
        <v>481</v>
      </c>
    </row>
    <row r="32" spans="1:16" ht="27" customHeight="1" x14ac:dyDescent="0.15">
      <c r="A32" s="248"/>
      <c r="B32" s="244"/>
      <c r="C32" s="244"/>
      <c r="D32" s="244"/>
      <c r="E32" s="244"/>
      <c r="F32" s="244"/>
      <c r="G32" s="1131" t="s">
        <v>500</v>
      </c>
      <c r="H32" s="1132"/>
      <c r="I32" s="1132"/>
      <c r="J32" s="1133"/>
      <c r="K32" s="294">
        <v>5518784</v>
      </c>
      <c r="L32" s="294">
        <v>68968</v>
      </c>
      <c r="M32" s="295">
        <v>50969</v>
      </c>
      <c r="N32" s="296">
        <v>35.299999999999997</v>
      </c>
    </row>
    <row r="33" spans="1:16" ht="13.5" customHeight="1" x14ac:dyDescent="0.15">
      <c r="A33" s="248"/>
      <c r="B33" s="244"/>
      <c r="C33" s="244"/>
      <c r="D33" s="244"/>
      <c r="E33" s="244"/>
      <c r="F33" s="244"/>
      <c r="G33" s="1131" t="s">
        <v>501</v>
      </c>
      <c r="H33" s="1132"/>
      <c r="I33" s="1132"/>
      <c r="J33" s="1133"/>
      <c r="K33" s="294" t="s">
        <v>487</v>
      </c>
      <c r="L33" s="294" t="s">
        <v>487</v>
      </c>
      <c r="M33" s="295" t="s">
        <v>487</v>
      </c>
      <c r="N33" s="296" t="s">
        <v>487</v>
      </c>
    </row>
    <row r="34" spans="1:16" ht="27" customHeight="1" x14ac:dyDescent="0.15">
      <c r="A34" s="248"/>
      <c r="B34" s="244"/>
      <c r="C34" s="244"/>
      <c r="D34" s="244"/>
      <c r="E34" s="244"/>
      <c r="F34" s="244"/>
      <c r="G34" s="1131" t="s">
        <v>502</v>
      </c>
      <c r="H34" s="1132"/>
      <c r="I34" s="1132"/>
      <c r="J34" s="1133"/>
      <c r="K34" s="294" t="s">
        <v>487</v>
      </c>
      <c r="L34" s="294" t="s">
        <v>487</v>
      </c>
      <c r="M34" s="295">
        <v>29</v>
      </c>
      <c r="N34" s="296" t="s">
        <v>487</v>
      </c>
    </row>
    <row r="35" spans="1:16" ht="27" customHeight="1" x14ac:dyDescent="0.15">
      <c r="A35" s="248"/>
      <c r="B35" s="244"/>
      <c r="C35" s="244"/>
      <c r="D35" s="244"/>
      <c r="E35" s="244"/>
      <c r="F35" s="244"/>
      <c r="G35" s="1131" t="s">
        <v>503</v>
      </c>
      <c r="H35" s="1132"/>
      <c r="I35" s="1132"/>
      <c r="J35" s="1133"/>
      <c r="K35" s="294">
        <v>1747945</v>
      </c>
      <c r="L35" s="294">
        <v>21844</v>
      </c>
      <c r="M35" s="295">
        <v>14294</v>
      </c>
      <c r="N35" s="296">
        <v>52.8</v>
      </c>
    </row>
    <row r="36" spans="1:16" ht="27" customHeight="1" x14ac:dyDescent="0.15">
      <c r="A36" s="248"/>
      <c r="B36" s="244"/>
      <c r="C36" s="244"/>
      <c r="D36" s="244"/>
      <c r="E36" s="244"/>
      <c r="F36" s="244"/>
      <c r="G36" s="1131" t="s">
        <v>504</v>
      </c>
      <c r="H36" s="1132"/>
      <c r="I36" s="1132"/>
      <c r="J36" s="1133"/>
      <c r="K36" s="294" t="s">
        <v>487</v>
      </c>
      <c r="L36" s="294" t="s">
        <v>487</v>
      </c>
      <c r="M36" s="295">
        <v>1493</v>
      </c>
      <c r="N36" s="296" t="s">
        <v>487</v>
      </c>
    </row>
    <row r="37" spans="1:16" ht="13.5" customHeight="1" x14ac:dyDescent="0.15">
      <c r="A37" s="248"/>
      <c r="B37" s="244"/>
      <c r="C37" s="244"/>
      <c r="D37" s="244"/>
      <c r="E37" s="244"/>
      <c r="F37" s="244"/>
      <c r="G37" s="1131" t="s">
        <v>505</v>
      </c>
      <c r="H37" s="1132"/>
      <c r="I37" s="1132"/>
      <c r="J37" s="1133"/>
      <c r="K37" s="294">
        <v>14401</v>
      </c>
      <c r="L37" s="294">
        <v>180</v>
      </c>
      <c r="M37" s="295">
        <v>1584</v>
      </c>
      <c r="N37" s="296">
        <v>-88.6</v>
      </c>
    </row>
    <row r="38" spans="1:16" ht="27" customHeight="1" x14ac:dyDescent="0.15">
      <c r="A38" s="248"/>
      <c r="B38" s="244"/>
      <c r="C38" s="244"/>
      <c r="D38" s="244"/>
      <c r="E38" s="244"/>
      <c r="F38" s="244"/>
      <c r="G38" s="1134" t="s">
        <v>506</v>
      </c>
      <c r="H38" s="1135"/>
      <c r="I38" s="1135"/>
      <c r="J38" s="1136"/>
      <c r="K38" s="297">
        <v>8</v>
      </c>
      <c r="L38" s="297">
        <v>0</v>
      </c>
      <c r="M38" s="298">
        <v>4</v>
      </c>
      <c r="N38" s="299">
        <v>-100</v>
      </c>
      <c r="O38" s="293"/>
    </row>
    <row r="39" spans="1:16" x14ac:dyDescent="0.15">
      <c r="A39" s="248"/>
      <c r="B39" s="244"/>
      <c r="C39" s="244"/>
      <c r="D39" s="244"/>
      <c r="E39" s="244"/>
      <c r="F39" s="244"/>
      <c r="G39" s="1134" t="s">
        <v>507</v>
      </c>
      <c r="H39" s="1135"/>
      <c r="I39" s="1135"/>
      <c r="J39" s="1136"/>
      <c r="K39" s="300">
        <v>-229205</v>
      </c>
      <c r="L39" s="300">
        <v>-2864</v>
      </c>
      <c r="M39" s="301">
        <v>-4432</v>
      </c>
      <c r="N39" s="302">
        <v>-35.4</v>
      </c>
      <c r="O39" s="293"/>
    </row>
    <row r="40" spans="1:16" ht="27" customHeight="1" x14ac:dyDescent="0.15">
      <c r="A40" s="248"/>
      <c r="B40" s="244"/>
      <c r="C40" s="244"/>
      <c r="D40" s="244"/>
      <c r="E40" s="244"/>
      <c r="F40" s="244"/>
      <c r="G40" s="1131" t="s">
        <v>508</v>
      </c>
      <c r="H40" s="1132"/>
      <c r="I40" s="1132"/>
      <c r="J40" s="1133"/>
      <c r="K40" s="300">
        <v>-4939016</v>
      </c>
      <c r="L40" s="300">
        <v>-61723</v>
      </c>
      <c r="M40" s="301">
        <v>-44638</v>
      </c>
      <c r="N40" s="302">
        <v>38.299999999999997</v>
      </c>
      <c r="O40" s="293"/>
    </row>
    <row r="41" spans="1:16" x14ac:dyDescent="0.15">
      <c r="A41" s="248"/>
      <c r="B41" s="244"/>
      <c r="C41" s="244"/>
      <c r="D41" s="244"/>
      <c r="E41" s="244"/>
      <c r="F41" s="244"/>
      <c r="G41" s="1137" t="s">
        <v>277</v>
      </c>
      <c r="H41" s="1138"/>
      <c r="I41" s="1138"/>
      <c r="J41" s="1139"/>
      <c r="K41" s="294">
        <v>2112917</v>
      </c>
      <c r="L41" s="300">
        <v>26405</v>
      </c>
      <c r="M41" s="301">
        <v>19303</v>
      </c>
      <c r="N41" s="302">
        <v>36.799999999999997</v>
      </c>
      <c r="O41" s="293"/>
    </row>
    <row r="42" spans="1:16" x14ac:dyDescent="0.15">
      <c r="A42" s="248"/>
      <c r="B42" s="244"/>
      <c r="C42" s="244"/>
      <c r="D42" s="244"/>
      <c r="E42" s="244"/>
      <c r="F42" s="244"/>
      <c r="G42" s="303" t="s">
        <v>509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511</v>
      </c>
      <c r="H48" s="308"/>
      <c r="I48" s="308"/>
      <c r="J48" s="308"/>
      <c r="K48" s="308"/>
      <c r="L48" s="308"/>
      <c r="M48" s="309"/>
      <c r="N48" s="308"/>
    </row>
    <row r="49" spans="1:14" ht="13.5" customHeight="1" x14ac:dyDescent="0.15">
      <c r="A49" s="248"/>
      <c r="B49" s="244"/>
      <c r="C49" s="244"/>
      <c r="D49" s="244"/>
      <c r="E49" s="244"/>
      <c r="F49" s="244"/>
      <c r="G49" s="310"/>
      <c r="H49" s="311"/>
      <c r="I49" s="1126" t="s">
        <v>477</v>
      </c>
      <c r="J49" s="1128" t="s">
        <v>512</v>
      </c>
      <c r="K49" s="1129"/>
      <c r="L49" s="1129"/>
      <c r="M49" s="1129"/>
      <c r="N49" s="1130"/>
    </row>
    <row r="50" spans="1:14" x14ac:dyDescent="0.15">
      <c r="A50" s="248"/>
      <c r="B50" s="244"/>
      <c r="C50" s="244"/>
      <c r="D50" s="244"/>
      <c r="E50" s="244"/>
      <c r="F50" s="244"/>
      <c r="G50" s="312"/>
      <c r="H50" s="313"/>
      <c r="I50" s="1127"/>
      <c r="J50" s="314" t="s">
        <v>513</v>
      </c>
      <c r="K50" s="315" t="s">
        <v>514</v>
      </c>
      <c r="L50" s="316" t="s">
        <v>515</v>
      </c>
      <c r="M50" s="317" t="s">
        <v>516</v>
      </c>
      <c r="N50" s="318" t="s">
        <v>517</v>
      </c>
    </row>
    <row r="51" spans="1:14" x14ac:dyDescent="0.15">
      <c r="A51" s="248"/>
      <c r="B51" s="244"/>
      <c r="C51" s="244"/>
      <c r="D51" s="244"/>
      <c r="E51" s="244"/>
      <c r="F51" s="244"/>
      <c r="G51" s="310" t="s">
        <v>518</v>
      </c>
      <c r="H51" s="311"/>
      <c r="I51" s="319">
        <v>7821681</v>
      </c>
      <c r="J51" s="320">
        <v>96985</v>
      </c>
      <c r="K51" s="321">
        <v>6.6</v>
      </c>
      <c r="L51" s="322">
        <v>47569</v>
      </c>
      <c r="M51" s="323">
        <v>-23.1</v>
      </c>
      <c r="N51" s="324">
        <v>29.7</v>
      </c>
    </row>
    <row r="52" spans="1:14" x14ac:dyDescent="0.15">
      <c r="A52" s="248"/>
      <c r="B52" s="244"/>
      <c r="C52" s="244"/>
      <c r="D52" s="244"/>
      <c r="E52" s="244"/>
      <c r="F52" s="244"/>
      <c r="G52" s="325"/>
      <c r="H52" s="326" t="s">
        <v>519</v>
      </c>
      <c r="I52" s="327">
        <v>5173083</v>
      </c>
      <c r="J52" s="328">
        <v>64144</v>
      </c>
      <c r="K52" s="329">
        <v>31.5</v>
      </c>
      <c r="L52" s="330">
        <v>26255</v>
      </c>
      <c r="M52" s="331">
        <v>-18.399999999999999</v>
      </c>
      <c r="N52" s="332">
        <v>49.9</v>
      </c>
    </row>
    <row r="53" spans="1:14" x14ac:dyDescent="0.15">
      <c r="A53" s="248"/>
      <c r="B53" s="244"/>
      <c r="C53" s="244"/>
      <c r="D53" s="244"/>
      <c r="E53" s="244"/>
      <c r="F53" s="244"/>
      <c r="G53" s="310" t="s">
        <v>520</v>
      </c>
      <c r="H53" s="311"/>
      <c r="I53" s="319">
        <v>5826442</v>
      </c>
      <c r="J53" s="320">
        <v>71824</v>
      </c>
      <c r="K53" s="321">
        <v>-25.9</v>
      </c>
      <c r="L53" s="322">
        <v>50880</v>
      </c>
      <c r="M53" s="323">
        <v>7</v>
      </c>
      <c r="N53" s="324">
        <v>-32.9</v>
      </c>
    </row>
    <row r="54" spans="1:14" x14ac:dyDescent="0.15">
      <c r="A54" s="248"/>
      <c r="B54" s="244"/>
      <c r="C54" s="244"/>
      <c r="D54" s="244"/>
      <c r="E54" s="244"/>
      <c r="F54" s="244"/>
      <c r="G54" s="325"/>
      <c r="H54" s="326" t="s">
        <v>519</v>
      </c>
      <c r="I54" s="327">
        <v>2874042</v>
      </c>
      <c r="J54" s="328">
        <v>35429</v>
      </c>
      <c r="K54" s="329">
        <v>-44.8</v>
      </c>
      <c r="L54" s="330">
        <v>26879</v>
      </c>
      <c r="M54" s="331">
        <v>2.4</v>
      </c>
      <c r="N54" s="332">
        <v>-47.2</v>
      </c>
    </row>
    <row r="55" spans="1:14" x14ac:dyDescent="0.15">
      <c r="A55" s="248"/>
      <c r="B55" s="244"/>
      <c r="C55" s="244"/>
      <c r="D55" s="244"/>
      <c r="E55" s="244"/>
      <c r="F55" s="244"/>
      <c r="G55" s="310" t="s">
        <v>521</v>
      </c>
      <c r="H55" s="311"/>
      <c r="I55" s="319">
        <v>6790887</v>
      </c>
      <c r="J55" s="320">
        <v>83639</v>
      </c>
      <c r="K55" s="321">
        <v>16.399999999999999</v>
      </c>
      <c r="L55" s="322">
        <v>63956</v>
      </c>
      <c r="M55" s="323">
        <v>25.7</v>
      </c>
      <c r="N55" s="324">
        <v>-9.3000000000000007</v>
      </c>
    </row>
    <row r="56" spans="1:14" x14ac:dyDescent="0.15">
      <c r="A56" s="248"/>
      <c r="B56" s="244"/>
      <c r="C56" s="244"/>
      <c r="D56" s="244"/>
      <c r="E56" s="244"/>
      <c r="F56" s="244"/>
      <c r="G56" s="325"/>
      <c r="H56" s="326" t="s">
        <v>519</v>
      </c>
      <c r="I56" s="327">
        <v>3721335</v>
      </c>
      <c r="J56" s="328">
        <v>45833</v>
      </c>
      <c r="K56" s="329">
        <v>29.4</v>
      </c>
      <c r="L56" s="330">
        <v>29239</v>
      </c>
      <c r="M56" s="331">
        <v>8.8000000000000007</v>
      </c>
      <c r="N56" s="332">
        <v>20.6</v>
      </c>
    </row>
    <row r="57" spans="1:14" x14ac:dyDescent="0.15">
      <c r="A57" s="248"/>
      <c r="B57" s="244"/>
      <c r="C57" s="244"/>
      <c r="D57" s="244"/>
      <c r="E57" s="244"/>
      <c r="F57" s="244"/>
      <c r="G57" s="310" t="s">
        <v>522</v>
      </c>
      <c r="H57" s="311"/>
      <c r="I57" s="319">
        <v>6364423</v>
      </c>
      <c r="J57" s="320">
        <v>78883</v>
      </c>
      <c r="K57" s="321">
        <v>-5.7</v>
      </c>
      <c r="L57" s="322">
        <v>66255</v>
      </c>
      <c r="M57" s="323">
        <v>3.6</v>
      </c>
      <c r="N57" s="324">
        <v>-9.3000000000000007</v>
      </c>
    </row>
    <row r="58" spans="1:14" x14ac:dyDescent="0.15">
      <c r="A58" s="248"/>
      <c r="B58" s="244"/>
      <c r="C58" s="244"/>
      <c r="D58" s="244"/>
      <c r="E58" s="244"/>
      <c r="F58" s="244"/>
      <c r="G58" s="325"/>
      <c r="H58" s="326" t="s">
        <v>519</v>
      </c>
      <c r="I58" s="327">
        <v>2544977</v>
      </c>
      <c r="J58" s="328">
        <v>31543</v>
      </c>
      <c r="K58" s="329">
        <v>-31.2</v>
      </c>
      <c r="L58" s="330">
        <v>31822</v>
      </c>
      <c r="M58" s="331">
        <v>8.8000000000000007</v>
      </c>
      <c r="N58" s="332">
        <v>-40</v>
      </c>
    </row>
    <row r="59" spans="1:14" x14ac:dyDescent="0.15">
      <c r="A59" s="248"/>
      <c r="B59" s="244"/>
      <c r="C59" s="244"/>
      <c r="D59" s="244"/>
      <c r="E59" s="244"/>
      <c r="F59" s="244"/>
      <c r="G59" s="310" t="s">
        <v>523</v>
      </c>
      <c r="H59" s="311"/>
      <c r="I59" s="319">
        <v>5724313</v>
      </c>
      <c r="J59" s="320">
        <v>71537</v>
      </c>
      <c r="K59" s="321">
        <v>-9.3000000000000007</v>
      </c>
      <c r="L59" s="322">
        <v>92247</v>
      </c>
      <c r="M59" s="323">
        <v>39.200000000000003</v>
      </c>
      <c r="N59" s="324">
        <v>-48.5</v>
      </c>
    </row>
    <row r="60" spans="1:14" x14ac:dyDescent="0.15">
      <c r="A60" s="248"/>
      <c r="B60" s="244"/>
      <c r="C60" s="244"/>
      <c r="D60" s="244"/>
      <c r="E60" s="244"/>
      <c r="F60" s="244"/>
      <c r="G60" s="325"/>
      <c r="H60" s="326" t="s">
        <v>519</v>
      </c>
      <c r="I60" s="333">
        <v>3213110</v>
      </c>
      <c r="J60" s="328">
        <v>40154</v>
      </c>
      <c r="K60" s="329">
        <v>27.3</v>
      </c>
      <c r="L60" s="330">
        <v>37204</v>
      </c>
      <c r="M60" s="331">
        <v>16.899999999999999</v>
      </c>
      <c r="N60" s="332">
        <v>10.4</v>
      </c>
    </row>
    <row r="61" spans="1:14" x14ac:dyDescent="0.15">
      <c r="A61" s="248"/>
      <c r="B61" s="244"/>
      <c r="C61" s="244"/>
      <c r="D61" s="244"/>
      <c r="E61" s="244"/>
      <c r="F61" s="244"/>
      <c r="G61" s="310" t="s">
        <v>524</v>
      </c>
      <c r="H61" s="334"/>
      <c r="I61" s="335">
        <v>6505549</v>
      </c>
      <c r="J61" s="336">
        <v>80574</v>
      </c>
      <c r="K61" s="337">
        <v>-3.6</v>
      </c>
      <c r="L61" s="338">
        <v>64181</v>
      </c>
      <c r="M61" s="339">
        <v>10.5</v>
      </c>
      <c r="N61" s="324">
        <v>-14.1</v>
      </c>
    </row>
    <row r="62" spans="1:14" x14ac:dyDescent="0.15">
      <c r="A62" s="248"/>
      <c r="B62" s="244"/>
      <c r="C62" s="244"/>
      <c r="D62" s="244"/>
      <c r="E62" s="244"/>
      <c r="F62" s="244"/>
      <c r="G62" s="325"/>
      <c r="H62" s="326" t="s">
        <v>519</v>
      </c>
      <c r="I62" s="327">
        <v>3505309</v>
      </c>
      <c r="J62" s="328">
        <v>43421</v>
      </c>
      <c r="K62" s="329">
        <v>2.4</v>
      </c>
      <c r="L62" s="330">
        <v>30280</v>
      </c>
      <c r="M62" s="331">
        <v>3.7</v>
      </c>
      <c r="N62" s="332">
        <v>-1.3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Y85" zoomScaleNormal="100" zoomScaleSheetLayoutView="55" workbookViewId="0">
      <selection activeCell="B57" sqref="B57:P57"/>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L93" zoomScaleNormal="100" zoomScaleSheetLayoutView="55" workbookViewId="0">
      <selection activeCell="B57" sqref="B57:P57"/>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K34" zoomScaleSheetLayoutView="100" workbookViewId="0">
      <selection activeCell="B57" sqref="B57:P5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40" t="s">
        <v>3</v>
      </c>
      <c r="D47" s="1140"/>
      <c r="E47" s="1141"/>
      <c r="F47" s="11">
        <v>16.45</v>
      </c>
      <c r="G47" s="12">
        <v>11.08</v>
      </c>
      <c r="H47" s="12">
        <v>9.9700000000000006</v>
      </c>
      <c r="I47" s="12">
        <v>7.85</v>
      </c>
      <c r="J47" s="13">
        <v>9.56</v>
      </c>
    </row>
    <row r="48" spans="2:10" ht="57.75" customHeight="1" x14ac:dyDescent="0.15">
      <c r="B48" s="14"/>
      <c r="C48" s="1142" t="s">
        <v>4</v>
      </c>
      <c r="D48" s="1142"/>
      <c r="E48" s="1143"/>
      <c r="F48" s="15">
        <v>6.16</v>
      </c>
      <c r="G48" s="16">
        <v>2.77</v>
      </c>
      <c r="H48" s="16">
        <v>4</v>
      </c>
      <c r="I48" s="16">
        <v>3.62</v>
      </c>
      <c r="J48" s="17">
        <v>3.07</v>
      </c>
    </row>
    <row r="49" spans="2:10" ht="57.75" customHeight="1" thickBot="1" x14ac:dyDescent="0.2">
      <c r="B49" s="18"/>
      <c r="C49" s="1144" t="s">
        <v>5</v>
      </c>
      <c r="D49" s="1144"/>
      <c r="E49" s="1145"/>
      <c r="F49" s="19">
        <v>2.94</v>
      </c>
      <c r="G49" s="20" t="s">
        <v>531</v>
      </c>
      <c r="H49" s="20">
        <v>0.2</v>
      </c>
      <c r="I49" s="20" t="s">
        <v>532</v>
      </c>
      <c r="J49" s="21">
        <v>0.46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lpstr>Sheet4</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cp:lastModifiedBy>
  <cp:lastPrinted>2017-02-28T09:04:55Z</cp:lastPrinted>
  <dcterms:created xsi:type="dcterms:W3CDTF">2017-02-15T20:15:13Z</dcterms:created>
  <dcterms:modified xsi:type="dcterms:W3CDTF">2017-05-15T00:37:13Z</dcterms:modified>
</cp:coreProperties>
</file>